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-37995" yWindow="1935" windowWidth="15600" windowHeight="6135" activeTab="1"/>
  </bookViews>
  <sheets>
    <sheet name="Identification E1" sheetId="11" r:id="rId1"/>
    <sheet name="Notation E1" sheetId="13" r:id="rId2"/>
    <sheet name="Identification E2" sheetId="9" r:id="rId3"/>
    <sheet name="Notation E2" sheetId="8" r:id="rId4"/>
    <sheet name="Identification E3" sheetId="12" r:id="rId5"/>
    <sheet name="Notation E3" sheetId="14" r:id="rId6"/>
  </sheets>
  <definedNames>
    <definedName name="Excel_BuiltIn_Print_Area_1" localSheetId="1">#REF!</definedName>
    <definedName name="Excel_BuiltIn_Print_Area_1" localSheetId="3">#REF!</definedName>
    <definedName name="Excel_BuiltIn_Print_Area_1" localSheetId="5">#REF!</definedName>
    <definedName name="Excel_BuiltIn_Print_Area_1">#REF!</definedName>
    <definedName name="_xlnm.Print_Area" localSheetId="1">'Notation E1'!$A$1:$I$40</definedName>
    <definedName name="_xlnm.Print_Area" localSheetId="3">'Notation E2'!$A$1:$I$46</definedName>
    <definedName name="_xlnm.Print_Area" localSheetId="5">'Notation E3'!$A$1:$J$58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14"/>
  <c r="E32" i="8"/>
  <c r="E25" i="13"/>
  <c r="E47" i="14"/>
  <c r="J41"/>
  <c r="O40"/>
  <c r="I40"/>
  <c r="L40"/>
  <c r="O39"/>
  <c r="I39"/>
  <c r="L39"/>
  <c r="O38"/>
  <c r="I38"/>
  <c r="L38"/>
  <c r="M38"/>
  <c r="O37"/>
  <c r="I37"/>
  <c r="L37"/>
  <c r="L36"/>
  <c r="O35"/>
  <c r="I35"/>
  <c r="L35"/>
  <c r="O34"/>
  <c r="I34"/>
  <c r="L34"/>
  <c r="O33"/>
  <c r="I33"/>
  <c r="L33"/>
  <c r="O32"/>
  <c r="I32"/>
  <c r="L32"/>
  <c r="O31"/>
  <c r="I31"/>
  <c r="L31"/>
  <c r="O27"/>
  <c r="I27"/>
  <c r="O28"/>
  <c r="I28"/>
  <c r="O29"/>
  <c r="I29"/>
  <c r="L27"/>
  <c r="L28"/>
  <c r="L29"/>
  <c r="G47"/>
  <c r="O26"/>
  <c r="I26"/>
  <c r="L26"/>
  <c r="O25"/>
  <c r="I25"/>
  <c r="L25"/>
  <c r="O24"/>
  <c r="I24"/>
  <c r="L24"/>
  <c r="O23"/>
  <c r="I23"/>
  <c r="L23"/>
  <c r="O22"/>
  <c r="I22"/>
  <c r="L22"/>
  <c r="O21"/>
  <c r="I21"/>
  <c r="L21"/>
  <c r="O20"/>
  <c r="I20"/>
  <c r="L20"/>
  <c r="O19"/>
  <c r="I19"/>
  <c r="L19"/>
  <c r="O17"/>
  <c r="I17"/>
  <c r="L17"/>
  <c r="O16"/>
  <c r="I16"/>
  <c r="L16"/>
  <c r="O15"/>
  <c r="I15"/>
  <c r="L15"/>
  <c r="O14"/>
  <c r="I14"/>
  <c r="L14"/>
  <c r="O13"/>
  <c r="I13"/>
  <c r="L13"/>
  <c r="O12"/>
  <c r="I12"/>
  <c r="L12"/>
  <c r="O11"/>
  <c r="I11"/>
  <c r="L11"/>
  <c r="O10"/>
  <c r="I10"/>
  <c r="L10"/>
  <c r="O9"/>
  <c r="I9"/>
  <c r="L9"/>
  <c r="O8"/>
  <c r="L8"/>
  <c r="O7"/>
  <c r="I7"/>
  <c r="L7"/>
  <c r="O6"/>
  <c r="I6"/>
  <c r="L6"/>
  <c r="B3"/>
  <c r="B2"/>
  <c r="B1"/>
  <c r="G27" i="13"/>
  <c r="E27"/>
  <c r="B2"/>
  <c r="B3"/>
  <c r="B1"/>
  <c r="J23"/>
  <c r="O22"/>
  <c r="I22"/>
  <c r="L22"/>
  <c r="O21"/>
  <c r="I21"/>
  <c r="L21"/>
  <c r="O20"/>
  <c r="I20"/>
  <c r="L20"/>
  <c r="O19"/>
  <c r="I19"/>
  <c r="L19"/>
  <c r="O18"/>
  <c r="I18"/>
  <c r="L18"/>
  <c r="O17"/>
  <c r="I17"/>
  <c r="L17"/>
  <c r="O16"/>
  <c r="L16"/>
  <c r="O15"/>
  <c r="I15"/>
  <c r="L15"/>
  <c r="O14"/>
  <c r="I14"/>
  <c r="L14"/>
  <c r="O12"/>
  <c r="I12"/>
  <c r="L12"/>
  <c r="O11"/>
  <c r="I11"/>
  <c r="L11"/>
  <c r="O10"/>
  <c r="I10"/>
  <c r="L10"/>
  <c r="O9"/>
  <c r="I9"/>
  <c r="L9"/>
  <c r="O8"/>
  <c r="I8"/>
  <c r="L8"/>
  <c r="O7"/>
  <c r="I7"/>
  <c r="L7"/>
  <c r="O6"/>
  <c r="L6"/>
  <c r="B3" i="8"/>
  <c r="L30" i="14"/>
  <c r="E44"/>
  <c r="I44"/>
  <c r="E43"/>
  <c r="I43"/>
  <c r="M40"/>
  <c r="K40"/>
  <c r="M37"/>
  <c r="O41"/>
  <c r="C49"/>
  <c r="M39"/>
  <c r="K39"/>
  <c r="L18"/>
  <c r="E42"/>
  <c r="I42"/>
  <c r="M34"/>
  <c r="M33"/>
  <c r="M35"/>
  <c r="M31"/>
  <c r="M32"/>
  <c r="M27"/>
  <c r="M29"/>
  <c r="M28"/>
  <c r="M7"/>
  <c r="M19"/>
  <c r="M14"/>
  <c r="M20"/>
  <c r="M16"/>
  <c r="L5"/>
  <c r="E41"/>
  <c r="M17"/>
  <c r="M26"/>
  <c r="M6"/>
  <c r="M15"/>
  <c r="M13"/>
  <c r="M25"/>
  <c r="I8"/>
  <c r="M22"/>
  <c r="M9"/>
  <c r="M21"/>
  <c r="M11"/>
  <c r="K11"/>
  <c r="M12"/>
  <c r="M24"/>
  <c r="M10"/>
  <c r="K10"/>
  <c r="M23"/>
  <c r="M8"/>
  <c r="M11" i="13"/>
  <c r="O23"/>
  <c r="C29"/>
  <c r="M8"/>
  <c r="K8"/>
  <c r="M10"/>
  <c r="M7"/>
  <c r="M22"/>
  <c r="M9"/>
  <c r="I16"/>
  <c r="M15"/>
  <c r="M19"/>
  <c r="M20"/>
  <c r="I6"/>
  <c r="L13"/>
  <c r="E24"/>
  <c r="I24"/>
  <c r="M17"/>
  <c r="K17"/>
  <c r="M18"/>
  <c r="K18"/>
  <c r="M16"/>
  <c r="L5"/>
  <c r="E23"/>
  <c r="M12"/>
  <c r="M6"/>
  <c r="M14"/>
  <c r="K14"/>
  <c r="M21"/>
  <c r="K21"/>
  <c r="K19"/>
  <c r="K15"/>
  <c r="K31" i="14"/>
  <c r="K33"/>
  <c r="K37"/>
  <c r="M36"/>
  <c r="M30"/>
  <c r="K24"/>
  <c r="K27"/>
  <c r="K20"/>
  <c r="K19"/>
  <c r="M18"/>
  <c r="K22"/>
  <c r="K12"/>
  <c r="K6"/>
  <c r="K16"/>
  <c r="K8"/>
  <c r="I41"/>
  <c r="M5"/>
  <c r="K6" i="13"/>
  <c r="K9"/>
  <c r="K12"/>
  <c r="I23"/>
  <c r="M13"/>
  <c r="M5"/>
  <c r="K30" i="14"/>
  <c r="K36"/>
  <c r="K18"/>
  <c r="K5"/>
  <c r="K13" i="13"/>
  <c r="K5"/>
  <c r="E34" i="8"/>
  <c r="G34"/>
  <c r="J30"/>
  <c r="B2"/>
  <c r="B1"/>
  <c r="O10"/>
  <c r="I10"/>
  <c r="O11"/>
  <c r="I11"/>
  <c r="O12"/>
  <c r="O19"/>
  <c r="I19"/>
  <c r="O18"/>
  <c r="I18"/>
  <c r="O17"/>
  <c r="I17"/>
  <c r="L10"/>
  <c r="L11"/>
  <c r="L12"/>
  <c r="L13"/>
  <c r="L14"/>
  <c r="L15"/>
  <c r="L16"/>
  <c r="L17"/>
  <c r="L18"/>
  <c r="L19"/>
  <c r="O22"/>
  <c r="I22"/>
  <c r="O6"/>
  <c r="I6"/>
  <c r="O7"/>
  <c r="I7"/>
  <c r="O8"/>
  <c r="I8"/>
  <c r="O9"/>
  <c r="I9"/>
  <c r="O13"/>
  <c r="I13"/>
  <c r="O14"/>
  <c r="I14"/>
  <c r="O15"/>
  <c r="I15"/>
  <c r="O16"/>
  <c r="I16"/>
  <c r="O21"/>
  <c r="I21"/>
  <c r="O23"/>
  <c r="I23"/>
  <c r="O24"/>
  <c r="O25"/>
  <c r="I25"/>
  <c r="O26"/>
  <c r="I26"/>
  <c r="O27"/>
  <c r="I27"/>
  <c r="O28"/>
  <c r="I28"/>
  <c r="O29"/>
  <c r="I29"/>
  <c r="L9"/>
  <c r="L6"/>
  <c r="L7"/>
  <c r="L8"/>
  <c r="L21"/>
  <c r="L22"/>
  <c r="L23"/>
  <c r="L24"/>
  <c r="L27"/>
  <c r="L25"/>
  <c r="L26"/>
  <c r="L28"/>
  <c r="L29"/>
  <c r="I12"/>
  <c r="E30"/>
  <c r="I24"/>
  <c r="M23"/>
  <c r="M19"/>
  <c r="M15"/>
  <c r="M9"/>
  <c r="M13"/>
  <c r="M11"/>
  <c r="M17"/>
  <c r="M18"/>
  <c r="M14"/>
  <c r="M8"/>
  <c r="M10"/>
  <c r="M16"/>
  <c r="M12"/>
  <c r="M21"/>
  <c r="M25"/>
  <c r="M28"/>
  <c r="M6"/>
  <c r="M26"/>
  <c r="L20"/>
  <c r="E31"/>
  <c r="M29"/>
  <c r="M22"/>
  <c r="M27"/>
  <c r="L5"/>
  <c r="O30"/>
  <c r="M24"/>
  <c r="M7"/>
  <c r="K28"/>
  <c r="K26"/>
  <c r="K24"/>
  <c r="I30"/>
  <c r="I31"/>
  <c r="C36"/>
  <c r="K21"/>
  <c r="K10"/>
  <c r="K8"/>
  <c r="K6"/>
  <c r="K16"/>
  <c r="K13"/>
  <c r="M20"/>
  <c r="M5"/>
  <c r="K23"/>
  <c r="K20"/>
  <c r="K5"/>
</calcChain>
</file>

<file path=xl/sharedStrings.xml><?xml version="1.0" encoding="utf-8"?>
<sst xmlns="http://schemas.openxmlformats.org/spreadsheetml/2006/main" count="363" uniqueCount="226">
  <si>
    <t>Identifications</t>
  </si>
  <si>
    <t>Diplôme :</t>
  </si>
  <si>
    <t>Epreuve :</t>
  </si>
  <si>
    <t>Établissement :</t>
  </si>
  <si>
    <t>Date de l'évaluation :</t>
  </si>
  <si>
    <t>Nom du candidat :</t>
  </si>
  <si>
    <t>Prénom du candidat :</t>
  </si>
  <si>
    <t xml:space="preserve">Prénom : </t>
  </si>
  <si>
    <t>Poids</t>
  </si>
  <si>
    <t>/20</t>
  </si>
  <si>
    <t>Compétences évaluées</t>
  </si>
  <si>
    <t>non</t>
  </si>
  <si>
    <t>éval</t>
  </si>
  <si>
    <t>Note</t>
  </si>
  <si>
    <t xml:space="preserve"> /20</t>
  </si>
  <si>
    <t>á</t>
  </si>
  <si>
    <t>Note sur 20 proposée au jury* :</t>
  </si>
  <si>
    <t>Note x coefficient :</t>
  </si>
  <si>
    <t>Appréciation globale</t>
  </si>
  <si>
    <t>Noms des Évaluateurs</t>
  </si>
  <si>
    <t>Signatures</t>
  </si>
  <si>
    <t>Notes</t>
  </si>
  <si>
    <t xml:space="preserve">* La note proposée, arrondie au demi point ou au point entier supérieur, est décidée par les évaluateurs à partir de la note brute </t>
  </si>
  <si>
    <t>Mention Complémentaire Technicien(ne) en Soudage</t>
  </si>
  <si>
    <t>Épreuve E2 : Réalisation et contrôle d’une opération de soudage</t>
  </si>
  <si>
    <t>Session :</t>
  </si>
  <si>
    <t>Lieu de l'évaluation (entreprise ou centre de formation) :</t>
  </si>
  <si>
    <r>
      <t xml:space="preserve">Description sommaire du travail demandé </t>
    </r>
    <r>
      <rPr>
        <sz val="10"/>
        <rFont val="Arial"/>
        <family val="2"/>
      </rPr>
      <t>(le sujet complet doit être joint à cette fiche)</t>
    </r>
    <r>
      <rPr>
        <sz val="10"/>
        <rFont val="Arial"/>
        <family val="2"/>
      </rPr>
      <t xml:space="preserve"> :</t>
    </r>
  </si>
  <si>
    <r>
      <t xml:space="preserve">Travail demandé </t>
    </r>
    <r>
      <rPr>
        <sz val="10"/>
        <rFont val="Arial"/>
        <family val="2"/>
      </rPr>
      <t>(Repérer les tâches demandées, ce sont celles qui correspondent à l’unité dans le référentiel de certification, à l’exclusion de toute autre)</t>
    </r>
  </si>
  <si>
    <t>Mettre en oeuvre les matériels hors poste de soudage</t>
  </si>
  <si>
    <t>A2-T1</t>
  </si>
  <si>
    <t>Contrôler l’exécution pendant et après le soudage</t>
  </si>
  <si>
    <t>A2-T4</t>
  </si>
  <si>
    <t>Régler les paramètres de soudage selon le ou les DMOS liés à l'opération</t>
  </si>
  <si>
    <t>A2-T2</t>
  </si>
  <si>
    <t>Trier et gérer les déchets de l’intervention</t>
  </si>
  <si>
    <t>A2-T5</t>
  </si>
  <si>
    <t>Réaliser les opérations de soudage</t>
  </si>
  <si>
    <t>A2-T3</t>
  </si>
  <si>
    <t>Renseigner la documentation et assurer la traçabilité</t>
  </si>
  <si>
    <t>A2-T6</t>
  </si>
  <si>
    <t>Cocher les cases correspondantes aux données fournies et aux tâches demandées</t>
  </si>
  <si>
    <r>
      <t xml:space="preserve">Données (écrites et/ou graphqiues et/ou numériques) fournies au candidat </t>
    </r>
    <r>
      <rPr>
        <sz val="10"/>
        <rFont val="Arial"/>
        <family val="2"/>
      </rPr>
      <t>(cocher les données fournies)</t>
    </r>
  </si>
  <si>
    <t>Plans de l'ouvrage ou partie de l'ouvrage</t>
  </si>
  <si>
    <t>Documentations techniques</t>
  </si>
  <si>
    <t>Modes opératoires</t>
  </si>
  <si>
    <t>Programmes de réalisation du suivi des soudures</t>
  </si>
  <si>
    <t>DMOS</t>
  </si>
  <si>
    <t>Procédures de sécurité</t>
  </si>
  <si>
    <t>Cahiers de soudage</t>
  </si>
  <si>
    <t>Procédures de maintenance</t>
  </si>
  <si>
    <t xml:space="preserve">Normes de soudage </t>
  </si>
  <si>
    <t>Procédures liés au respect de l'environnement</t>
  </si>
  <si>
    <t>Matière d'œuvre</t>
  </si>
  <si>
    <t>Descriptifs des moyens de contrôle et de réalisation disponibles</t>
  </si>
  <si>
    <t>Outillages</t>
  </si>
  <si>
    <t>Moyens de controles</t>
  </si>
  <si>
    <t>Poste à souder</t>
  </si>
  <si>
    <t>…</t>
  </si>
  <si>
    <r>
      <t xml:space="preserve">Consulter le référentiel des activités professionnelles pour obtenir le </t>
    </r>
    <r>
      <rPr>
        <b/>
        <i/>
        <sz val="10"/>
        <color indexed="10"/>
        <rFont val="Arial"/>
        <family val="2"/>
      </rPr>
      <t>détail des tâches</t>
    </r>
    <r>
      <rPr>
        <i/>
        <sz val="10"/>
        <color indexed="10"/>
        <rFont val="Arial"/>
        <family val="2"/>
      </rPr>
      <t xml:space="preserve"> et leurs </t>
    </r>
    <r>
      <rPr>
        <b/>
        <i/>
        <sz val="10"/>
        <color indexed="10"/>
        <rFont val="Arial"/>
        <family val="2"/>
      </rPr>
      <t>correspondances avec les compétences</t>
    </r>
  </si>
  <si>
    <t>C4 : Souder en toute autonomie en atelier</t>
  </si>
  <si>
    <t>Aménager son poste de travail.</t>
  </si>
  <si>
    <t>Identifier les risques liés aux activités de travail et effectuer la mise en sécurité.</t>
  </si>
  <si>
    <t>Régler les paramètres de soudage selon le ou les DMOS liés à l’opération.</t>
  </si>
  <si>
    <t>Souder en respectant les informations du cahier de soudage.</t>
  </si>
  <si>
    <t>Préparer une éprouvette en vue d’une qualification.</t>
  </si>
  <si>
    <t>Mettre en œuvre une opération de soudage automatisée ou robotisée.</t>
  </si>
  <si>
    <t>C6 : Contrôler la qualité de ses soudures et des éléments assemblés</t>
  </si>
  <si>
    <t>Contrôler visuellement l'exécution de la soudure pendant l'opération de soudage.</t>
  </si>
  <si>
    <t>Contrôler visuellement l'exécution de la soudure après le soudage.</t>
  </si>
  <si>
    <t>Les défauts d’aspect sont identifiés.</t>
  </si>
  <si>
    <t>Contrôler les spécifications dimensionnelles et géométriques de l'assemblage.</t>
  </si>
  <si>
    <t>Mettre en œuvre des essais mécaniques, métallographiques et des contrôles non destructifs.</t>
  </si>
  <si>
    <t>Interpréter les résultats des essais mécaniques, métallographiques et des contrôles non destructifs.</t>
  </si>
  <si>
    <t>NOM CANDIDAT 1</t>
  </si>
  <si>
    <t>Prénom CANDIDAT 1</t>
  </si>
  <si>
    <t>Le poste de travail est organisé, propre et rangé.</t>
  </si>
  <si>
    <t>L’agencement du poste de travail est rationnel.</t>
  </si>
  <si>
    <t>Les risques sont identifiés de manière exhaustive.</t>
  </si>
  <si>
    <t>Les mesures de sécurité sont adaptées aux risques identifiés.</t>
  </si>
  <si>
    <t>Les paramètres de soudage sont conformes au DMOS.</t>
  </si>
  <si>
    <t>Les moyens de contrôle des températures (préchauffage, entre passes, ..) sont correctement utilisés.</t>
  </si>
  <si>
    <t>La préparation géométrique des assemblages est correcte (pré déformation, bridage, etc…).</t>
  </si>
  <si>
    <t>Les opérations de soudage sont conformes au cahier de soudage.</t>
  </si>
  <si>
    <t>Les stratégies utilisées garantissent la qualité du produit.</t>
  </si>
  <si>
    <t>Les opérations de soudage sont réalisées en conformité avec le respect des consignes de sécurité, d’hygiène, et de protection de l’environnement.</t>
  </si>
  <si>
    <t>L’éprouvette est conforme aux exigences de la qualification visée (préparation des bords, pointage, …).</t>
  </si>
  <si>
    <t>1</t>
  </si>
  <si>
    <t>2</t>
  </si>
  <si>
    <t>3</t>
  </si>
  <si>
    <t>Taux TxC4 d'indicateurs évalués pour la compétence C4</t>
  </si>
  <si>
    <t>Taux TxC6 d'indicateurs évalués pour la compétence C6</t>
  </si>
  <si>
    <t>Les contrôles sont conformes aux exigences définies par le cahier de soudage et/ou le DMOS.</t>
  </si>
  <si>
    <t>Les défauts en cours de soudage  sont identifiés puis corrigés en fonction des critères d’acceptation.</t>
  </si>
  <si>
    <t>Le contrôle des spécifications dimensionnelles et géométriques de l’assemblage respecte la norme.</t>
  </si>
  <si>
    <t>L’interprétation des résultats est juste.</t>
  </si>
  <si>
    <t>Les essais et/ou contrôles sont réalisés conformément aux normes en vigueur.</t>
  </si>
  <si>
    <t>Les résultats répondent aux critères d’acceptation selon les normes en vigueur.</t>
  </si>
  <si>
    <t xml:space="preserve">Les résultats des essais et des contrôles sont interprétés en fonction des critères d’acceptations. </t>
  </si>
  <si>
    <t>Coefficient :</t>
  </si>
  <si>
    <t>Indicateurs de performances</t>
  </si>
  <si>
    <t>NOM :</t>
  </si>
  <si>
    <t>Date :</t>
  </si>
  <si>
    <t>date</t>
  </si>
  <si>
    <t>Épreuve E1 : Étude technique et préparation d'une intervention</t>
  </si>
  <si>
    <t>Prendre en compte le contexte de l'intervention et ses risques</t>
  </si>
  <si>
    <t>A1-T1</t>
  </si>
  <si>
    <t>Vérifier les moyens de mise en œuvre et l'environnement sécurisé du poste de travail</t>
  </si>
  <si>
    <t>A1-T4</t>
  </si>
  <si>
    <t>Respecter les procédures de sécurité</t>
  </si>
  <si>
    <t>A1-T2</t>
  </si>
  <si>
    <t>Prendre connaissance et s'assurer de la conformité des éléments techniques du programme d'action (DMOS, fiches d'instructions, éléments à souder, …)</t>
  </si>
  <si>
    <t>A1-T5</t>
  </si>
  <si>
    <t>Identifier les contraintes de réalisation à partir des documents techniques</t>
  </si>
  <si>
    <t>A1-T3</t>
  </si>
  <si>
    <t>Organiser le poste de travail</t>
  </si>
  <si>
    <t>A1-T6</t>
  </si>
  <si>
    <r>
      <t xml:space="preserve">Données (écrites et/ou graphqiues et/ou numériques) fournies au candidat </t>
    </r>
    <r>
      <rPr>
        <sz val="10"/>
        <rFont val="Arial"/>
        <family val="2"/>
      </rPr>
      <t>(cocher les données fournies)</t>
    </r>
  </si>
  <si>
    <t>Épreuve E3 : Évaluation des activités en milieu professionnel</t>
  </si>
  <si>
    <t>Vérifier l’état de bon fonctionnement des appareils et équipements de soudage</t>
  </si>
  <si>
    <t>A3-T1</t>
  </si>
  <si>
    <t>Intervenir en maintenance de premier niveau hors habilitation</t>
  </si>
  <si>
    <t>A3-T2</t>
  </si>
  <si>
    <t>Renseigner la documentation de suivi de maintenance et rendre compte à un responsable</t>
  </si>
  <si>
    <t>A3-T3</t>
  </si>
  <si>
    <t>notices de maintenance des matériels de soudage et des équipements</t>
  </si>
  <si>
    <t>NOM Candidat 1</t>
  </si>
  <si>
    <t>Prénom candidat 1</t>
  </si>
  <si>
    <t>C1 : Décoder et interpréter les documents</t>
  </si>
  <si>
    <t>C2 : Analyser et/ou vérifier tout ou partie desparamètres d'une opération de soudage</t>
  </si>
  <si>
    <t>Déterminer les paramètres caractéristiques (intensité, tension, vitesse, …) définissant une opération de soudage.</t>
  </si>
  <si>
    <t>Contrôler la conformité des assemblages à souder.</t>
  </si>
  <si>
    <t>Contrôler la conformité des procédures au regard du DMOS.</t>
  </si>
  <si>
    <t>Signaler d’éventuelles anomalies du DMOS (paramètres, jeu de soudage, géométrie du joint, …)</t>
  </si>
  <si>
    <r>
      <t>Vérifier la conformité des moyens de fabrication et l’environnement sécurisé de son espace</t>
    </r>
    <r>
      <rPr>
        <sz val="10"/>
        <color indexed="60"/>
        <rFont val="Arial"/>
        <family val="2"/>
      </rPr>
      <t xml:space="preserve"> </t>
    </r>
    <r>
      <rPr>
        <sz val="10"/>
        <rFont val="Arial"/>
        <family val="2"/>
      </rPr>
      <t>de travail.</t>
    </r>
  </si>
  <si>
    <t>Vérifier les matériels hors poste de soudage (manutention, logistique, équipements pour opérations connexes, …).</t>
  </si>
  <si>
    <t>Sélectionner les documents correspondants aux opérations de soudage à réaliser.</t>
  </si>
  <si>
    <t>Décoder les documents opératoires liés aux joints soudés (DMOS, …).</t>
  </si>
  <si>
    <t>Repérer les éléments à souder sur des plans d'ouvrage.</t>
  </si>
  <si>
    <t>Interpréter les spécifications géométriques, de positionnement et de soudage sur des plans d'ouvrage.</t>
  </si>
  <si>
    <t>Taux TxC1 d'indicateurs évalués pour la compétence C1</t>
  </si>
  <si>
    <t>Taux TxC2 d'indicateurs évalués pour la compétence C2</t>
  </si>
  <si>
    <r>
      <t xml:space="preserve">Note brute (si un taux Tx d'indicateurs évalués par compétence est &lt; 50%, ou si il y a une erreur, alors le calcul est refusé. Voir repères </t>
    </r>
    <r>
      <rPr>
        <sz val="12"/>
        <color indexed="10"/>
        <rFont val="Arial"/>
        <family val="2"/>
      </rPr>
      <t>◄</t>
    </r>
    <r>
      <rPr>
        <sz val="12"/>
        <rFont val="Arial"/>
        <family val="2"/>
      </rPr>
      <t xml:space="preserve"> à droite de la grille) :</t>
    </r>
  </si>
  <si>
    <t>Le document technique est correctement complété.</t>
  </si>
  <si>
    <t>La traçabilité est réalisée conformément aux prescriptions.</t>
  </si>
  <si>
    <t>Les informations nécessaires à la présentation sont pertinentes.</t>
  </si>
  <si>
    <t>Les informations retenues sont exactes et exploitables.</t>
  </si>
  <si>
    <t>Les outils numériques sont correctement mis en œuvre.</t>
  </si>
  <si>
    <t>Les moyens de communication utilisés sont adaptés (support, forme…).</t>
  </si>
  <si>
    <t>La présentation est structurée.</t>
  </si>
  <si>
    <t>L’exposé est clair, concis.</t>
  </si>
  <si>
    <t>La démarche est argumentée.</t>
  </si>
  <si>
    <t xml:space="preserve">Les outils de description sont correctement utilisés. </t>
  </si>
  <si>
    <t>Le vocabulaire technique utilisé est pertinent et adapté au public visé.</t>
  </si>
  <si>
    <t>L’expression est efficiente.</t>
  </si>
  <si>
    <t>S'exprimer avec un vocabulaire adapté.</t>
  </si>
  <si>
    <t>Présenter à l'oral.</t>
  </si>
  <si>
    <t>Choisir le moyen de communication adapté.</t>
  </si>
  <si>
    <t>Utiliser les outils numériques adaptés.</t>
  </si>
  <si>
    <t>Identifier les informations utiles à transmettre.</t>
  </si>
  <si>
    <t>Rédiger un document technique (suivi de maintenance, traçabilité des soudures, etc…)</t>
  </si>
  <si>
    <t>C3 : Communiquer par écrit et oralement y compris en langue anglaise</t>
  </si>
  <si>
    <t>Le matériel préparé est conforme aux besoins liés à l’intervention sur site.</t>
  </si>
  <si>
    <t>Le contexte sécuritaire local est bien appréhendé.</t>
  </si>
  <si>
    <t xml:space="preserve">L’aménagement de l’espace de travail est pertinent au regard du contexte local. </t>
  </si>
  <si>
    <t>La préparation géométrique des assemblages est correcte (pré déformation, bridage, chanfreinage, pointage, etc.).</t>
  </si>
  <si>
    <t>Préparer le matériel nécessaire à une intervention sur site.</t>
  </si>
  <si>
    <t>Aménager son espace de travail en respectant les exigences du site industriel et du contexte d’intervention.</t>
  </si>
  <si>
    <t>C5 : Souder en toute autonomie sur site</t>
  </si>
  <si>
    <t>C7 : Respecter les procédures relatives à la sécurité et au respect de l’environnement</t>
  </si>
  <si>
    <t>Les procédures internes sont connues et respectées.</t>
  </si>
  <si>
    <t>Les procédures spécifiques liées au lieu d’intervention sont connues et respectées</t>
  </si>
  <si>
    <t>Le stockage des déchets avant évacuation est organisé en quantité et en qualité.</t>
  </si>
  <si>
    <t xml:space="preserve">Le tri des déchets est respecté. </t>
  </si>
  <si>
    <t>La traçabilité de l’évacuation des déchets est faite.</t>
  </si>
  <si>
    <t>Appliquer les procédures de sécurité de l’entreprise dans laquelle se déroule l’opération de soudage.</t>
  </si>
  <si>
    <t>Gérer les déchets liés à l’opération de soudage.</t>
  </si>
  <si>
    <t>La procédure de vérification est appliquée.</t>
  </si>
  <si>
    <t>L’état des équipements est correctement évalué.</t>
  </si>
  <si>
    <t>La localisation et l’identification sont pertinentes.</t>
  </si>
  <si>
    <t>La maintenance est effectuée selon les prescriptions en toute sécurité et dans le respect du calendrier.</t>
  </si>
  <si>
    <t>Localiser et identifier les défaillances, anomalies, dysfonctionnements.</t>
  </si>
  <si>
    <r>
      <t>Effectuer</t>
    </r>
    <r>
      <rPr>
        <sz val="10"/>
        <color indexed="8"/>
        <rFont val="Arial"/>
        <family val="2"/>
      </rPr>
      <t xml:space="preserve"> la maintenance de 1</t>
    </r>
    <r>
      <rPr>
        <vertAlign val="superscript"/>
        <sz val="10"/>
        <color indexed="8"/>
        <rFont val="Arial"/>
        <family val="2"/>
      </rPr>
      <t>er</t>
    </r>
    <r>
      <rPr>
        <sz val="10"/>
        <color indexed="8"/>
        <rFont val="Arial"/>
        <family val="2"/>
      </rPr>
      <t xml:space="preserve"> niveau en </t>
    </r>
    <r>
      <rPr>
        <sz val="10"/>
        <rFont val="Arial"/>
        <family val="2"/>
      </rPr>
      <t>appliquant</t>
    </r>
    <r>
      <rPr>
        <sz val="10"/>
        <color indexed="8"/>
        <rFont val="Arial"/>
        <family val="2"/>
      </rPr>
      <t xml:space="preserve"> les procédures.</t>
    </r>
  </si>
  <si>
    <t>Taux TxC3 d'indicateurs évalués pour la compétence C3</t>
  </si>
  <si>
    <t>Taux TxC5 d'indicateurs évalués pour la compétence C5</t>
  </si>
  <si>
    <t>Taux TxC7 d'indicateurs évalués pour la compétence C7</t>
  </si>
  <si>
    <t>C8 : Garantir la disponibilité des moyens de soudage</t>
  </si>
  <si>
    <t>Taux TxC8 d'indicateurs évalués pour la compétence C8</t>
  </si>
  <si>
    <t>C11</t>
  </si>
  <si>
    <t>C12</t>
  </si>
  <si>
    <t>C13</t>
  </si>
  <si>
    <t>C14</t>
  </si>
  <si>
    <t>C21</t>
  </si>
  <si>
    <t>C22</t>
  </si>
  <si>
    <t>C23</t>
  </si>
  <si>
    <t>C24</t>
  </si>
  <si>
    <t>C25</t>
  </si>
  <si>
    <t>C26</t>
  </si>
  <si>
    <t>C42</t>
  </si>
  <si>
    <t>C41</t>
  </si>
  <si>
    <t>C43</t>
  </si>
  <si>
    <t>C44</t>
  </si>
  <si>
    <t>C45</t>
  </si>
  <si>
    <t>C46</t>
  </si>
  <si>
    <t>C61</t>
  </si>
  <si>
    <t>C62</t>
  </si>
  <si>
    <t>C63</t>
  </si>
  <si>
    <t>C64</t>
  </si>
  <si>
    <t>C65</t>
  </si>
  <si>
    <t>C31</t>
  </si>
  <si>
    <t>C32</t>
  </si>
  <si>
    <t>C33</t>
  </si>
  <si>
    <t>C34</t>
  </si>
  <si>
    <t>C35</t>
  </si>
  <si>
    <t>C36</t>
  </si>
  <si>
    <t>C51</t>
  </si>
  <si>
    <t>C52</t>
  </si>
  <si>
    <t>C53</t>
  </si>
  <si>
    <t>C54</t>
  </si>
  <si>
    <t>C55</t>
  </si>
  <si>
    <t>C71</t>
  </si>
  <si>
    <t>C72</t>
  </si>
  <si>
    <t>C81</t>
  </si>
  <si>
    <t>C82</t>
  </si>
  <si>
    <t>C83</t>
  </si>
  <si>
    <t>Les cases noircies sont à évaluer obligatoirement en entreprise et comptent pour 1/3 de la note (cf référentiel)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</si>
</sst>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9"/>
      <color indexed="12"/>
      <name val="Wingdings"/>
      <charset val="2"/>
    </font>
    <font>
      <b/>
      <sz val="10"/>
      <color indexed="52"/>
      <name val="Arial"/>
      <family val="2"/>
    </font>
    <font>
      <sz val="9"/>
      <name val="Arial Narrow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  <font>
      <b/>
      <i/>
      <sz val="10"/>
      <color indexed="10"/>
      <name val="Arial"/>
      <family val="2"/>
    </font>
    <font>
      <sz val="10"/>
      <color rgb="FF000000"/>
      <name val="Arial"/>
      <family val="2"/>
    </font>
    <font>
      <sz val="10"/>
      <color indexed="60"/>
      <name val="Arial"/>
      <family val="2"/>
    </font>
    <font>
      <vertAlign val="superscript"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2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41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9" fontId="0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49" fontId="11" fillId="0" borderId="1" xfId="0" applyNumberFormat="1" applyFont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9" fontId="0" fillId="0" borderId="0" xfId="0" applyNumberFormat="1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</xf>
    <xf numFmtId="9" fontId="1" fillId="0" borderId="0" xfId="0" applyNumberFormat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center"/>
    </xf>
    <xf numFmtId="14" fontId="3" fillId="0" borderId="2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0" fontId="1" fillId="6" borderId="6" xfId="0" applyFont="1" applyFill="1" applyBorder="1" applyAlignment="1" applyProtection="1">
      <alignment horizontal="center" vertical="center"/>
      <protection locked="0"/>
    </xf>
    <xf numFmtId="9" fontId="0" fillId="0" borderId="0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/>
    </xf>
    <xf numFmtId="1" fontId="6" fillId="0" borderId="24" xfId="0" applyNumberFormat="1" applyFont="1" applyBorder="1" applyAlignment="1" applyProtection="1">
      <alignment horizontal="center" vertical="center"/>
    </xf>
    <xf numFmtId="9" fontId="1" fillId="7" borderId="24" xfId="0" applyNumberFormat="1" applyFont="1" applyFill="1" applyBorder="1" applyAlignment="1" applyProtection="1">
      <alignment horizontal="center" vertical="center"/>
    </xf>
    <xf numFmtId="2" fontId="1" fillId="7" borderId="24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2" fontId="0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9" fontId="0" fillId="0" borderId="0" xfId="0" applyNumberFormat="1" applyFont="1" applyBorder="1" applyAlignment="1" applyProtection="1">
      <alignment vertical="center" wrapText="1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right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6" fillId="0" borderId="24" xfId="0" applyNumberFormat="1" applyFont="1" applyBorder="1" applyAlignment="1" applyProtection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Font="1"/>
    <xf numFmtId="0" fontId="0" fillId="0" borderId="0" xfId="0" applyBorder="1" applyAlignment="1" applyProtection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4" xfId="0" applyFont="1" applyBorder="1" applyAlignment="1">
      <alignment horizontal="right" vertical="center" wrapText="1"/>
    </xf>
    <xf numFmtId="2" fontId="6" fillId="0" borderId="25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1" fontId="0" fillId="0" borderId="0" xfId="0" applyNumberFormat="1" applyFont="1"/>
    <xf numFmtId="2" fontId="6" fillId="0" borderId="25" xfId="0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vertical="top" wrapText="1"/>
    </xf>
    <xf numFmtId="2" fontId="6" fillId="0" borderId="2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/>
    </xf>
    <xf numFmtId="0" fontId="0" fillId="0" borderId="2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0" fillId="0" borderId="40" xfId="0" applyFont="1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6" fillId="6" borderId="6" xfId="0" applyFont="1" applyFill="1" applyBorder="1" applyAlignment="1" applyProtection="1">
      <alignment horizontal="left" vertical="top" wrapText="1"/>
    </xf>
    <xf numFmtId="0" fontId="6" fillId="3" borderId="6" xfId="0" applyFont="1" applyFill="1" applyBorder="1" applyAlignment="1" applyProtection="1">
      <alignment horizontal="left" vertical="top" wrapText="1"/>
    </xf>
    <xf numFmtId="0" fontId="23" fillId="0" borderId="6" xfId="0" applyFont="1" applyFill="1" applyBorder="1" applyAlignment="1">
      <alignment horizontal="left" wrapText="1"/>
    </xf>
    <xf numFmtId="0" fontId="0" fillId="0" borderId="6" xfId="0" applyFont="1" applyBorder="1"/>
    <xf numFmtId="0" fontId="12" fillId="6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left" wrapText="1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left" vertical="top" wrapText="1"/>
    </xf>
    <xf numFmtId="0" fontId="0" fillId="0" borderId="6" xfId="0" applyFont="1" applyFill="1" applyBorder="1" applyAlignment="1">
      <alignment horizontal="left" vertical="center"/>
    </xf>
    <xf numFmtId="0" fontId="6" fillId="0" borderId="6" xfId="0" applyFont="1" applyFill="1" applyBorder="1"/>
    <xf numFmtId="0" fontId="0" fillId="0" borderId="4" xfId="0" applyFont="1" applyBorder="1" applyAlignment="1">
      <alignment horizontal="right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left" vertical="top" wrapText="1"/>
    </xf>
    <xf numFmtId="0" fontId="12" fillId="4" borderId="44" xfId="0" applyFont="1" applyFill="1" applyBorder="1" applyAlignment="1" applyProtection="1">
      <alignment horizontal="center" vertical="center"/>
      <protection locked="0"/>
    </xf>
    <xf numFmtId="0" fontId="1" fillId="4" borderId="44" xfId="0" applyFont="1" applyFill="1" applyBorder="1" applyAlignment="1" applyProtection="1">
      <alignment horizontal="center" vertical="center"/>
      <protection locked="0"/>
    </xf>
    <xf numFmtId="0" fontId="1" fillId="4" borderId="45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vertical="top"/>
    </xf>
    <xf numFmtId="0" fontId="0" fillId="0" borderId="6" xfId="0" applyFont="1" applyBorder="1" applyAlignment="1">
      <alignment vertical="top" wrapText="1" shrinkToFit="1"/>
    </xf>
    <xf numFmtId="0" fontId="1" fillId="0" borderId="23" xfId="0" applyFont="1" applyFill="1" applyBorder="1" applyAlignment="1" applyProtection="1">
      <alignment horizontal="center" vertical="center" wrapText="1"/>
    </xf>
    <xf numFmtId="0" fontId="6" fillId="6" borderId="46" xfId="0" applyFont="1" applyFill="1" applyBorder="1" applyAlignment="1" applyProtection="1">
      <alignment horizontal="left" vertical="top" wrapText="1"/>
    </xf>
    <xf numFmtId="0" fontId="12" fillId="6" borderId="46" xfId="0" applyFont="1" applyFill="1" applyBorder="1" applyAlignment="1" applyProtection="1">
      <alignment horizontal="center" vertical="center"/>
      <protection locked="0"/>
    </xf>
    <xf numFmtId="0" fontId="1" fillId="6" borderId="46" xfId="0" applyFon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2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left" vertical="top" wrapText="1"/>
    </xf>
    <xf numFmtId="0" fontId="12" fillId="3" borderId="46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vertical="center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8" xfId="0" applyBorder="1" applyAlignment="1">
      <alignment horizontal="right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right" vertical="center" wrapText="1"/>
    </xf>
    <xf numFmtId="0" fontId="5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 shrinkToFit="1"/>
    </xf>
    <xf numFmtId="0" fontId="6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 wrapText="1"/>
    </xf>
    <xf numFmtId="0" fontId="12" fillId="4" borderId="46" xfId="0" applyFont="1" applyFill="1" applyBorder="1" applyAlignment="1" applyProtection="1">
      <alignment horizontal="center" vertical="center"/>
      <protection locked="0"/>
    </xf>
    <xf numFmtId="0" fontId="1" fillId="4" borderId="46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vertical="top" wrapText="1"/>
    </xf>
    <xf numFmtId="0" fontId="23" fillId="0" borderId="46" xfId="0" applyFont="1" applyBorder="1" applyAlignment="1">
      <alignment vertical="top" wrapText="1"/>
    </xf>
    <xf numFmtId="0" fontId="0" fillId="0" borderId="21" xfId="0" applyFont="1" applyBorder="1" applyAlignment="1">
      <alignment horizontal="right" vertical="center" wrapText="1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>
      <alignment horizontal="center" vertical="center" wrapText="1"/>
    </xf>
    <xf numFmtId="0" fontId="0" fillId="0" borderId="55" xfId="0" applyFont="1" applyBorder="1" applyAlignment="1">
      <alignment horizontal="right" vertical="center" wrapText="1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 wrapText="1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12" fillId="8" borderId="6" xfId="0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 applyProtection="1">
      <alignment horizontal="center" vertical="center" wrapText="1"/>
      <protection locked="0"/>
    </xf>
    <xf numFmtId="0" fontId="12" fillId="8" borderId="46" xfId="0" applyFont="1" applyFill="1" applyBorder="1" applyAlignment="1" applyProtection="1">
      <alignment horizontal="center" vertical="center" wrapText="1"/>
      <protection locked="0"/>
    </xf>
    <xf numFmtId="0" fontId="12" fillId="8" borderId="46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right" vertical="center" wrapText="1"/>
    </xf>
    <xf numFmtId="0" fontId="0" fillId="0" borderId="6" xfId="0" applyFont="1" applyBorder="1" applyAlignment="1" applyProtection="1">
      <alignment horizontal="right" vertical="center" wrapText="1"/>
      <protection locked="0"/>
    </xf>
    <xf numFmtId="0" fontId="25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15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>
      <alignment horizontal="center" vertical="center"/>
    </xf>
    <xf numFmtId="2" fontId="6" fillId="0" borderId="25" xfId="0" applyNumberFormat="1" applyFont="1" applyBorder="1" applyAlignment="1" applyProtection="1">
      <alignment horizontal="center" vertical="center"/>
    </xf>
    <xf numFmtId="2" fontId="6" fillId="0" borderId="27" xfId="0" applyNumberFormat="1" applyFont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56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0" fontId="1" fillId="0" borderId="35" xfId="0" applyFont="1" applyFill="1" applyBorder="1" applyAlignment="1" applyProtection="1">
      <alignment horizontal="center" vertical="center" wrapText="1"/>
    </xf>
    <xf numFmtId="2" fontId="6" fillId="0" borderId="26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>
      <alignment horizontal="left" wrapText="1"/>
    </xf>
    <xf numFmtId="0" fontId="1" fillId="0" borderId="1" xfId="0" applyFont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46" xfId="0" applyFill="1" applyBorder="1" applyAlignment="1">
      <alignment horizontal="left" wrapText="1"/>
    </xf>
    <xf numFmtId="9" fontId="13" fillId="0" borderId="0" xfId="0" applyNumberFormat="1" applyFont="1" applyBorder="1" applyAlignment="1" applyProtection="1">
      <alignment horizontal="center" vertical="center"/>
    </xf>
    <xf numFmtId="164" fontId="8" fillId="0" borderId="15" xfId="0" applyNumberFormat="1" applyFont="1" applyFill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164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164" fontId="9" fillId="5" borderId="16" xfId="0" applyNumberFormat="1" applyFont="1" applyFill="1" applyBorder="1" applyAlignment="1" applyProtection="1">
      <alignment horizontal="center" vertical="center"/>
    </xf>
    <xf numFmtId="0" fontId="9" fillId="5" borderId="1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21" xfId="0" applyFont="1" applyFill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vertical="top" wrapText="1"/>
    </xf>
    <xf numFmtId="0" fontId="0" fillId="0" borderId="46" xfId="0" applyFont="1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2" fontId="6" fillId="0" borderId="24" xfId="0" applyNumberFormat="1" applyFont="1" applyBorder="1" applyAlignment="1" applyProtection="1">
      <alignment horizontal="center" vertical="center" wrapText="1"/>
    </xf>
    <xf numFmtId="2" fontId="6" fillId="0" borderId="24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47" xfId="0" applyFont="1" applyFill="1" applyBorder="1" applyAlignment="1" applyProtection="1">
      <alignment horizontal="center" vertical="center" wrapText="1"/>
      <protection locked="0"/>
    </xf>
    <xf numFmtId="0" fontId="0" fillId="0" borderId="44" xfId="0" applyFill="1" applyBorder="1" applyAlignment="1" applyProtection="1">
      <alignment vertical="top" wrapText="1"/>
    </xf>
    <xf numFmtId="0" fontId="0" fillId="0" borderId="6" xfId="0" applyFont="1" applyFill="1" applyBorder="1" applyAlignment="1" applyProtection="1">
      <alignment vertical="top" wrapText="1"/>
    </xf>
    <xf numFmtId="0" fontId="0" fillId="0" borderId="46" xfId="0" applyBorder="1" applyAlignment="1" applyProtection="1">
      <alignment vertical="center" wrapText="1"/>
    </xf>
    <xf numFmtId="0" fontId="0" fillId="0" borderId="2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4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6" xfId="0" applyBorder="1" applyAlignment="1" applyProtection="1">
      <alignment horizontal="right" vertical="center" wrapText="1"/>
      <protection locked="0"/>
    </xf>
    <xf numFmtId="0" fontId="0" fillId="0" borderId="46" xfId="0" applyFont="1" applyBorder="1" applyAlignment="1" applyProtection="1">
      <alignment horizontal="right" vertical="center" wrapText="1"/>
      <protection locked="0"/>
    </xf>
    <xf numFmtId="0" fontId="0" fillId="0" borderId="53" xfId="0" applyFont="1" applyFill="1" applyBorder="1" applyAlignment="1">
      <alignment horizontal="left" vertical="center" wrapText="1"/>
    </xf>
    <xf numFmtId="0" fontId="0" fillId="0" borderId="54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center"/>
    </xf>
    <xf numFmtId="0" fontId="1" fillId="0" borderId="57" xfId="0" applyFont="1" applyFill="1" applyBorder="1" applyAlignment="1" applyProtection="1">
      <alignment horizontal="left" vertical="center" wrapText="1" shrinkToFit="1"/>
    </xf>
    <xf numFmtId="0" fontId="1" fillId="0" borderId="58" xfId="0" applyFont="1" applyFill="1" applyBorder="1" applyAlignment="1" applyProtection="1">
      <alignment horizontal="left" vertical="center" wrapText="1" shrinkToFit="1"/>
    </xf>
    <xf numFmtId="0" fontId="1" fillId="0" borderId="59" xfId="0" applyFont="1" applyFill="1" applyBorder="1" applyAlignment="1" applyProtection="1">
      <alignment horizontal="left" vertical="center" wrapText="1" shrinkToFit="1"/>
    </xf>
    <xf numFmtId="0" fontId="1" fillId="0" borderId="60" xfId="0" applyFont="1" applyFill="1" applyBorder="1" applyAlignment="1" applyProtection="1">
      <alignment horizontal="left" vertical="center" wrapText="1" shrinkToFit="1"/>
    </xf>
    <xf numFmtId="0" fontId="0" fillId="0" borderId="46" xfId="0" applyFont="1" applyFill="1" applyBorder="1" applyAlignment="1">
      <alignment horizontal="left" vertical="center" wrapText="1"/>
    </xf>
    <xf numFmtId="2" fontId="6" fillId="0" borderId="25" xfId="0" applyNumberFormat="1" applyFont="1" applyBorder="1" applyAlignment="1" applyProtection="1">
      <alignment horizontal="center" vertical="center" wrapText="1"/>
    </xf>
    <xf numFmtId="2" fontId="6" fillId="0" borderId="27" xfId="0" applyNumberFormat="1" applyFont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53" xfId="0" applyFont="1" applyBorder="1" applyAlignment="1" applyProtection="1">
      <alignment horizontal="left" vertical="center" wrapText="1"/>
    </xf>
    <xf numFmtId="0" fontId="0" fillId="0" borderId="54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</cellXfs>
  <cellStyles count="3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FCD1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zoomScale="85" zoomScaleNormal="40" workbookViewId="0">
      <selection sqref="A1:F1"/>
    </sheetView>
  </sheetViews>
  <sheetFormatPr baseColWidth="10" defaultRowHeight="12.75"/>
  <cols>
    <col min="1" max="1" width="67.85546875" style="58" customWidth="1"/>
    <col min="2" max="2" width="4.85546875" style="58" customWidth="1"/>
    <col min="3" max="3" width="6.42578125" style="58" bestFit="1" customWidth="1"/>
    <col min="4" max="4" width="80.5703125" style="58" customWidth="1"/>
    <col min="5" max="5" width="5.28515625" style="58" customWidth="1"/>
    <col min="6" max="6" width="6.42578125" style="58" bestFit="1" customWidth="1"/>
    <col min="7" max="7" width="4.42578125" style="58" customWidth="1"/>
    <col min="8" max="256" width="11.42578125" style="58"/>
    <col min="257" max="257" width="67.85546875" style="58" customWidth="1"/>
    <col min="258" max="258" width="4.85546875" style="58" customWidth="1"/>
    <col min="259" max="259" width="6.42578125" style="58" bestFit="1" customWidth="1"/>
    <col min="260" max="260" width="80.5703125" style="58" customWidth="1"/>
    <col min="261" max="261" width="5.28515625" style="58" customWidth="1"/>
    <col min="262" max="262" width="6.42578125" style="58" bestFit="1" customWidth="1"/>
    <col min="263" max="263" width="4.42578125" style="58" customWidth="1"/>
    <col min="264" max="512" width="11.42578125" style="58"/>
    <col min="513" max="513" width="67.85546875" style="58" customWidth="1"/>
    <col min="514" max="514" width="4.85546875" style="58" customWidth="1"/>
    <col min="515" max="515" width="6.42578125" style="58" bestFit="1" customWidth="1"/>
    <col min="516" max="516" width="80.5703125" style="58" customWidth="1"/>
    <col min="517" max="517" width="5.28515625" style="58" customWidth="1"/>
    <col min="518" max="518" width="6.42578125" style="58" bestFit="1" customWidth="1"/>
    <col min="519" max="519" width="4.42578125" style="58" customWidth="1"/>
    <col min="520" max="768" width="11.42578125" style="58"/>
    <col min="769" max="769" width="67.85546875" style="58" customWidth="1"/>
    <col min="770" max="770" width="4.85546875" style="58" customWidth="1"/>
    <col min="771" max="771" width="6.42578125" style="58" bestFit="1" customWidth="1"/>
    <col min="772" max="772" width="80.5703125" style="58" customWidth="1"/>
    <col min="773" max="773" width="5.28515625" style="58" customWidth="1"/>
    <col min="774" max="774" width="6.42578125" style="58" bestFit="1" customWidth="1"/>
    <col min="775" max="775" width="4.42578125" style="58" customWidth="1"/>
    <col min="776" max="1024" width="11.42578125" style="58"/>
    <col min="1025" max="1025" width="67.85546875" style="58" customWidth="1"/>
    <col min="1026" max="1026" width="4.85546875" style="58" customWidth="1"/>
    <col min="1027" max="1027" width="6.42578125" style="58" bestFit="1" customWidth="1"/>
    <col min="1028" max="1028" width="80.5703125" style="58" customWidth="1"/>
    <col min="1029" max="1029" width="5.28515625" style="58" customWidth="1"/>
    <col min="1030" max="1030" width="6.42578125" style="58" bestFit="1" customWidth="1"/>
    <col min="1031" max="1031" width="4.42578125" style="58" customWidth="1"/>
    <col min="1032" max="1280" width="11.42578125" style="58"/>
    <col min="1281" max="1281" width="67.85546875" style="58" customWidth="1"/>
    <col min="1282" max="1282" width="4.85546875" style="58" customWidth="1"/>
    <col min="1283" max="1283" width="6.42578125" style="58" bestFit="1" customWidth="1"/>
    <col min="1284" max="1284" width="80.5703125" style="58" customWidth="1"/>
    <col min="1285" max="1285" width="5.28515625" style="58" customWidth="1"/>
    <col min="1286" max="1286" width="6.42578125" style="58" bestFit="1" customWidth="1"/>
    <col min="1287" max="1287" width="4.42578125" style="58" customWidth="1"/>
    <col min="1288" max="1536" width="11.42578125" style="58"/>
    <col min="1537" max="1537" width="67.85546875" style="58" customWidth="1"/>
    <col min="1538" max="1538" width="4.85546875" style="58" customWidth="1"/>
    <col min="1539" max="1539" width="6.42578125" style="58" bestFit="1" customWidth="1"/>
    <col min="1540" max="1540" width="80.5703125" style="58" customWidth="1"/>
    <col min="1541" max="1541" width="5.28515625" style="58" customWidth="1"/>
    <col min="1542" max="1542" width="6.42578125" style="58" bestFit="1" customWidth="1"/>
    <col min="1543" max="1543" width="4.42578125" style="58" customWidth="1"/>
    <col min="1544" max="1792" width="11.42578125" style="58"/>
    <col min="1793" max="1793" width="67.85546875" style="58" customWidth="1"/>
    <col min="1794" max="1794" width="4.85546875" style="58" customWidth="1"/>
    <col min="1795" max="1795" width="6.42578125" style="58" bestFit="1" customWidth="1"/>
    <col min="1796" max="1796" width="80.5703125" style="58" customWidth="1"/>
    <col min="1797" max="1797" width="5.28515625" style="58" customWidth="1"/>
    <col min="1798" max="1798" width="6.42578125" style="58" bestFit="1" customWidth="1"/>
    <col min="1799" max="1799" width="4.42578125" style="58" customWidth="1"/>
    <col min="1800" max="2048" width="11.42578125" style="58"/>
    <col min="2049" max="2049" width="67.85546875" style="58" customWidth="1"/>
    <col min="2050" max="2050" width="4.85546875" style="58" customWidth="1"/>
    <col min="2051" max="2051" width="6.42578125" style="58" bestFit="1" customWidth="1"/>
    <col min="2052" max="2052" width="80.5703125" style="58" customWidth="1"/>
    <col min="2053" max="2053" width="5.28515625" style="58" customWidth="1"/>
    <col min="2054" max="2054" width="6.42578125" style="58" bestFit="1" customWidth="1"/>
    <col min="2055" max="2055" width="4.42578125" style="58" customWidth="1"/>
    <col min="2056" max="2304" width="11.42578125" style="58"/>
    <col min="2305" max="2305" width="67.85546875" style="58" customWidth="1"/>
    <col min="2306" max="2306" width="4.85546875" style="58" customWidth="1"/>
    <col min="2307" max="2307" width="6.42578125" style="58" bestFit="1" customWidth="1"/>
    <col min="2308" max="2308" width="80.5703125" style="58" customWidth="1"/>
    <col min="2309" max="2309" width="5.28515625" style="58" customWidth="1"/>
    <col min="2310" max="2310" width="6.42578125" style="58" bestFit="1" customWidth="1"/>
    <col min="2311" max="2311" width="4.42578125" style="58" customWidth="1"/>
    <col min="2312" max="2560" width="11.42578125" style="58"/>
    <col min="2561" max="2561" width="67.85546875" style="58" customWidth="1"/>
    <col min="2562" max="2562" width="4.85546875" style="58" customWidth="1"/>
    <col min="2563" max="2563" width="6.42578125" style="58" bestFit="1" customWidth="1"/>
    <col min="2564" max="2564" width="80.5703125" style="58" customWidth="1"/>
    <col min="2565" max="2565" width="5.28515625" style="58" customWidth="1"/>
    <col min="2566" max="2566" width="6.42578125" style="58" bestFit="1" customWidth="1"/>
    <col min="2567" max="2567" width="4.42578125" style="58" customWidth="1"/>
    <col min="2568" max="2816" width="11.42578125" style="58"/>
    <col min="2817" max="2817" width="67.85546875" style="58" customWidth="1"/>
    <col min="2818" max="2818" width="4.85546875" style="58" customWidth="1"/>
    <col min="2819" max="2819" width="6.42578125" style="58" bestFit="1" customWidth="1"/>
    <col min="2820" max="2820" width="80.5703125" style="58" customWidth="1"/>
    <col min="2821" max="2821" width="5.28515625" style="58" customWidth="1"/>
    <col min="2822" max="2822" width="6.42578125" style="58" bestFit="1" customWidth="1"/>
    <col min="2823" max="2823" width="4.42578125" style="58" customWidth="1"/>
    <col min="2824" max="3072" width="11.42578125" style="58"/>
    <col min="3073" max="3073" width="67.85546875" style="58" customWidth="1"/>
    <col min="3074" max="3074" width="4.85546875" style="58" customWidth="1"/>
    <col min="3075" max="3075" width="6.42578125" style="58" bestFit="1" customWidth="1"/>
    <col min="3076" max="3076" width="80.5703125" style="58" customWidth="1"/>
    <col min="3077" max="3077" width="5.28515625" style="58" customWidth="1"/>
    <col min="3078" max="3078" width="6.42578125" style="58" bestFit="1" customWidth="1"/>
    <col min="3079" max="3079" width="4.42578125" style="58" customWidth="1"/>
    <col min="3080" max="3328" width="11.42578125" style="58"/>
    <col min="3329" max="3329" width="67.85546875" style="58" customWidth="1"/>
    <col min="3330" max="3330" width="4.85546875" style="58" customWidth="1"/>
    <col min="3331" max="3331" width="6.42578125" style="58" bestFit="1" customWidth="1"/>
    <col min="3332" max="3332" width="80.5703125" style="58" customWidth="1"/>
    <col min="3333" max="3333" width="5.28515625" style="58" customWidth="1"/>
    <col min="3334" max="3334" width="6.42578125" style="58" bestFit="1" customWidth="1"/>
    <col min="3335" max="3335" width="4.42578125" style="58" customWidth="1"/>
    <col min="3336" max="3584" width="11.42578125" style="58"/>
    <col min="3585" max="3585" width="67.85546875" style="58" customWidth="1"/>
    <col min="3586" max="3586" width="4.85546875" style="58" customWidth="1"/>
    <col min="3587" max="3587" width="6.42578125" style="58" bestFit="1" customWidth="1"/>
    <col min="3588" max="3588" width="80.5703125" style="58" customWidth="1"/>
    <col min="3589" max="3589" width="5.28515625" style="58" customWidth="1"/>
    <col min="3590" max="3590" width="6.42578125" style="58" bestFit="1" customWidth="1"/>
    <col min="3591" max="3591" width="4.42578125" style="58" customWidth="1"/>
    <col min="3592" max="3840" width="11.42578125" style="58"/>
    <col min="3841" max="3841" width="67.85546875" style="58" customWidth="1"/>
    <col min="3842" max="3842" width="4.85546875" style="58" customWidth="1"/>
    <col min="3843" max="3843" width="6.42578125" style="58" bestFit="1" customWidth="1"/>
    <col min="3844" max="3844" width="80.5703125" style="58" customWidth="1"/>
    <col min="3845" max="3845" width="5.28515625" style="58" customWidth="1"/>
    <col min="3846" max="3846" width="6.42578125" style="58" bestFit="1" customWidth="1"/>
    <col min="3847" max="3847" width="4.42578125" style="58" customWidth="1"/>
    <col min="3848" max="4096" width="11.42578125" style="58"/>
    <col min="4097" max="4097" width="67.85546875" style="58" customWidth="1"/>
    <col min="4098" max="4098" width="4.85546875" style="58" customWidth="1"/>
    <col min="4099" max="4099" width="6.42578125" style="58" bestFit="1" customWidth="1"/>
    <col min="4100" max="4100" width="80.5703125" style="58" customWidth="1"/>
    <col min="4101" max="4101" width="5.28515625" style="58" customWidth="1"/>
    <col min="4102" max="4102" width="6.42578125" style="58" bestFit="1" customWidth="1"/>
    <col min="4103" max="4103" width="4.42578125" style="58" customWidth="1"/>
    <col min="4104" max="4352" width="11.42578125" style="58"/>
    <col min="4353" max="4353" width="67.85546875" style="58" customWidth="1"/>
    <col min="4354" max="4354" width="4.85546875" style="58" customWidth="1"/>
    <col min="4355" max="4355" width="6.42578125" style="58" bestFit="1" customWidth="1"/>
    <col min="4356" max="4356" width="80.5703125" style="58" customWidth="1"/>
    <col min="4357" max="4357" width="5.28515625" style="58" customWidth="1"/>
    <col min="4358" max="4358" width="6.42578125" style="58" bestFit="1" customWidth="1"/>
    <col min="4359" max="4359" width="4.42578125" style="58" customWidth="1"/>
    <col min="4360" max="4608" width="11.42578125" style="58"/>
    <col min="4609" max="4609" width="67.85546875" style="58" customWidth="1"/>
    <col min="4610" max="4610" width="4.85546875" style="58" customWidth="1"/>
    <col min="4611" max="4611" width="6.42578125" style="58" bestFit="1" customWidth="1"/>
    <col min="4612" max="4612" width="80.5703125" style="58" customWidth="1"/>
    <col min="4613" max="4613" width="5.28515625" style="58" customWidth="1"/>
    <col min="4614" max="4614" width="6.42578125" style="58" bestFit="1" customWidth="1"/>
    <col min="4615" max="4615" width="4.42578125" style="58" customWidth="1"/>
    <col min="4616" max="4864" width="11.42578125" style="58"/>
    <col min="4865" max="4865" width="67.85546875" style="58" customWidth="1"/>
    <col min="4866" max="4866" width="4.85546875" style="58" customWidth="1"/>
    <col min="4867" max="4867" width="6.42578125" style="58" bestFit="1" customWidth="1"/>
    <col min="4868" max="4868" width="80.5703125" style="58" customWidth="1"/>
    <col min="4869" max="4869" width="5.28515625" style="58" customWidth="1"/>
    <col min="4870" max="4870" width="6.42578125" style="58" bestFit="1" customWidth="1"/>
    <col min="4871" max="4871" width="4.42578125" style="58" customWidth="1"/>
    <col min="4872" max="5120" width="11.42578125" style="58"/>
    <col min="5121" max="5121" width="67.85546875" style="58" customWidth="1"/>
    <col min="5122" max="5122" width="4.85546875" style="58" customWidth="1"/>
    <col min="5123" max="5123" width="6.42578125" style="58" bestFit="1" customWidth="1"/>
    <col min="5124" max="5124" width="80.5703125" style="58" customWidth="1"/>
    <col min="5125" max="5125" width="5.28515625" style="58" customWidth="1"/>
    <col min="5126" max="5126" width="6.42578125" style="58" bestFit="1" customWidth="1"/>
    <col min="5127" max="5127" width="4.42578125" style="58" customWidth="1"/>
    <col min="5128" max="5376" width="11.42578125" style="58"/>
    <col min="5377" max="5377" width="67.85546875" style="58" customWidth="1"/>
    <col min="5378" max="5378" width="4.85546875" style="58" customWidth="1"/>
    <col min="5379" max="5379" width="6.42578125" style="58" bestFit="1" customWidth="1"/>
    <col min="5380" max="5380" width="80.5703125" style="58" customWidth="1"/>
    <col min="5381" max="5381" width="5.28515625" style="58" customWidth="1"/>
    <col min="5382" max="5382" width="6.42578125" style="58" bestFit="1" customWidth="1"/>
    <col min="5383" max="5383" width="4.42578125" style="58" customWidth="1"/>
    <col min="5384" max="5632" width="11.42578125" style="58"/>
    <col min="5633" max="5633" width="67.85546875" style="58" customWidth="1"/>
    <col min="5634" max="5634" width="4.85546875" style="58" customWidth="1"/>
    <col min="5635" max="5635" width="6.42578125" style="58" bestFit="1" customWidth="1"/>
    <col min="5636" max="5636" width="80.5703125" style="58" customWidth="1"/>
    <col min="5637" max="5637" width="5.28515625" style="58" customWidth="1"/>
    <col min="5638" max="5638" width="6.42578125" style="58" bestFit="1" customWidth="1"/>
    <col min="5639" max="5639" width="4.42578125" style="58" customWidth="1"/>
    <col min="5640" max="5888" width="11.42578125" style="58"/>
    <col min="5889" max="5889" width="67.85546875" style="58" customWidth="1"/>
    <col min="5890" max="5890" width="4.85546875" style="58" customWidth="1"/>
    <col min="5891" max="5891" width="6.42578125" style="58" bestFit="1" customWidth="1"/>
    <col min="5892" max="5892" width="80.5703125" style="58" customWidth="1"/>
    <col min="5893" max="5893" width="5.28515625" style="58" customWidth="1"/>
    <col min="5894" max="5894" width="6.42578125" style="58" bestFit="1" customWidth="1"/>
    <col min="5895" max="5895" width="4.42578125" style="58" customWidth="1"/>
    <col min="5896" max="6144" width="11.42578125" style="58"/>
    <col min="6145" max="6145" width="67.85546875" style="58" customWidth="1"/>
    <col min="6146" max="6146" width="4.85546875" style="58" customWidth="1"/>
    <col min="6147" max="6147" width="6.42578125" style="58" bestFit="1" customWidth="1"/>
    <col min="6148" max="6148" width="80.5703125" style="58" customWidth="1"/>
    <col min="6149" max="6149" width="5.28515625" style="58" customWidth="1"/>
    <col min="6150" max="6150" width="6.42578125" style="58" bestFit="1" customWidth="1"/>
    <col min="6151" max="6151" width="4.42578125" style="58" customWidth="1"/>
    <col min="6152" max="6400" width="11.42578125" style="58"/>
    <col min="6401" max="6401" width="67.85546875" style="58" customWidth="1"/>
    <col min="6402" max="6402" width="4.85546875" style="58" customWidth="1"/>
    <col min="6403" max="6403" width="6.42578125" style="58" bestFit="1" customWidth="1"/>
    <col min="6404" max="6404" width="80.5703125" style="58" customWidth="1"/>
    <col min="6405" max="6405" width="5.28515625" style="58" customWidth="1"/>
    <col min="6406" max="6406" width="6.42578125" style="58" bestFit="1" customWidth="1"/>
    <col min="6407" max="6407" width="4.42578125" style="58" customWidth="1"/>
    <col min="6408" max="6656" width="11.42578125" style="58"/>
    <col min="6657" max="6657" width="67.85546875" style="58" customWidth="1"/>
    <col min="6658" max="6658" width="4.85546875" style="58" customWidth="1"/>
    <col min="6659" max="6659" width="6.42578125" style="58" bestFit="1" customWidth="1"/>
    <col min="6660" max="6660" width="80.5703125" style="58" customWidth="1"/>
    <col min="6661" max="6661" width="5.28515625" style="58" customWidth="1"/>
    <col min="6662" max="6662" width="6.42578125" style="58" bestFit="1" customWidth="1"/>
    <col min="6663" max="6663" width="4.42578125" style="58" customWidth="1"/>
    <col min="6664" max="6912" width="11.42578125" style="58"/>
    <col min="6913" max="6913" width="67.85546875" style="58" customWidth="1"/>
    <col min="6914" max="6914" width="4.85546875" style="58" customWidth="1"/>
    <col min="6915" max="6915" width="6.42578125" style="58" bestFit="1" customWidth="1"/>
    <col min="6916" max="6916" width="80.5703125" style="58" customWidth="1"/>
    <col min="6917" max="6917" width="5.28515625" style="58" customWidth="1"/>
    <col min="6918" max="6918" width="6.42578125" style="58" bestFit="1" customWidth="1"/>
    <col min="6919" max="6919" width="4.42578125" style="58" customWidth="1"/>
    <col min="6920" max="7168" width="11.42578125" style="58"/>
    <col min="7169" max="7169" width="67.85546875" style="58" customWidth="1"/>
    <col min="7170" max="7170" width="4.85546875" style="58" customWidth="1"/>
    <col min="7171" max="7171" width="6.42578125" style="58" bestFit="1" customWidth="1"/>
    <col min="7172" max="7172" width="80.5703125" style="58" customWidth="1"/>
    <col min="7173" max="7173" width="5.28515625" style="58" customWidth="1"/>
    <col min="7174" max="7174" width="6.42578125" style="58" bestFit="1" customWidth="1"/>
    <col min="7175" max="7175" width="4.42578125" style="58" customWidth="1"/>
    <col min="7176" max="7424" width="11.42578125" style="58"/>
    <col min="7425" max="7425" width="67.85546875" style="58" customWidth="1"/>
    <col min="7426" max="7426" width="4.85546875" style="58" customWidth="1"/>
    <col min="7427" max="7427" width="6.42578125" style="58" bestFit="1" customWidth="1"/>
    <col min="7428" max="7428" width="80.5703125" style="58" customWidth="1"/>
    <col min="7429" max="7429" width="5.28515625" style="58" customWidth="1"/>
    <col min="7430" max="7430" width="6.42578125" style="58" bestFit="1" customWidth="1"/>
    <col min="7431" max="7431" width="4.42578125" style="58" customWidth="1"/>
    <col min="7432" max="7680" width="11.42578125" style="58"/>
    <col min="7681" max="7681" width="67.85546875" style="58" customWidth="1"/>
    <col min="7682" max="7682" width="4.85546875" style="58" customWidth="1"/>
    <col min="7683" max="7683" width="6.42578125" style="58" bestFit="1" customWidth="1"/>
    <col min="7684" max="7684" width="80.5703125" style="58" customWidth="1"/>
    <col min="7685" max="7685" width="5.28515625" style="58" customWidth="1"/>
    <col min="7686" max="7686" width="6.42578125" style="58" bestFit="1" customWidth="1"/>
    <col min="7687" max="7687" width="4.42578125" style="58" customWidth="1"/>
    <col min="7688" max="7936" width="11.42578125" style="58"/>
    <col min="7937" max="7937" width="67.85546875" style="58" customWidth="1"/>
    <col min="7938" max="7938" width="4.85546875" style="58" customWidth="1"/>
    <col min="7939" max="7939" width="6.42578125" style="58" bestFit="1" customWidth="1"/>
    <col min="7940" max="7940" width="80.5703125" style="58" customWidth="1"/>
    <col min="7941" max="7941" width="5.28515625" style="58" customWidth="1"/>
    <col min="7942" max="7942" width="6.42578125" style="58" bestFit="1" customWidth="1"/>
    <col min="7943" max="7943" width="4.42578125" style="58" customWidth="1"/>
    <col min="7944" max="8192" width="11.42578125" style="58"/>
    <col min="8193" max="8193" width="67.85546875" style="58" customWidth="1"/>
    <col min="8194" max="8194" width="4.85546875" style="58" customWidth="1"/>
    <col min="8195" max="8195" width="6.42578125" style="58" bestFit="1" customWidth="1"/>
    <col min="8196" max="8196" width="80.5703125" style="58" customWidth="1"/>
    <col min="8197" max="8197" width="5.28515625" style="58" customWidth="1"/>
    <col min="8198" max="8198" width="6.42578125" style="58" bestFit="1" customWidth="1"/>
    <col min="8199" max="8199" width="4.42578125" style="58" customWidth="1"/>
    <col min="8200" max="8448" width="11.42578125" style="58"/>
    <col min="8449" max="8449" width="67.85546875" style="58" customWidth="1"/>
    <col min="8450" max="8450" width="4.85546875" style="58" customWidth="1"/>
    <col min="8451" max="8451" width="6.42578125" style="58" bestFit="1" customWidth="1"/>
    <col min="8452" max="8452" width="80.5703125" style="58" customWidth="1"/>
    <col min="8453" max="8453" width="5.28515625" style="58" customWidth="1"/>
    <col min="8454" max="8454" width="6.42578125" style="58" bestFit="1" customWidth="1"/>
    <col min="8455" max="8455" width="4.42578125" style="58" customWidth="1"/>
    <col min="8456" max="8704" width="11.42578125" style="58"/>
    <col min="8705" max="8705" width="67.85546875" style="58" customWidth="1"/>
    <col min="8706" max="8706" width="4.85546875" style="58" customWidth="1"/>
    <col min="8707" max="8707" width="6.42578125" style="58" bestFit="1" customWidth="1"/>
    <col min="8708" max="8708" width="80.5703125" style="58" customWidth="1"/>
    <col min="8709" max="8709" width="5.28515625" style="58" customWidth="1"/>
    <col min="8710" max="8710" width="6.42578125" style="58" bestFit="1" customWidth="1"/>
    <col min="8711" max="8711" width="4.42578125" style="58" customWidth="1"/>
    <col min="8712" max="8960" width="11.42578125" style="58"/>
    <col min="8961" max="8961" width="67.85546875" style="58" customWidth="1"/>
    <col min="8962" max="8962" width="4.85546875" style="58" customWidth="1"/>
    <col min="8963" max="8963" width="6.42578125" style="58" bestFit="1" customWidth="1"/>
    <col min="8964" max="8964" width="80.5703125" style="58" customWidth="1"/>
    <col min="8965" max="8965" width="5.28515625" style="58" customWidth="1"/>
    <col min="8966" max="8966" width="6.42578125" style="58" bestFit="1" customWidth="1"/>
    <col min="8967" max="8967" width="4.42578125" style="58" customWidth="1"/>
    <col min="8968" max="9216" width="11.42578125" style="58"/>
    <col min="9217" max="9217" width="67.85546875" style="58" customWidth="1"/>
    <col min="9218" max="9218" width="4.85546875" style="58" customWidth="1"/>
    <col min="9219" max="9219" width="6.42578125" style="58" bestFit="1" customWidth="1"/>
    <col min="9220" max="9220" width="80.5703125" style="58" customWidth="1"/>
    <col min="9221" max="9221" width="5.28515625" style="58" customWidth="1"/>
    <col min="9222" max="9222" width="6.42578125" style="58" bestFit="1" customWidth="1"/>
    <col min="9223" max="9223" width="4.42578125" style="58" customWidth="1"/>
    <col min="9224" max="9472" width="11.42578125" style="58"/>
    <col min="9473" max="9473" width="67.85546875" style="58" customWidth="1"/>
    <col min="9474" max="9474" width="4.85546875" style="58" customWidth="1"/>
    <col min="9475" max="9475" width="6.42578125" style="58" bestFit="1" customWidth="1"/>
    <col min="9476" max="9476" width="80.5703125" style="58" customWidth="1"/>
    <col min="9477" max="9477" width="5.28515625" style="58" customWidth="1"/>
    <col min="9478" max="9478" width="6.42578125" style="58" bestFit="1" customWidth="1"/>
    <col min="9479" max="9479" width="4.42578125" style="58" customWidth="1"/>
    <col min="9480" max="9728" width="11.42578125" style="58"/>
    <col min="9729" max="9729" width="67.85546875" style="58" customWidth="1"/>
    <col min="9730" max="9730" width="4.85546875" style="58" customWidth="1"/>
    <col min="9731" max="9731" width="6.42578125" style="58" bestFit="1" customWidth="1"/>
    <col min="9732" max="9732" width="80.5703125" style="58" customWidth="1"/>
    <col min="9733" max="9733" width="5.28515625" style="58" customWidth="1"/>
    <col min="9734" max="9734" width="6.42578125" style="58" bestFit="1" customWidth="1"/>
    <col min="9735" max="9735" width="4.42578125" style="58" customWidth="1"/>
    <col min="9736" max="9984" width="11.42578125" style="58"/>
    <col min="9985" max="9985" width="67.85546875" style="58" customWidth="1"/>
    <col min="9986" max="9986" width="4.85546875" style="58" customWidth="1"/>
    <col min="9987" max="9987" width="6.42578125" style="58" bestFit="1" customWidth="1"/>
    <col min="9988" max="9988" width="80.5703125" style="58" customWidth="1"/>
    <col min="9989" max="9989" width="5.28515625" style="58" customWidth="1"/>
    <col min="9990" max="9990" width="6.42578125" style="58" bestFit="1" customWidth="1"/>
    <col min="9991" max="9991" width="4.42578125" style="58" customWidth="1"/>
    <col min="9992" max="10240" width="11.42578125" style="58"/>
    <col min="10241" max="10241" width="67.85546875" style="58" customWidth="1"/>
    <col min="10242" max="10242" width="4.85546875" style="58" customWidth="1"/>
    <col min="10243" max="10243" width="6.42578125" style="58" bestFit="1" customWidth="1"/>
    <col min="10244" max="10244" width="80.5703125" style="58" customWidth="1"/>
    <col min="10245" max="10245" width="5.28515625" style="58" customWidth="1"/>
    <col min="10246" max="10246" width="6.42578125" style="58" bestFit="1" customWidth="1"/>
    <col min="10247" max="10247" width="4.42578125" style="58" customWidth="1"/>
    <col min="10248" max="10496" width="11.42578125" style="58"/>
    <col min="10497" max="10497" width="67.85546875" style="58" customWidth="1"/>
    <col min="10498" max="10498" width="4.85546875" style="58" customWidth="1"/>
    <col min="10499" max="10499" width="6.42578125" style="58" bestFit="1" customWidth="1"/>
    <col min="10500" max="10500" width="80.5703125" style="58" customWidth="1"/>
    <col min="10501" max="10501" width="5.28515625" style="58" customWidth="1"/>
    <col min="10502" max="10502" width="6.42578125" style="58" bestFit="1" customWidth="1"/>
    <col min="10503" max="10503" width="4.42578125" style="58" customWidth="1"/>
    <col min="10504" max="10752" width="11.42578125" style="58"/>
    <col min="10753" max="10753" width="67.85546875" style="58" customWidth="1"/>
    <col min="10754" max="10754" width="4.85546875" style="58" customWidth="1"/>
    <col min="10755" max="10755" width="6.42578125" style="58" bestFit="1" customWidth="1"/>
    <col min="10756" max="10756" width="80.5703125" style="58" customWidth="1"/>
    <col min="10757" max="10757" width="5.28515625" style="58" customWidth="1"/>
    <col min="10758" max="10758" width="6.42578125" style="58" bestFit="1" customWidth="1"/>
    <col min="10759" max="10759" width="4.42578125" style="58" customWidth="1"/>
    <col min="10760" max="11008" width="11.42578125" style="58"/>
    <col min="11009" max="11009" width="67.85546875" style="58" customWidth="1"/>
    <col min="11010" max="11010" width="4.85546875" style="58" customWidth="1"/>
    <col min="11011" max="11011" width="6.42578125" style="58" bestFit="1" customWidth="1"/>
    <col min="11012" max="11012" width="80.5703125" style="58" customWidth="1"/>
    <col min="11013" max="11013" width="5.28515625" style="58" customWidth="1"/>
    <col min="11014" max="11014" width="6.42578125" style="58" bestFit="1" customWidth="1"/>
    <col min="11015" max="11015" width="4.42578125" style="58" customWidth="1"/>
    <col min="11016" max="11264" width="11.42578125" style="58"/>
    <col min="11265" max="11265" width="67.85546875" style="58" customWidth="1"/>
    <col min="11266" max="11266" width="4.85546875" style="58" customWidth="1"/>
    <col min="11267" max="11267" width="6.42578125" style="58" bestFit="1" customWidth="1"/>
    <col min="11268" max="11268" width="80.5703125" style="58" customWidth="1"/>
    <col min="11269" max="11269" width="5.28515625" style="58" customWidth="1"/>
    <col min="11270" max="11270" width="6.42578125" style="58" bestFit="1" customWidth="1"/>
    <col min="11271" max="11271" width="4.42578125" style="58" customWidth="1"/>
    <col min="11272" max="11520" width="11.42578125" style="58"/>
    <col min="11521" max="11521" width="67.85546875" style="58" customWidth="1"/>
    <col min="11522" max="11522" width="4.85546875" style="58" customWidth="1"/>
    <col min="11523" max="11523" width="6.42578125" style="58" bestFit="1" customWidth="1"/>
    <col min="11524" max="11524" width="80.5703125" style="58" customWidth="1"/>
    <col min="11525" max="11525" width="5.28515625" style="58" customWidth="1"/>
    <col min="11526" max="11526" width="6.42578125" style="58" bestFit="1" customWidth="1"/>
    <col min="11527" max="11527" width="4.42578125" style="58" customWidth="1"/>
    <col min="11528" max="11776" width="11.42578125" style="58"/>
    <col min="11777" max="11777" width="67.85546875" style="58" customWidth="1"/>
    <col min="11778" max="11778" width="4.85546875" style="58" customWidth="1"/>
    <col min="11779" max="11779" width="6.42578125" style="58" bestFit="1" customWidth="1"/>
    <col min="11780" max="11780" width="80.5703125" style="58" customWidth="1"/>
    <col min="11781" max="11781" width="5.28515625" style="58" customWidth="1"/>
    <col min="11782" max="11782" width="6.42578125" style="58" bestFit="1" customWidth="1"/>
    <col min="11783" max="11783" width="4.42578125" style="58" customWidth="1"/>
    <col min="11784" max="12032" width="11.42578125" style="58"/>
    <col min="12033" max="12033" width="67.85546875" style="58" customWidth="1"/>
    <col min="12034" max="12034" width="4.85546875" style="58" customWidth="1"/>
    <col min="12035" max="12035" width="6.42578125" style="58" bestFit="1" customWidth="1"/>
    <col min="12036" max="12036" width="80.5703125" style="58" customWidth="1"/>
    <col min="12037" max="12037" width="5.28515625" style="58" customWidth="1"/>
    <col min="12038" max="12038" width="6.42578125" style="58" bestFit="1" customWidth="1"/>
    <col min="12039" max="12039" width="4.42578125" style="58" customWidth="1"/>
    <col min="12040" max="12288" width="11.42578125" style="58"/>
    <col min="12289" max="12289" width="67.85546875" style="58" customWidth="1"/>
    <col min="12290" max="12290" width="4.85546875" style="58" customWidth="1"/>
    <col min="12291" max="12291" width="6.42578125" style="58" bestFit="1" customWidth="1"/>
    <col min="12292" max="12292" width="80.5703125" style="58" customWidth="1"/>
    <col min="12293" max="12293" width="5.28515625" style="58" customWidth="1"/>
    <col min="12294" max="12294" width="6.42578125" style="58" bestFit="1" customWidth="1"/>
    <col min="12295" max="12295" width="4.42578125" style="58" customWidth="1"/>
    <col min="12296" max="12544" width="11.42578125" style="58"/>
    <col min="12545" max="12545" width="67.85546875" style="58" customWidth="1"/>
    <col min="12546" max="12546" width="4.85546875" style="58" customWidth="1"/>
    <col min="12547" max="12547" width="6.42578125" style="58" bestFit="1" customWidth="1"/>
    <col min="12548" max="12548" width="80.5703125" style="58" customWidth="1"/>
    <col min="12549" max="12549" width="5.28515625" style="58" customWidth="1"/>
    <col min="12550" max="12550" width="6.42578125" style="58" bestFit="1" customWidth="1"/>
    <col min="12551" max="12551" width="4.42578125" style="58" customWidth="1"/>
    <col min="12552" max="12800" width="11.42578125" style="58"/>
    <col min="12801" max="12801" width="67.85546875" style="58" customWidth="1"/>
    <col min="12802" max="12802" width="4.85546875" style="58" customWidth="1"/>
    <col min="12803" max="12803" width="6.42578125" style="58" bestFit="1" customWidth="1"/>
    <col min="12804" max="12804" width="80.5703125" style="58" customWidth="1"/>
    <col min="12805" max="12805" width="5.28515625" style="58" customWidth="1"/>
    <col min="12806" max="12806" width="6.42578125" style="58" bestFit="1" customWidth="1"/>
    <col min="12807" max="12807" width="4.42578125" style="58" customWidth="1"/>
    <col min="12808" max="13056" width="11.42578125" style="58"/>
    <col min="13057" max="13057" width="67.85546875" style="58" customWidth="1"/>
    <col min="13058" max="13058" width="4.85546875" style="58" customWidth="1"/>
    <col min="13059" max="13059" width="6.42578125" style="58" bestFit="1" customWidth="1"/>
    <col min="13060" max="13060" width="80.5703125" style="58" customWidth="1"/>
    <col min="13061" max="13061" width="5.28515625" style="58" customWidth="1"/>
    <col min="13062" max="13062" width="6.42578125" style="58" bestFit="1" customWidth="1"/>
    <col min="13063" max="13063" width="4.42578125" style="58" customWidth="1"/>
    <col min="13064" max="13312" width="11.42578125" style="58"/>
    <col min="13313" max="13313" width="67.85546875" style="58" customWidth="1"/>
    <col min="13314" max="13314" width="4.85546875" style="58" customWidth="1"/>
    <col min="13315" max="13315" width="6.42578125" style="58" bestFit="1" customWidth="1"/>
    <col min="13316" max="13316" width="80.5703125" style="58" customWidth="1"/>
    <col min="13317" max="13317" width="5.28515625" style="58" customWidth="1"/>
    <col min="13318" max="13318" width="6.42578125" style="58" bestFit="1" customWidth="1"/>
    <col min="13319" max="13319" width="4.42578125" style="58" customWidth="1"/>
    <col min="13320" max="13568" width="11.42578125" style="58"/>
    <col min="13569" max="13569" width="67.85546875" style="58" customWidth="1"/>
    <col min="13570" max="13570" width="4.85546875" style="58" customWidth="1"/>
    <col min="13571" max="13571" width="6.42578125" style="58" bestFit="1" customWidth="1"/>
    <col min="13572" max="13572" width="80.5703125" style="58" customWidth="1"/>
    <col min="13573" max="13573" width="5.28515625" style="58" customWidth="1"/>
    <col min="13574" max="13574" width="6.42578125" style="58" bestFit="1" customWidth="1"/>
    <col min="13575" max="13575" width="4.42578125" style="58" customWidth="1"/>
    <col min="13576" max="13824" width="11.42578125" style="58"/>
    <col min="13825" max="13825" width="67.85546875" style="58" customWidth="1"/>
    <col min="13826" max="13826" width="4.85546875" style="58" customWidth="1"/>
    <col min="13827" max="13827" width="6.42578125" style="58" bestFit="1" customWidth="1"/>
    <col min="13828" max="13828" width="80.5703125" style="58" customWidth="1"/>
    <col min="13829" max="13829" width="5.28515625" style="58" customWidth="1"/>
    <col min="13830" max="13830" width="6.42578125" style="58" bestFit="1" customWidth="1"/>
    <col min="13831" max="13831" width="4.42578125" style="58" customWidth="1"/>
    <col min="13832" max="14080" width="11.42578125" style="58"/>
    <col min="14081" max="14081" width="67.85546875" style="58" customWidth="1"/>
    <col min="14082" max="14082" width="4.85546875" style="58" customWidth="1"/>
    <col min="14083" max="14083" width="6.42578125" style="58" bestFit="1" customWidth="1"/>
    <col min="14084" max="14084" width="80.5703125" style="58" customWidth="1"/>
    <col min="14085" max="14085" width="5.28515625" style="58" customWidth="1"/>
    <col min="14086" max="14086" width="6.42578125" style="58" bestFit="1" customWidth="1"/>
    <col min="14087" max="14087" width="4.42578125" style="58" customWidth="1"/>
    <col min="14088" max="14336" width="11.42578125" style="58"/>
    <col min="14337" max="14337" width="67.85546875" style="58" customWidth="1"/>
    <col min="14338" max="14338" width="4.85546875" style="58" customWidth="1"/>
    <col min="14339" max="14339" width="6.42578125" style="58" bestFit="1" customWidth="1"/>
    <col min="14340" max="14340" width="80.5703125" style="58" customWidth="1"/>
    <col min="14341" max="14341" width="5.28515625" style="58" customWidth="1"/>
    <col min="14342" max="14342" width="6.42578125" style="58" bestFit="1" customWidth="1"/>
    <col min="14343" max="14343" width="4.42578125" style="58" customWidth="1"/>
    <col min="14344" max="14592" width="11.42578125" style="58"/>
    <col min="14593" max="14593" width="67.85546875" style="58" customWidth="1"/>
    <col min="14594" max="14594" width="4.85546875" style="58" customWidth="1"/>
    <col min="14595" max="14595" width="6.42578125" style="58" bestFit="1" customWidth="1"/>
    <col min="14596" max="14596" width="80.5703125" style="58" customWidth="1"/>
    <col min="14597" max="14597" width="5.28515625" style="58" customWidth="1"/>
    <col min="14598" max="14598" width="6.42578125" style="58" bestFit="1" customWidth="1"/>
    <col min="14599" max="14599" width="4.42578125" style="58" customWidth="1"/>
    <col min="14600" max="14848" width="11.42578125" style="58"/>
    <col min="14849" max="14849" width="67.85546875" style="58" customWidth="1"/>
    <col min="14850" max="14850" width="4.85546875" style="58" customWidth="1"/>
    <col min="14851" max="14851" width="6.42578125" style="58" bestFit="1" customWidth="1"/>
    <col min="14852" max="14852" width="80.5703125" style="58" customWidth="1"/>
    <col min="14853" max="14853" width="5.28515625" style="58" customWidth="1"/>
    <col min="14854" max="14854" width="6.42578125" style="58" bestFit="1" customWidth="1"/>
    <col min="14855" max="14855" width="4.42578125" style="58" customWidth="1"/>
    <col min="14856" max="15104" width="11.42578125" style="58"/>
    <col min="15105" max="15105" width="67.85546875" style="58" customWidth="1"/>
    <col min="15106" max="15106" width="4.85546875" style="58" customWidth="1"/>
    <col min="15107" max="15107" width="6.42578125" style="58" bestFit="1" customWidth="1"/>
    <col min="15108" max="15108" width="80.5703125" style="58" customWidth="1"/>
    <col min="15109" max="15109" width="5.28515625" style="58" customWidth="1"/>
    <col min="15110" max="15110" width="6.42578125" style="58" bestFit="1" customWidth="1"/>
    <col min="15111" max="15111" width="4.42578125" style="58" customWidth="1"/>
    <col min="15112" max="15360" width="11.42578125" style="58"/>
    <col min="15361" max="15361" width="67.85546875" style="58" customWidth="1"/>
    <col min="15362" max="15362" width="4.85546875" style="58" customWidth="1"/>
    <col min="15363" max="15363" width="6.42578125" style="58" bestFit="1" customWidth="1"/>
    <col min="15364" max="15364" width="80.5703125" style="58" customWidth="1"/>
    <col min="15365" max="15365" width="5.28515625" style="58" customWidth="1"/>
    <col min="15366" max="15366" width="6.42578125" style="58" bestFit="1" customWidth="1"/>
    <col min="15367" max="15367" width="4.42578125" style="58" customWidth="1"/>
    <col min="15368" max="15616" width="11.42578125" style="58"/>
    <col min="15617" max="15617" width="67.85546875" style="58" customWidth="1"/>
    <col min="15618" max="15618" width="4.85546875" style="58" customWidth="1"/>
    <col min="15619" max="15619" width="6.42578125" style="58" bestFit="1" customWidth="1"/>
    <col min="15620" max="15620" width="80.5703125" style="58" customWidth="1"/>
    <col min="15621" max="15621" width="5.28515625" style="58" customWidth="1"/>
    <col min="15622" max="15622" width="6.42578125" style="58" bestFit="1" customWidth="1"/>
    <col min="15623" max="15623" width="4.42578125" style="58" customWidth="1"/>
    <col min="15624" max="15872" width="11.42578125" style="58"/>
    <col min="15873" max="15873" width="67.85546875" style="58" customWidth="1"/>
    <col min="15874" max="15874" width="4.85546875" style="58" customWidth="1"/>
    <col min="15875" max="15875" width="6.42578125" style="58" bestFit="1" customWidth="1"/>
    <col min="15876" max="15876" width="80.5703125" style="58" customWidth="1"/>
    <col min="15877" max="15877" width="5.28515625" style="58" customWidth="1"/>
    <col min="15878" max="15878" width="6.42578125" style="58" bestFit="1" customWidth="1"/>
    <col min="15879" max="15879" width="4.42578125" style="58" customWidth="1"/>
    <col min="15880" max="16128" width="11.42578125" style="58"/>
    <col min="16129" max="16129" width="67.85546875" style="58" customWidth="1"/>
    <col min="16130" max="16130" width="4.85546875" style="58" customWidth="1"/>
    <col min="16131" max="16131" width="6.42578125" style="58" bestFit="1" customWidth="1"/>
    <col min="16132" max="16132" width="80.5703125" style="58" customWidth="1"/>
    <col min="16133" max="16133" width="5.28515625" style="58" customWidth="1"/>
    <col min="16134" max="16134" width="6.42578125" style="58" bestFit="1" customWidth="1"/>
    <col min="16135" max="16135" width="4.42578125" style="58" customWidth="1"/>
    <col min="16136" max="16384" width="11.42578125" style="58"/>
  </cols>
  <sheetData>
    <row r="1" spans="1:6" ht="15" customHeight="1" thickBot="1">
      <c r="A1" s="171" t="s">
        <v>0</v>
      </c>
      <c r="B1" s="172"/>
      <c r="C1" s="172"/>
      <c r="D1" s="172"/>
      <c r="E1" s="172"/>
      <c r="F1" s="173"/>
    </row>
    <row r="2" spans="1:6">
      <c r="A2" s="59" t="s">
        <v>1</v>
      </c>
      <c r="B2" s="174" t="s">
        <v>23</v>
      </c>
      <c r="C2" s="174"/>
      <c r="D2" s="174"/>
      <c r="E2" s="174"/>
      <c r="F2" s="174"/>
    </row>
    <row r="3" spans="1:6">
      <c r="A3" s="60" t="s">
        <v>2</v>
      </c>
      <c r="B3" s="175" t="s">
        <v>104</v>
      </c>
      <c r="C3" s="175"/>
      <c r="D3" s="175"/>
      <c r="E3" s="175"/>
      <c r="F3" s="175"/>
    </row>
    <row r="4" spans="1:6">
      <c r="A4" s="62" t="s">
        <v>99</v>
      </c>
      <c r="B4" s="181">
        <v>2</v>
      </c>
      <c r="C4" s="182"/>
      <c r="D4" s="182"/>
      <c r="E4" s="182"/>
      <c r="F4" s="183"/>
    </row>
    <row r="5" spans="1:6">
      <c r="A5" s="60" t="s">
        <v>3</v>
      </c>
      <c r="B5" s="176"/>
      <c r="C5" s="176"/>
      <c r="D5" s="176"/>
      <c r="E5" s="176"/>
      <c r="F5" s="176"/>
    </row>
    <row r="6" spans="1:6">
      <c r="A6" s="60" t="s">
        <v>25</v>
      </c>
      <c r="B6" s="176"/>
      <c r="C6" s="176"/>
      <c r="D6" s="176"/>
      <c r="E6" s="176"/>
      <c r="F6" s="176"/>
    </row>
    <row r="7" spans="1:6">
      <c r="A7" s="60" t="s">
        <v>5</v>
      </c>
      <c r="B7" s="177" t="s">
        <v>126</v>
      </c>
      <c r="C7" s="177"/>
      <c r="D7" s="177"/>
      <c r="E7" s="177"/>
      <c r="F7" s="177"/>
    </row>
    <row r="8" spans="1:6">
      <c r="A8" s="60" t="s">
        <v>6</v>
      </c>
      <c r="B8" s="177" t="s">
        <v>127</v>
      </c>
      <c r="C8" s="177"/>
      <c r="D8" s="177"/>
      <c r="E8" s="177"/>
      <c r="F8" s="177"/>
    </row>
    <row r="9" spans="1:6">
      <c r="A9" s="60" t="s">
        <v>4</v>
      </c>
      <c r="B9" s="185" t="s">
        <v>103</v>
      </c>
      <c r="C9" s="185"/>
      <c r="D9" s="185"/>
      <c r="E9" s="185"/>
      <c r="F9" s="185"/>
    </row>
    <row r="10" spans="1:6" ht="13.5" thickBot="1">
      <c r="A10" s="61" t="s">
        <v>26</v>
      </c>
      <c r="B10" s="186"/>
      <c r="C10" s="186"/>
      <c r="D10" s="186"/>
      <c r="E10" s="186"/>
      <c r="F10" s="186"/>
    </row>
    <row r="11" spans="1:6" s="11" customFormat="1" ht="13.5" thickBot="1">
      <c r="A11" s="187"/>
      <c r="B11" s="187"/>
      <c r="C11" s="187"/>
      <c r="D11" s="187"/>
      <c r="E11" s="187"/>
      <c r="F11" s="187"/>
    </row>
    <row r="12" spans="1:6" ht="13.5" thickBot="1">
      <c r="A12" s="171" t="s">
        <v>27</v>
      </c>
      <c r="B12" s="172"/>
      <c r="C12" s="172"/>
      <c r="D12" s="172"/>
      <c r="E12" s="172"/>
      <c r="F12" s="173"/>
    </row>
    <row r="13" spans="1:6" ht="104.25" customHeight="1" thickBot="1">
      <c r="A13" s="170"/>
      <c r="B13" s="170"/>
      <c r="C13" s="170"/>
      <c r="D13" s="170"/>
      <c r="E13" s="170"/>
      <c r="F13" s="170"/>
    </row>
    <row r="14" spans="1:6" ht="24.75" customHeight="1" thickBot="1">
      <c r="A14" s="171" t="s">
        <v>28</v>
      </c>
      <c r="B14" s="172"/>
      <c r="C14" s="172"/>
      <c r="D14" s="172"/>
      <c r="E14" s="172"/>
      <c r="F14" s="173"/>
    </row>
    <row r="15" spans="1:6" ht="25.5" customHeight="1">
      <c r="A15" s="156" t="s">
        <v>105</v>
      </c>
      <c r="B15" s="157"/>
      <c r="C15" s="158" t="s">
        <v>106</v>
      </c>
      <c r="D15" s="159" t="s">
        <v>107</v>
      </c>
      <c r="E15" s="160"/>
      <c r="F15" s="161" t="s">
        <v>108</v>
      </c>
    </row>
    <row r="16" spans="1:6" ht="25.5" customHeight="1">
      <c r="A16" s="92" t="s">
        <v>109</v>
      </c>
      <c r="B16" s="68"/>
      <c r="C16" s="64" t="s">
        <v>110</v>
      </c>
      <c r="D16" s="113" t="s">
        <v>111</v>
      </c>
      <c r="E16" s="66"/>
      <c r="F16" s="67" t="s">
        <v>112</v>
      </c>
    </row>
    <row r="17" spans="1:8" ht="25.5" customHeight="1">
      <c r="A17" s="162" t="s">
        <v>113</v>
      </c>
      <c r="B17" s="66"/>
      <c r="C17" s="64" t="s">
        <v>114</v>
      </c>
      <c r="D17" s="93" t="s">
        <v>115</v>
      </c>
      <c r="E17" s="66"/>
      <c r="F17" s="67" t="s">
        <v>116</v>
      </c>
    </row>
    <row r="18" spans="1:8" ht="14.25" customHeight="1" thickBot="1">
      <c r="A18" s="184" t="s">
        <v>41</v>
      </c>
      <c r="B18" s="184"/>
      <c r="C18" s="184"/>
      <c r="D18" s="184"/>
      <c r="E18" s="184"/>
      <c r="F18" s="184"/>
    </row>
    <row r="19" spans="1:8" ht="13.5" thickBot="1">
      <c r="A19" s="171" t="s">
        <v>117</v>
      </c>
      <c r="B19" s="172"/>
      <c r="C19" s="172"/>
      <c r="D19" s="172"/>
      <c r="E19" s="172"/>
      <c r="F19" s="173"/>
    </row>
    <row r="20" spans="1:8" ht="12.75" customHeight="1">
      <c r="A20" s="79" t="s">
        <v>43</v>
      </c>
      <c r="B20" s="94"/>
      <c r="C20" s="70"/>
      <c r="D20" s="178" t="s">
        <v>44</v>
      </c>
      <c r="E20" s="178"/>
      <c r="F20" s="71"/>
      <c r="H20" s="1"/>
    </row>
    <row r="21" spans="1:8" ht="12.75" customHeight="1">
      <c r="A21" s="79" t="s">
        <v>45</v>
      </c>
      <c r="B21" s="80"/>
      <c r="C21" s="72"/>
      <c r="D21" s="178" t="s">
        <v>46</v>
      </c>
      <c r="E21" s="178"/>
      <c r="F21" s="73"/>
      <c r="H21" s="1"/>
    </row>
    <row r="22" spans="1:8" ht="13.5" customHeight="1">
      <c r="A22" s="79" t="s">
        <v>47</v>
      </c>
      <c r="B22" s="80"/>
      <c r="C22" s="72"/>
      <c r="D22" s="178" t="s">
        <v>48</v>
      </c>
      <c r="E22" s="178"/>
      <c r="F22" s="73"/>
    </row>
    <row r="23" spans="1:8" ht="12.75" customHeight="1">
      <c r="A23" s="79" t="s">
        <v>49</v>
      </c>
      <c r="B23" s="80"/>
      <c r="C23" s="72"/>
      <c r="D23" s="178" t="s">
        <v>50</v>
      </c>
      <c r="E23" s="178"/>
      <c r="F23" s="73"/>
    </row>
    <row r="24" spans="1:8" ht="12.75" customHeight="1">
      <c r="A24" s="79" t="s">
        <v>51</v>
      </c>
      <c r="B24" s="80"/>
      <c r="C24" s="72"/>
      <c r="D24" s="178" t="s">
        <v>52</v>
      </c>
      <c r="E24" s="178"/>
      <c r="F24" s="73"/>
    </row>
    <row r="25" spans="1:8" ht="13.5" customHeight="1" thickBot="1">
      <c r="A25" s="79"/>
      <c r="B25" s="80"/>
      <c r="C25" s="72"/>
      <c r="D25" s="179"/>
      <c r="E25" s="179"/>
      <c r="F25" s="73"/>
    </row>
    <row r="26" spans="1:8" ht="12.75" customHeight="1" thickBot="1">
      <c r="A26" s="180" t="s">
        <v>59</v>
      </c>
      <c r="B26" s="180"/>
      <c r="C26" s="180"/>
      <c r="D26" s="180"/>
      <c r="E26" s="180"/>
      <c r="F26" s="180"/>
    </row>
  </sheetData>
  <mergeCells count="23">
    <mergeCell ref="D23:E23"/>
    <mergeCell ref="D24:E24"/>
    <mergeCell ref="D25:E25"/>
    <mergeCell ref="A26:F26"/>
    <mergeCell ref="B4:F4"/>
    <mergeCell ref="A14:F14"/>
    <mergeCell ref="A18:F18"/>
    <mergeCell ref="A19:F19"/>
    <mergeCell ref="D20:E20"/>
    <mergeCell ref="D21:E21"/>
    <mergeCell ref="D22:E22"/>
    <mergeCell ref="B8:F8"/>
    <mergeCell ref="B9:F9"/>
    <mergeCell ref="B10:F10"/>
    <mergeCell ref="A11:F11"/>
    <mergeCell ref="A12:F12"/>
    <mergeCell ref="A13:F13"/>
    <mergeCell ref="A1:F1"/>
    <mergeCell ref="B2:F2"/>
    <mergeCell ref="B3:F3"/>
    <mergeCell ref="B5:F5"/>
    <mergeCell ref="B6:F6"/>
    <mergeCell ref="B7:F7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8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0"/>
  <sheetViews>
    <sheetView tabSelected="1" zoomScale="80" zoomScaleNormal="80" zoomScalePageLayoutView="125" workbookViewId="0">
      <selection activeCell="E14" sqref="E14"/>
    </sheetView>
  </sheetViews>
  <sheetFormatPr baseColWidth="10" defaultColWidth="11.42578125" defaultRowHeight="12.75"/>
  <cols>
    <col min="1" max="1" width="12.28515625" style="2" bestFit="1" customWidth="1"/>
    <col min="2" max="2" width="61.85546875" style="3" customWidth="1"/>
    <col min="3" max="3" width="67" style="4" customWidth="1"/>
    <col min="4" max="4" width="4.28515625" style="5" customWidth="1"/>
    <col min="5" max="7" width="4.28515625" style="6" customWidth="1"/>
    <col min="8" max="8" width="2.85546875" style="6" bestFit="1" customWidth="1"/>
    <col min="9" max="9" width="4" style="7" customWidth="1"/>
    <col min="10" max="11" width="7.28515625" style="8" hidden="1" customWidth="1"/>
    <col min="12" max="12" width="5.7109375" style="8" hidden="1" customWidth="1"/>
    <col min="13" max="13" width="7.28515625" style="50" hidden="1" customWidth="1"/>
    <col min="14" max="14" width="3.7109375" style="77" hidden="1" customWidth="1"/>
    <col min="15" max="15" width="4.7109375" style="77" hidden="1" customWidth="1"/>
    <col min="16" max="16" width="9.85546875" style="77" customWidth="1"/>
    <col min="17" max="17" width="10.42578125" style="77" customWidth="1"/>
    <col min="18" max="18" width="6.42578125" style="77" customWidth="1"/>
    <col min="19" max="19" width="10.7109375" style="77" customWidth="1"/>
    <col min="20" max="20" width="12.140625" style="77" customWidth="1"/>
    <col min="21" max="22" width="3.85546875" style="77" customWidth="1"/>
    <col min="23" max="23" width="11.42578125" style="77"/>
    <col min="24" max="25" width="11.42578125" style="9"/>
    <col min="26" max="26" width="11.42578125" style="10"/>
    <col min="27" max="16384" width="11.42578125" style="11"/>
  </cols>
  <sheetData>
    <row r="1" spans="1:27" ht="15.75">
      <c r="A1" s="88" t="s">
        <v>101</v>
      </c>
      <c r="B1" s="49" t="str">
        <f>'Identification E1'!B7</f>
        <v>NOM Candidat 1</v>
      </c>
      <c r="D1" s="12"/>
      <c r="E1" s="13"/>
      <c r="F1" s="14"/>
    </row>
    <row r="2" spans="1:27" ht="12.75" customHeight="1">
      <c r="A2" s="88" t="s">
        <v>7</v>
      </c>
      <c r="B2" s="49" t="str">
        <f>'Identification E1'!B8</f>
        <v>Prénom candidat 1</v>
      </c>
      <c r="E2" s="49"/>
      <c r="F2" s="49"/>
      <c r="G2" s="49"/>
      <c r="H2" s="49"/>
      <c r="I2" s="49"/>
      <c r="M2" s="6"/>
      <c r="Z2" s="9"/>
      <c r="AA2" s="10"/>
    </row>
    <row r="3" spans="1:27" ht="12.75" customHeight="1">
      <c r="A3" s="88" t="s">
        <v>102</v>
      </c>
      <c r="B3" s="49" t="str">
        <f>'Identification E1'!B9</f>
        <v>date</v>
      </c>
      <c r="E3" s="49"/>
      <c r="F3" s="49"/>
      <c r="G3" s="49"/>
      <c r="H3" s="49"/>
      <c r="I3" s="49"/>
      <c r="J3" s="82"/>
      <c r="K3" s="82"/>
      <c r="L3" s="51" t="s">
        <v>8</v>
      </c>
    </row>
    <row r="4" spans="1:27" ht="13.5" customHeight="1" thickBot="1">
      <c r="A4" s="200" t="s">
        <v>10</v>
      </c>
      <c r="B4" s="200"/>
      <c r="C4" s="102" t="s">
        <v>100</v>
      </c>
      <c r="D4" s="103" t="s">
        <v>11</v>
      </c>
      <c r="E4" s="15">
        <v>0</v>
      </c>
      <c r="F4" s="15" t="s">
        <v>87</v>
      </c>
      <c r="G4" s="15" t="s">
        <v>88</v>
      </c>
      <c r="H4" s="15" t="s">
        <v>89</v>
      </c>
      <c r="I4" s="16"/>
      <c r="J4" s="17" t="s">
        <v>8</v>
      </c>
      <c r="K4" s="17" t="s">
        <v>21</v>
      </c>
      <c r="L4" s="52" t="s">
        <v>12</v>
      </c>
      <c r="M4" s="53" t="s">
        <v>13</v>
      </c>
    </row>
    <row r="5" spans="1:27" ht="12.75" customHeight="1" thickBot="1">
      <c r="A5" s="201" t="s">
        <v>128</v>
      </c>
      <c r="B5" s="202"/>
      <c r="C5" s="202"/>
      <c r="D5" s="202"/>
      <c r="E5" s="202"/>
      <c r="F5" s="202"/>
      <c r="G5" s="202"/>
      <c r="H5" s="203"/>
      <c r="I5" s="18"/>
      <c r="J5" s="47">
        <v>0.5</v>
      </c>
      <c r="K5" s="48">
        <f>SUM(K6:K12)</f>
        <v>0</v>
      </c>
      <c r="L5" s="54">
        <f>SUM(L6:L12)</f>
        <v>7</v>
      </c>
      <c r="M5" s="55">
        <f>SUM(M6:M12)</f>
        <v>0</v>
      </c>
    </row>
    <row r="6" spans="1:27" ht="12.75" customHeight="1">
      <c r="A6" s="216" t="s">
        <v>188</v>
      </c>
      <c r="B6" s="204" t="s">
        <v>136</v>
      </c>
      <c r="C6" s="97"/>
      <c r="D6" s="104"/>
      <c r="E6" s="105"/>
      <c r="F6" s="105"/>
      <c r="G6" s="105"/>
      <c r="H6" s="163"/>
      <c r="I6" s="20" t="str">
        <f>(IF(O6&lt;&gt;1,"◄",""))</f>
        <v>◄</v>
      </c>
      <c r="J6" s="46">
        <v>1</v>
      </c>
      <c r="K6" s="188">
        <f>SUM(M6:M7)</f>
        <v>0</v>
      </c>
      <c r="L6" s="56">
        <f t="shared" ref="L6:L12" si="0">IF(D6&lt;&gt;"",0,J6)</f>
        <v>1</v>
      </c>
      <c r="M6" s="50">
        <f t="shared" ref="M6:M12" si="1">(IF(F6&lt;&gt;"",1/3,0)+IF(G6&lt;&gt;"",2/3,0)+IF(H6&lt;&gt;"",1,0))*J$5*20*L6/SUM(L$6:L$12)</f>
        <v>0</v>
      </c>
      <c r="O6" s="83">
        <f t="shared" ref="O6:O12" si="2">COUNTA(D6:H6)</f>
        <v>0</v>
      </c>
      <c r="Q6" s="83"/>
    </row>
    <row r="7" spans="1:27" ht="12.75" customHeight="1">
      <c r="A7" s="190"/>
      <c r="B7" s="205"/>
      <c r="C7" s="96"/>
      <c r="D7" s="100"/>
      <c r="E7" s="43"/>
      <c r="F7" s="43"/>
      <c r="G7" s="43"/>
      <c r="H7" s="120"/>
      <c r="I7" s="20" t="str">
        <f>(IF(O7&lt;&gt;1,"◄",""))</f>
        <v>◄</v>
      </c>
      <c r="J7" s="46">
        <v>1</v>
      </c>
      <c r="K7" s="194"/>
      <c r="L7" s="56">
        <f t="shared" si="0"/>
        <v>1</v>
      </c>
      <c r="M7" s="50">
        <f t="shared" si="1"/>
        <v>0</v>
      </c>
      <c r="O7" s="83">
        <f t="shared" si="2"/>
        <v>0</v>
      </c>
    </row>
    <row r="8" spans="1:27">
      <c r="A8" s="119" t="s">
        <v>189</v>
      </c>
      <c r="B8" s="101" t="s">
        <v>137</v>
      </c>
      <c r="C8" s="97"/>
      <c r="D8" s="104"/>
      <c r="E8" s="105"/>
      <c r="F8" s="105"/>
      <c r="G8" s="105"/>
      <c r="H8" s="163"/>
      <c r="I8" s="20" t="str">
        <f t="shared" ref="I8:I22" si="3">(IF(O8&lt;&gt;1,"◄",""))</f>
        <v>◄</v>
      </c>
      <c r="J8" s="46">
        <v>1</v>
      </c>
      <c r="K8" s="81">
        <f>SUM(M8:M8)</f>
        <v>0</v>
      </c>
      <c r="L8" s="56">
        <f t="shared" si="0"/>
        <v>1</v>
      </c>
      <c r="M8" s="50">
        <f t="shared" si="1"/>
        <v>0</v>
      </c>
      <c r="O8" s="83">
        <f t="shared" si="2"/>
        <v>0</v>
      </c>
    </row>
    <row r="9" spans="1:27" ht="12.75" customHeight="1">
      <c r="A9" s="190" t="s">
        <v>190</v>
      </c>
      <c r="B9" s="195" t="s">
        <v>138</v>
      </c>
      <c r="C9" s="112"/>
      <c r="D9" s="100"/>
      <c r="E9" s="43"/>
      <c r="F9" s="43"/>
      <c r="G9" s="43"/>
      <c r="H9" s="120"/>
      <c r="I9" s="20" t="str">
        <f t="shared" si="3"/>
        <v>◄</v>
      </c>
      <c r="J9" s="46">
        <v>1</v>
      </c>
      <c r="K9" s="188">
        <f>SUM(M9:M11)</f>
        <v>0</v>
      </c>
      <c r="L9" s="56">
        <f t="shared" si="0"/>
        <v>1</v>
      </c>
      <c r="M9" s="50">
        <f t="shared" si="1"/>
        <v>0</v>
      </c>
      <c r="O9" s="83">
        <f t="shared" si="2"/>
        <v>0</v>
      </c>
    </row>
    <row r="10" spans="1:27" ht="12.75" customHeight="1">
      <c r="A10" s="190"/>
      <c r="B10" s="195"/>
      <c r="C10" s="97"/>
      <c r="D10" s="104"/>
      <c r="E10" s="105"/>
      <c r="F10" s="105"/>
      <c r="G10" s="105"/>
      <c r="H10" s="163"/>
      <c r="I10" s="20" t="str">
        <f t="shared" si="3"/>
        <v>◄</v>
      </c>
      <c r="J10" s="46">
        <v>1</v>
      </c>
      <c r="K10" s="194"/>
      <c r="L10" s="56">
        <f t="shared" si="0"/>
        <v>1</v>
      </c>
      <c r="M10" s="50">
        <f t="shared" si="1"/>
        <v>0</v>
      </c>
      <c r="O10" s="83">
        <f t="shared" si="2"/>
        <v>0</v>
      </c>
    </row>
    <row r="11" spans="1:27" ht="12.75" customHeight="1">
      <c r="A11" s="190"/>
      <c r="B11" s="195"/>
      <c r="C11" s="110"/>
      <c r="D11" s="100"/>
      <c r="E11" s="43"/>
      <c r="F11" s="43"/>
      <c r="G11" s="43"/>
      <c r="H11" s="120"/>
      <c r="I11" s="20" t="str">
        <f t="shared" si="3"/>
        <v>◄</v>
      </c>
      <c r="J11" s="46">
        <v>1</v>
      </c>
      <c r="K11" s="189"/>
      <c r="L11" s="56">
        <f t="shared" si="0"/>
        <v>1</v>
      </c>
      <c r="M11" s="50">
        <f t="shared" si="1"/>
        <v>0</v>
      </c>
      <c r="O11" s="83">
        <f t="shared" si="2"/>
        <v>0</v>
      </c>
    </row>
    <row r="12" spans="1:27" ht="12.75" customHeight="1" thickBot="1">
      <c r="A12" s="124" t="s">
        <v>191</v>
      </c>
      <c r="B12" s="106" t="s">
        <v>139</v>
      </c>
      <c r="C12" s="97"/>
      <c r="D12" s="104"/>
      <c r="E12" s="105"/>
      <c r="F12" s="105"/>
      <c r="G12" s="105"/>
      <c r="H12" s="163"/>
      <c r="I12" s="20" t="str">
        <f t="shared" si="3"/>
        <v>◄</v>
      </c>
      <c r="J12" s="46">
        <v>1</v>
      </c>
      <c r="K12" s="81">
        <f>SUM(M12:M12)</f>
        <v>0</v>
      </c>
      <c r="L12" s="56">
        <f t="shared" si="0"/>
        <v>1</v>
      </c>
      <c r="M12" s="50">
        <f t="shared" si="1"/>
        <v>0</v>
      </c>
      <c r="O12" s="83">
        <f t="shared" si="2"/>
        <v>0</v>
      </c>
    </row>
    <row r="13" spans="1:27" s="77" customFormat="1" ht="13.5" customHeight="1" thickBot="1">
      <c r="A13" s="196" t="s">
        <v>129</v>
      </c>
      <c r="B13" s="197"/>
      <c r="C13" s="197"/>
      <c r="D13" s="197"/>
      <c r="E13" s="197"/>
      <c r="F13" s="197"/>
      <c r="G13" s="197"/>
      <c r="H13" s="198"/>
      <c r="I13" s="20"/>
      <c r="J13" s="47">
        <v>0.5</v>
      </c>
      <c r="K13" s="48">
        <f>SUM(K14:K22)</f>
        <v>0</v>
      </c>
      <c r="L13" s="54">
        <f t="shared" ref="L13:M13" si="4">SUM(L14:L22)</f>
        <v>9</v>
      </c>
      <c r="M13" s="55">
        <f t="shared" si="4"/>
        <v>0</v>
      </c>
      <c r="O13" s="83"/>
      <c r="X13" s="9"/>
      <c r="Y13" s="9"/>
      <c r="Z13" s="10"/>
      <c r="AA13" s="11"/>
    </row>
    <row r="14" spans="1:27" s="77" customFormat="1" ht="12.75" customHeight="1">
      <c r="A14" s="114" t="s">
        <v>192</v>
      </c>
      <c r="B14" s="107" t="s">
        <v>130</v>
      </c>
      <c r="C14" s="97"/>
      <c r="D14" s="108"/>
      <c r="E14" s="109"/>
      <c r="F14" s="109"/>
      <c r="G14" s="109"/>
      <c r="H14" s="164"/>
      <c r="I14" s="20" t="str">
        <f t="shared" si="3"/>
        <v>◄</v>
      </c>
      <c r="J14" s="46">
        <v>1</v>
      </c>
      <c r="K14" s="81">
        <f>SUM(M14:M14)</f>
        <v>0</v>
      </c>
      <c r="L14" s="56">
        <f>IF(D14&lt;&gt;"",0,J14)</f>
        <v>1</v>
      </c>
      <c r="M14" s="50">
        <f t="shared" ref="M14:M22" si="5">(IF(F14&lt;&gt;"",1/3,0)+IF(G14&lt;&gt;"",2/3,0)+IF(H14&lt;&gt;"",1,0))*J$13*20*L14/SUM(L$14:L$22)</f>
        <v>0</v>
      </c>
      <c r="O14" s="83">
        <f>COUNTA(D14:H14)</f>
        <v>0</v>
      </c>
      <c r="X14" s="9"/>
      <c r="Y14" s="9"/>
      <c r="Z14" s="10"/>
      <c r="AA14" s="11"/>
    </row>
    <row r="15" spans="1:27" s="77" customFormat="1" ht="12.75" customHeight="1">
      <c r="A15" s="191" t="s">
        <v>193</v>
      </c>
      <c r="B15" s="221" t="s">
        <v>131</v>
      </c>
      <c r="C15" s="96"/>
      <c r="D15" s="26"/>
      <c r="E15" s="27"/>
      <c r="F15" s="27"/>
      <c r="G15" s="27"/>
      <c r="H15" s="132"/>
      <c r="I15" s="20" t="str">
        <f t="shared" si="3"/>
        <v>◄</v>
      </c>
      <c r="J15" s="46">
        <v>1</v>
      </c>
      <c r="K15" s="188">
        <f>SUM(M15:M16)</f>
        <v>0</v>
      </c>
      <c r="L15" s="56">
        <f>IF(D15&lt;&gt;"",0,J15)</f>
        <v>1</v>
      </c>
      <c r="M15" s="50">
        <f t="shared" si="5"/>
        <v>0</v>
      </c>
      <c r="O15" s="83">
        <f>COUNTA(D15:H15)</f>
        <v>0</v>
      </c>
      <c r="X15" s="9"/>
      <c r="Y15" s="9"/>
      <c r="Z15" s="10"/>
      <c r="AA15" s="11"/>
    </row>
    <row r="16" spans="1:27" s="77" customFormat="1" ht="12.75" customHeight="1">
      <c r="A16" s="192"/>
      <c r="B16" s="222"/>
      <c r="C16" s="97"/>
      <c r="D16" s="23"/>
      <c r="E16" s="24"/>
      <c r="F16" s="24"/>
      <c r="G16" s="24"/>
      <c r="H16" s="25"/>
      <c r="I16" s="20" t="str">
        <f t="shared" si="3"/>
        <v>◄</v>
      </c>
      <c r="J16" s="46">
        <v>1</v>
      </c>
      <c r="K16" s="189"/>
      <c r="L16" s="56">
        <f t="shared" ref="L16:L20" si="6">IF(D16&lt;&gt;"",0,J16)</f>
        <v>1</v>
      </c>
      <c r="M16" s="50">
        <f t="shared" si="5"/>
        <v>0</v>
      </c>
      <c r="O16" s="83">
        <f t="shared" ref="O16:O20" si="7">COUNTA(D16:H16)</f>
        <v>0</v>
      </c>
      <c r="X16" s="9"/>
      <c r="Y16" s="9"/>
      <c r="Z16" s="10"/>
      <c r="AA16" s="11"/>
    </row>
    <row r="17" spans="1:27" s="77" customFormat="1" ht="12.75" customHeight="1">
      <c r="A17" s="119" t="s">
        <v>194</v>
      </c>
      <c r="B17" s="98" t="s">
        <v>132</v>
      </c>
      <c r="C17" s="111"/>
      <c r="D17" s="26"/>
      <c r="E17" s="27"/>
      <c r="F17" s="27"/>
      <c r="G17" s="27"/>
      <c r="H17" s="132"/>
      <c r="I17" s="20" t="str">
        <f t="shared" si="3"/>
        <v>◄</v>
      </c>
      <c r="J17" s="46">
        <v>1</v>
      </c>
      <c r="K17" s="81">
        <f>SUM(M17:M17)</f>
        <v>0</v>
      </c>
      <c r="L17" s="56">
        <f t="shared" si="6"/>
        <v>1</v>
      </c>
      <c r="M17" s="50">
        <f t="shared" si="5"/>
        <v>0</v>
      </c>
      <c r="O17" s="83">
        <f t="shared" si="7"/>
        <v>0</v>
      </c>
      <c r="X17" s="9"/>
      <c r="Y17" s="9"/>
      <c r="Z17" s="10"/>
      <c r="AA17" s="11"/>
    </row>
    <row r="18" spans="1:27" s="77" customFormat="1" ht="12.75" customHeight="1">
      <c r="A18" s="119" t="s">
        <v>195</v>
      </c>
      <c r="B18" s="98" t="s">
        <v>133</v>
      </c>
      <c r="C18" s="97"/>
      <c r="D18" s="23"/>
      <c r="E18" s="24"/>
      <c r="F18" s="24"/>
      <c r="G18" s="24"/>
      <c r="H18" s="25"/>
      <c r="I18" s="20" t="str">
        <f t="shared" si="3"/>
        <v>◄</v>
      </c>
      <c r="J18" s="46">
        <v>1</v>
      </c>
      <c r="K18" s="81">
        <f>SUM(M18:M18)</f>
        <v>0</v>
      </c>
      <c r="L18" s="56">
        <f t="shared" si="6"/>
        <v>1</v>
      </c>
      <c r="M18" s="50">
        <f t="shared" si="5"/>
        <v>0</v>
      </c>
      <c r="O18" s="83">
        <f t="shared" si="7"/>
        <v>0</v>
      </c>
      <c r="X18" s="9"/>
      <c r="Y18" s="9"/>
      <c r="Z18" s="10"/>
      <c r="AA18" s="11"/>
    </row>
    <row r="19" spans="1:27" s="77" customFormat="1" ht="12.75" customHeight="1">
      <c r="A19" s="191" t="s">
        <v>196</v>
      </c>
      <c r="B19" s="199" t="s">
        <v>134</v>
      </c>
      <c r="C19" s="99"/>
      <c r="D19" s="26"/>
      <c r="E19" s="27"/>
      <c r="F19" s="27"/>
      <c r="G19" s="27"/>
      <c r="H19" s="132"/>
      <c r="I19" s="20" t="str">
        <f t="shared" si="3"/>
        <v>◄</v>
      </c>
      <c r="J19" s="46">
        <v>1</v>
      </c>
      <c r="K19" s="188">
        <f>SUM(M19:M20)</f>
        <v>0</v>
      </c>
      <c r="L19" s="56">
        <f t="shared" si="6"/>
        <v>1</v>
      </c>
      <c r="M19" s="50">
        <f t="shared" si="5"/>
        <v>0</v>
      </c>
      <c r="O19" s="83">
        <f t="shared" si="7"/>
        <v>0</v>
      </c>
      <c r="X19" s="9"/>
      <c r="Y19" s="9"/>
      <c r="Z19" s="10"/>
      <c r="AA19" s="11"/>
    </row>
    <row r="20" spans="1:27" s="77" customFormat="1" ht="12.75" customHeight="1">
      <c r="A20" s="192"/>
      <c r="B20" s="199"/>
      <c r="C20" s="97"/>
      <c r="D20" s="23"/>
      <c r="E20" s="24"/>
      <c r="F20" s="24"/>
      <c r="G20" s="24"/>
      <c r="H20" s="25"/>
      <c r="I20" s="20" t="str">
        <f t="shared" si="3"/>
        <v>◄</v>
      </c>
      <c r="J20" s="46">
        <v>1</v>
      </c>
      <c r="K20" s="194"/>
      <c r="L20" s="56">
        <f t="shared" si="6"/>
        <v>1</v>
      </c>
      <c r="M20" s="50">
        <f t="shared" si="5"/>
        <v>0</v>
      </c>
      <c r="O20" s="83">
        <f t="shared" si="7"/>
        <v>0</v>
      </c>
      <c r="X20" s="9"/>
      <c r="Y20" s="9"/>
      <c r="Z20" s="10"/>
      <c r="AA20" s="11"/>
    </row>
    <row r="21" spans="1:27" s="77" customFormat="1" ht="12.75" customHeight="1">
      <c r="A21" s="191" t="s">
        <v>197</v>
      </c>
      <c r="B21" s="199" t="s">
        <v>135</v>
      </c>
      <c r="C21" s="96"/>
      <c r="D21" s="26"/>
      <c r="E21" s="27"/>
      <c r="F21" s="27"/>
      <c r="G21" s="27"/>
      <c r="H21" s="132"/>
      <c r="I21" s="20" t="str">
        <f t="shared" si="3"/>
        <v>◄</v>
      </c>
      <c r="J21" s="46">
        <v>1</v>
      </c>
      <c r="K21" s="188">
        <f>SUM(M21:M22)</f>
        <v>0</v>
      </c>
      <c r="L21" s="56">
        <f>IF(D21&lt;&gt;"",0,J21)</f>
        <v>1</v>
      </c>
      <c r="M21" s="50">
        <f t="shared" si="5"/>
        <v>0</v>
      </c>
      <c r="O21" s="83">
        <f>COUNTA(D21:H21)</f>
        <v>0</v>
      </c>
      <c r="X21" s="9"/>
      <c r="Y21" s="9"/>
      <c r="Z21" s="10"/>
      <c r="AA21" s="11"/>
    </row>
    <row r="22" spans="1:27" s="77" customFormat="1" ht="12.75" customHeight="1" thickBot="1">
      <c r="A22" s="193"/>
      <c r="B22" s="207"/>
      <c r="C22" s="133"/>
      <c r="D22" s="134"/>
      <c r="E22" s="135"/>
      <c r="F22" s="135"/>
      <c r="G22" s="135"/>
      <c r="H22" s="136"/>
      <c r="I22" s="20" t="str">
        <f t="shared" si="3"/>
        <v>◄</v>
      </c>
      <c r="J22" s="46">
        <v>1</v>
      </c>
      <c r="K22" s="189"/>
      <c r="L22" s="56">
        <f>IF(D22&lt;&gt;"",0,J22)</f>
        <v>1</v>
      </c>
      <c r="M22" s="50">
        <f t="shared" si="5"/>
        <v>0</v>
      </c>
      <c r="O22" s="83">
        <f>COUNTA(D22:H22)</f>
        <v>0</v>
      </c>
      <c r="X22" s="9"/>
      <c r="Y22" s="9"/>
      <c r="Z22" s="10"/>
      <c r="AA22" s="11"/>
    </row>
    <row r="23" spans="1:27" s="77" customFormat="1" ht="17.850000000000001" customHeight="1">
      <c r="A23" s="2"/>
      <c r="B23" s="3"/>
      <c r="C23" s="78" t="s">
        <v>140</v>
      </c>
      <c r="D23" s="5"/>
      <c r="E23" s="208">
        <f>SUM(O6:O12)/L5</f>
        <v>0</v>
      </c>
      <c r="F23" s="208"/>
      <c r="G23" s="208"/>
      <c r="H23" s="208"/>
      <c r="I23" s="20" t="str">
        <f>(IF(E23&lt;0.5,"◄",""))</f>
        <v>◄</v>
      </c>
      <c r="J23" s="19">
        <f>J5+J13</f>
        <v>1</v>
      </c>
      <c r="K23" s="19"/>
      <c r="L23" s="19"/>
      <c r="M23" s="50"/>
      <c r="O23" s="83">
        <f>SUM(O6:O22)</f>
        <v>0</v>
      </c>
      <c r="X23" s="9"/>
      <c r="Y23" s="9"/>
      <c r="Z23" s="10"/>
      <c r="AA23" s="11"/>
    </row>
    <row r="24" spans="1:27" s="77" customFormat="1" ht="17.850000000000001" customHeight="1">
      <c r="A24" s="2"/>
      <c r="B24" s="3"/>
      <c r="C24" s="78" t="s">
        <v>141</v>
      </c>
      <c r="D24" s="5"/>
      <c r="E24" s="208">
        <f>SUM(O14:O22)/L13</f>
        <v>0</v>
      </c>
      <c r="F24" s="208"/>
      <c r="G24" s="208"/>
      <c r="H24" s="208"/>
      <c r="I24" s="20" t="str">
        <f>(IF(E24&lt;0.5,"◄",""))</f>
        <v>◄</v>
      </c>
      <c r="J24" s="57"/>
      <c r="K24" s="57"/>
      <c r="L24" s="19"/>
      <c r="M24" s="50"/>
      <c r="X24" s="9"/>
      <c r="Y24" s="9"/>
      <c r="Z24" s="10"/>
      <c r="AA24" s="11"/>
    </row>
    <row r="25" spans="1:27" s="77" customFormat="1" ht="20.25" customHeight="1" thickBot="1">
      <c r="A25" s="2"/>
      <c r="B25" s="3"/>
      <c r="C25" s="28" t="s">
        <v>142</v>
      </c>
      <c r="D25" s="29"/>
      <c r="E25" s="209" t="str">
        <f>IF(OR(E23&lt;0.5,E24&lt;0.5),"Tx&lt;50",IF(O23&lt;&gt;16,"Erreur",(K5+K13)))</f>
        <v>Tx&lt;50</v>
      </c>
      <c r="F25" s="209"/>
      <c r="G25" s="210" t="s">
        <v>14</v>
      </c>
      <c r="H25" s="210"/>
      <c r="I25" s="30"/>
      <c r="J25" s="8"/>
      <c r="K25" s="8"/>
      <c r="L25" s="8"/>
      <c r="M25" s="50"/>
      <c r="X25" s="9"/>
      <c r="Y25" s="9"/>
      <c r="Z25" s="10"/>
      <c r="AA25" s="11"/>
    </row>
    <row r="26" spans="1:27" ht="20.25" customHeight="1" thickBot="1">
      <c r="C26" s="12" t="s">
        <v>16</v>
      </c>
      <c r="D26" s="29"/>
      <c r="E26" s="211"/>
      <c r="F26" s="211"/>
      <c r="G26" s="212" t="s">
        <v>9</v>
      </c>
      <c r="H26" s="212"/>
      <c r="I26" s="32"/>
    </row>
    <row r="27" spans="1:27" ht="18.75" customHeight="1" thickBot="1">
      <c r="C27" s="33" t="s">
        <v>17</v>
      </c>
      <c r="E27" s="213">
        <f>IF(V23&lt;&gt;0,"",E26*'Identification E1'!B4)</f>
        <v>0</v>
      </c>
      <c r="F27" s="213"/>
      <c r="G27" s="214">
        <f>(20*'Identification E1'!B4)</f>
        <v>40</v>
      </c>
      <c r="H27" s="214"/>
      <c r="I27" s="20"/>
    </row>
    <row r="28" spans="1:27" ht="14.1" customHeight="1">
      <c r="A28" s="215" t="s">
        <v>22</v>
      </c>
      <c r="B28" s="215"/>
      <c r="C28" s="215"/>
      <c r="D28" s="215"/>
      <c r="E28" s="215"/>
      <c r="F28" s="215"/>
      <c r="G28" s="215"/>
      <c r="H28" s="215"/>
      <c r="I28" s="32"/>
    </row>
    <row r="29" spans="1:27" ht="14.1" customHeight="1" thickBot="1">
      <c r="A29" s="34"/>
      <c r="B29" s="34"/>
      <c r="C29" s="206" t="str">
        <f>(IF(O23&gt;33,"ATTENTION. Erreur de saisie : cocher une seule colonne par ligne ! Voir repères ◄ à droite de la grille.",""))</f>
        <v/>
      </c>
      <c r="D29" s="206"/>
      <c r="E29" s="206"/>
      <c r="F29" s="206"/>
      <c r="G29" s="206"/>
      <c r="H29" s="206"/>
      <c r="I29" s="31" t="s">
        <v>15</v>
      </c>
    </row>
    <row r="30" spans="1:27" ht="15" customHeight="1">
      <c r="A30" s="228" t="s">
        <v>18</v>
      </c>
      <c r="B30" s="229"/>
      <c r="C30" s="229"/>
      <c r="D30" s="229"/>
      <c r="E30" s="229"/>
      <c r="F30" s="229"/>
      <c r="G30" s="229"/>
      <c r="H30" s="230"/>
      <c r="I30" s="35"/>
    </row>
    <row r="31" spans="1:27" ht="84.75" customHeight="1" thickBot="1">
      <c r="A31" s="231"/>
      <c r="B31" s="231"/>
      <c r="C31" s="231"/>
      <c r="D31" s="231"/>
      <c r="E31" s="231"/>
      <c r="F31" s="231"/>
      <c r="G31" s="231"/>
      <c r="H31" s="231"/>
      <c r="I31" s="36"/>
    </row>
    <row r="32" spans="1:27" ht="7.5" customHeight="1" thickBot="1">
      <c r="A32" s="36"/>
      <c r="B32" s="37"/>
      <c r="C32" s="37"/>
      <c r="D32" s="38"/>
      <c r="E32" s="38"/>
      <c r="F32" s="38"/>
      <c r="G32" s="38"/>
      <c r="H32" s="38"/>
      <c r="I32" s="39"/>
    </row>
    <row r="33" spans="1:26" ht="12.75" customHeight="1">
      <c r="A33" s="232" t="s">
        <v>19</v>
      </c>
      <c r="B33" s="232"/>
      <c r="C33" s="233" t="s">
        <v>20</v>
      </c>
      <c r="D33" s="234"/>
      <c r="E33" s="234"/>
      <c r="F33" s="234"/>
      <c r="G33" s="234"/>
      <c r="H33" s="235"/>
      <c r="I33" s="40"/>
    </row>
    <row r="34" spans="1:26" ht="30.75" customHeight="1">
      <c r="A34" s="223"/>
      <c r="B34" s="223"/>
      <c r="C34" s="224"/>
      <c r="D34" s="225"/>
      <c r="E34" s="225"/>
      <c r="F34" s="225"/>
      <c r="G34" s="225"/>
      <c r="H34" s="226"/>
      <c r="I34" s="41"/>
    </row>
    <row r="35" spans="1:26" ht="30.75" customHeight="1">
      <c r="A35" s="223"/>
      <c r="B35" s="223"/>
      <c r="C35" s="224"/>
      <c r="D35" s="225"/>
      <c r="E35" s="225"/>
      <c r="F35" s="225"/>
      <c r="G35" s="225"/>
      <c r="H35" s="226"/>
    </row>
    <row r="36" spans="1:26" ht="30.75" customHeight="1">
      <c r="A36" s="227"/>
      <c r="B36" s="227"/>
      <c r="C36" s="224"/>
      <c r="D36" s="225"/>
      <c r="E36" s="225"/>
      <c r="F36" s="225"/>
      <c r="G36" s="225"/>
      <c r="H36" s="226"/>
    </row>
    <row r="37" spans="1:26" ht="30.75" customHeight="1">
      <c r="A37" s="223"/>
      <c r="B37" s="223"/>
      <c r="C37" s="224"/>
      <c r="D37" s="225"/>
      <c r="E37" s="225"/>
      <c r="F37" s="225"/>
      <c r="G37" s="225"/>
      <c r="H37" s="226"/>
      <c r="I37" s="77"/>
      <c r="J37" s="77"/>
      <c r="K37" s="77"/>
      <c r="L37" s="77"/>
      <c r="M37" s="77"/>
      <c r="R37" s="9"/>
      <c r="S37" s="9"/>
      <c r="T37" s="10"/>
      <c r="U37" s="11"/>
      <c r="V37" s="11"/>
      <c r="W37" s="11"/>
      <c r="X37" s="11"/>
      <c r="Y37" s="11"/>
      <c r="Z37" s="11"/>
    </row>
    <row r="38" spans="1:26" ht="30.75" customHeight="1" thickBot="1">
      <c r="A38" s="217"/>
      <c r="B38" s="217"/>
      <c r="C38" s="218"/>
      <c r="D38" s="219"/>
      <c r="E38" s="219"/>
      <c r="F38" s="219"/>
      <c r="G38" s="219"/>
      <c r="H38" s="220"/>
      <c r="I38" s="77"/>
      <c r="J38" s="77"/>
      <c r="K38" s="77"/>
      <c r="L38" s="77"/>
      <c r="M38" s="77"/>
      <c r="R38" s="9"/>
      <c r="S38" s="9"/>
      <c r="T38" s="10"/>
      <c r="U38" s="11"/>
      <c r="V38" s="11"/>
      <c r="W38" s="11"/>
      <c r="X38" s="11"/>
      <c r="Y38" s="11"/>
      <c r="Z38" s="11"/>
    </row>
    <row r="39" spans="1:26">
      <c r="E39" s="8"/>
      <c r="F39" s="8"/>
      <c r="G39" s="50"/>
      <c r="H39" s="77"/>
      <c r="I39" s="77"/>
      <c r="J39" s="77"/>
      <c r="K39" s="77"/>
      <c r="L39" s="77"/>
      <c r="M39" s="77"/>
      <c r="R39" s="9"/>
      <c r="S39" s="9"/>
      <c r="T39" s="10"/>
      <c r="U39" s="11"/>
      <c r="V39" s="11"/>
      <c r="W39" s="11"/>
      <c r="X39" s="11"/>
      <c r="Y39" s="11"/>
      <c r="Z39" s="11"/>
    </row>
    <row r="40" spans="1:26" ht="14.25">
      <c r="B40" s="42"/>
      <c r="E40" s="8"/>
      <c r="F40" s="8"/>
      <c r="G40" s="50"/>
      <c r="H40" s="77"/>
      <c r="I40" s="77"/>
      <c r="J40" s="77"/>
      <c r="K40" s="77"/>
      <c r="L40" s="77"/>
      <c r="M40" s="77"/>
      <c r="R40" s="9"/>
      <c r="S40" s="9"/>
      <c r="T40" s="10"/>
      <c r="U40" s="11"/>
      <c r="V40" s="11"/>
      <c r="W40" s="11"/>
      <c r="X40" s="11"/>
      <c r="Y40" s="11"/>
      <c r="Z40" s="11"/>
    </row>
  </sheetData>
  <sheetProtection sheet="1" objects="1" scenarios="1" selectLockedCells="1"/>
  <mergeCells count="42">
    <mergeCell ref="A38:B38"/>
    <mergeCell ref="C38:H38"/>
    <mergeCell ref="B15:B16"/>
    <mergeCell ref="K15:K16"/>
    <mergeCell ref="A35:B35"/>
    <mergeCell ref="C35:H35"/>
    <mergeCell ref="A36:B36"/>
    <mergeCell ref="C36:H36"/>
    <mergeCell ref="A37:B37"/>
    <mergeCell ref="C37:H37"/>
    <mergeCell ref="A30:H30"/>
    <mergeCell ref="A31:H31"/>
    <mergeCell ref="A33:B33"/>
    <mergeCell ref="C33:H33"/>
    <mergeCell ref="A34:B34"/>
    <mergeCell ref="C34:H34"/>
    <mergeCell ref="A4:B4"/>
    <mergeCell ref="A5:H5"/>
    <mergeCell ref="B6:B7"/>
    <mergeCell ref="C29:H29"/>
    <mergeCell ref="B21:B22"/>
    <mergeCell ref="E23:H23"/>
    <mergeCell ref="E24:H24"/>
    <mergeCell ref="E25:F25"/>
    <mergeCell ref="G25:H25"/>
    <mergeCell ref="E26:F26"/>
    <mergeCell ref="G26:H26"/>
    <mergeCell ref="E27:F27"/>
    <mergeCell ref="G27:H27"/>
    <mergeCell ref="A28:H28"/>
    <mergeCell ref="A6:A7"/>
    <mergeCell ref="K6:K7"/>
    <mergeCell ref="B9:B11"/>
    <mergeCell ref="K9:K11"/>
    <mergeCell ref="A13:H13"/>
    <mergeCell ref="B19:B20"/>
    <mergeCell ref="K19:K20"/>
    <mergeCell ref="K21:K22"/>
    <mergeCell ref="A9:A11"/>
    <mergeCell ref="A15:A16"/>
    <mergeCell ref="A19:A20"/>
    <mergeCell ref="A21:A22"/>
  </mergeCells>
  <printOptions horizontalCentered="1" verticalCentered="1"/>
  <pageMargins left="0.27559055118110237" right="0.19685039370078741" top="0.11811023622047245" bottom="0.15748031496062992" header="0.51181102362204722" footer="0.15748031496062992"/>
  <pageSetup paperSize="9" scale="77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zoomScale="80" zoomScaleNormal="80" workbookViewId="0">
      <selection sqref="A1:F1"/>
    </sheetView>
  </sheetViews>
  <sheetFormatPr baseColWidth="10" defaultRowHeight="12.75"/>
  <cols>
    <col min="1" max="1" width="67.85546875" style="58" customWidth="1"/>
    <col min="2" max="2" width="4.85546875" style="58" customWidth="1"/>
    <col min="3" max="3" width="6.42578125" style="58" bestFit="1" customWidth="1"/>
    <col min="4" max="4" width="80.5703125" style="58" customWidth="1"/>
    <col min="5" max="5" width="5.28515625" style="58" customWidth="1"/>
    <col min="6" max="6" width="6.42578125" style="58" bestFit="1" customWidth="1"/>
    <col min="7" max="7" width="4.42578125" style="58" customWidth="1"/>
    <col min="8" max="256" width="11.42578125" style="58"/>
    <col min="257" max="257" width="67.85546875" style="58" customWidth="1"/>
    <col min="258" max="258" width="4.85546875" style="58" customWidth="1"/>
    <col min="259" max="259" width="6.42578125" style="58" bestFit="1" customWidth="1"/>
    <col min="260" max="260" width="80.5703125" style="58" customWidth="1"/>
    <col min="261" max="261" width="5.28515625" style="58" customWidth="1"/>
    <col min="262" max="262" width="6.42578125" style="58" bestFit="1" customWidth="1"/>
    <col min="263" max="263" width="4.42578125" style="58" customWidth="1"/>
    <col min="264" max="512" width="11.42578125" style="58"/>
    <col min="513" max="513" width="67.85546875" style="58" customWidth="1"/>
    <col min="514" max="514" width="4.85546875" style="58" customWidth="1"/>
    <col min="515" max="515" width="6.42578125" style="58" bestFit="1" customWidth="1"/>
    <col min="516" max="516" width="80.5703125" style="58" customWidth="1"/>
    <col min="517" max="517" width="5.28515625" style="58" customWidth="1"/>
    <col min="518" max="518" width="6.42578125" style="58" bestFit="1" customWidth="1"/>
    <col min="519" max="519" width="4.42578125" style="58" customWidth="1"/>
    <col min="520" max="768" width="11.42578125" style="58"/>
    <col min="769" max="769" width="67.85546875" style="58" customWidth="1"/>
    <col min="770" max="770" width="4.85546875" style="58" customWidth="1"/>
    <col min="771" max="771" width="6.42578125" style="58" bestFit="1" customWidth="1"/>
    <col min="772" max="772" width="80.5703125" style="58" customWidth="1"/>
    <col min="773" max="773" width="5.28515625" style="58" customWidth="1"/>
    <col min="774" max="774" width="6.42578125" style="58" bestFit="1" customWidth="1"/>
    <col min="775" max="775" width="4.42578125" style="58" customWidth="1"/>
    <col min="776" max="1024" width="11.42578125" style="58"/>
    <col min="1025" max="1025" width="67.85546875" style="58" customWidth="1"/>
    <col min="1026" max="1026" width="4.85546875" style="58" customWidth="1"/>
    <col min="1027" max="1027" width="6.42578125" style="58" bestFit="1" customWidth="1"/>
    <col min="1028" max="1028" width="80.5703125" style="58" customWidth="1"/>
    <col min="1029" max="1029" width="5.28515625" style="58" customWidth="1"/>
    <col min="1030" max="1030" width="6.42578125" style="58" bestFit="1" customWidth="1"/>
    <col min="1031" max="1031" width="4.42578125" style="58" customWidth="1"/>
    <col min="1032" max="1280" width="11.42578125" style="58"/>
    <col min="1281" max="1281" width="67.85546875" style="58" customWidth="1"/>
    <col min="1282" max="1282" width="4.85546875" style="58" customWidth="1"/>
    <col min="1283" max="1283" width="6.42578125" style="58" bestFit="1" customWidth="1"/>
    <col min="1284" max="1284" width="80.5703125" style="58" customWidth="1"/>
    <col min="1285" max="1285" width="5.28515625" style="58" customWidth="1"/>
    <col min="1286" max="1286" width="6.42578125" style="58" bestFit="1" customWidth="1"/>
    <col min="1287" max="1287" width="4.42578125" style="58" customWidth="1"/>
    <col min="1288" max="1536" width="11.42578125" style="58"/>
    <col min="1537" max="1537" width="67.85546875" style="58" customWidth="1"/>
    <col min="1538" max="1538" width="4.85546875" style="58" customWidth="1"/>
    <col min="1539" max="1539" width="6.42578125" style="58" bestFit="1" customWidth="1"/>
    <col min="1540" max="1540" width="80.5703125" style="58" customWidth="1"/>
    <col min="1541" max="1541" width="5.28515625" style="58" customWidth="1"/>
    <col min="1542" max="1542" width="6.42578125" style="58" bestFit="1" customWidth="1"/>
    <col min="1543" max="1543" width="4.42578125" style="58" customWidth="1"/>
    <col min="1544" max="1792" width="11.42578125" style="58"/>
    <col min="1793" max="1793" width="67.85546875" style="58" customWidth="1"/>
    <col min="1794" max="1794" width="4.85546875" style="58" customWidth="1"/>
    <col min="1795" max="1795" width="6.42578125" style="58" bestFit="1" customWidth="1"/>
    <col min="1796" max="1796" width="80.5703125" style="58" customWidth="1"/>
    <col min="1797" max="1797" width="5.28515625" style="58" customWidth="1"/>
    <col min="1798" max="1798" width="6.42578125" style="58" bestFit="1" customWidth="1"/>
    <col min="1799" max="1799" width="4.42578125" style="58" customWidth="1"/>
    <col min="1800" max="2048" width="11.42578125" style="58"/>
    <col min="2049" max="2049" width="67.85546875" style="58" customWidth="1"/>
    <col min="2050" max="2050" width="4.85546875" style="58" customWidth="1"/>
    <col min="2051" max="2051" width="6.42578125" style="58" bestFit="1" customWidth="1"/>
    <col min="2052" max="2052" width="80.5703125" style="58" customWidth="1"/>
    <col min="2053" max="2053" width="5.28515625" style="58" customWidth="1"/>
    <col min="2054" max="2054" width="6.42578125" style="58" bestFit="1" customWidth="1"/>
    <col min="2055" max="2055" width="4.42578125" style="58" customWidth="1"/>
    <col min="2056" max="2304" width="11.42578125" style="58"/>
    <col min="2305" max="2305" width="67.85546875" style="58" customWidth="1"/>
    <col min="2306" max="2306" width="4.85546875" style="58" customWidth="1"/>
    <col min="2307" max="2307" width="6.42578125" style="58" bestFit="1" customWidth="1"/>
    <col min="2308" max="2308" width="80.5703125" style="58" customWidth="1"/>
    <col min="2309" max="2309" width="5.28515625" style="58" customWidth="1"/>
    <col min="2310" max="2310" width="6.42578125" style="58" bestFit="1" customWidth="1"/>
    <col min="2311" max="2311" width="4.42578125" style="58" customWidth="1"/>
    <col min="2312" max="2560" width="11.42578125" style="58"/>
    <col min="2561" max="2561" width="67.85546875" style="58" customWidth="1"/>
    <col min="2562" max="2562" width="4.85546875" style="58" customWidth="1"/>
    <col min="2563" max="2563" width="6.42578125" style="58" bestFit="1" customWidth="1"/>
    <col min="2564" max="2564" width="80.5703125" style="58" customWidth="1"/>
    <col min="2565" max="2565" width="5.28515625" style="58" customWidth="1"/>
    <col min="2566" max="2566" width="6.42578125" style="58" bestFit="1" customWidth="1"/>
    <col min="2567" max="2567" width="4.42578125" style="58" customWidth="1"/>
    <col min="2568" max="2816" width="11.42578125" style="58"/>
    <col min="2817" max="2817" width="67.85546875" style="58" customWidth="1"/>
    <col min="2818" max="2818" width="4.85546875" style="58" customWidth="1"/>
    <col min="2819" max="2819" width="6.42578125" style="58" bestFit="1" customWidth="1"/>
    <col min="2820" max="2820" width="80.5703125" style="58" customWidth="1"/>
    <col min="2821" max="2821" width="5.28515625" style="58" customWidth="1"/>
    <col min="2822" max="2822" width="6.42578125" style="58" bestFit="1" customWidth="1"/>
    <col min="2823" max="2823" width="4.42578125" style="58" customWidth="1"/>
    <col min="2824" max="3072" width="11.42578125" style="58"/>
    <col min="3073" max="3073" width="67.85546875" style="58" customWidth="1"/>
    <col min="3074" max="3074" width="4.85546875" style="58" customWidth="1"/>
    <col min="3075" max="3075" width="6.42578125" style="58" bestFit="1" customWidth="1"/>
    <col min="3076" max="3076" width="80.5703125" style="58" customWidth="1"/>
    <col min="3077" max="3077" width="5.28515625" style="58" customWidth="1"/>
    <col min="3078" max="3078" width="6.42578125" style="58" bestFit="1" customWidth="1"/>
    <col min="3079" max="3079" width="4.42578125" style="58" customWidth="1"/>
    <col min="3080" max="3328" width="11.42578125" style="58"/>
    <col min="3329" max="3329" width="67.85546875" style="58" customWidth="1"/>
    <col min="3330" max="3330" width="4.85546875" style="58" customWidth="1"/>
    <col min="3331" max="3331" width="6.42578125" style="58" bestFit="1" customWidth="1"/>
    <col min="3332" max="3332" width="80.5703125" style="58" customWidth="1"/>
    <col min="3333" max="3333" width="5.28515625" style="58" customWidth="1"/>
    <col min="3334" max="3334" width="6.42578125" style="58" bestFit="1" customWidth="1"/>
    <col min="3335" max="3335" width="4.42578125" style="58" customWidth="1"/>
    <col min="3336" max="3584" width="11.42578125" style="58"/>
    <col min="3585" max="3585" width="67.85546875" style="58" customWidth="1"/>
    <col min="3586" max="3586" width="4.85546875" style="58" customWidth="1"/>
    <col min="3587" max="3587" width="6.42578125" style="58" bestFit="1" customWidth="1"/>
    <col min="3588" max="3588" width="80.5703125" style="58" customWidth="1"/>
    <col min="3589" max="3589" width="5.28515625" style="58" customWidth="1"/>
    <col min="3590" max="3590" width="6.42578125" style="58" bestFit="1" customWidth="1"/>
    <col min="3591" max="3591" width="4.42578125" style="58" customWidth="1"/>
    <col min="3592" max="3840" width="11.42578125" style="58"/>
    <col min="3841" max="3841" width="67.85546875" style="58" customWidth="1"/>
    <col min="3842" max="3842" width="4.85546875" style="58" customWidth="1"/>
    <col min="3843" max="3843" width="6.42578125" style="58" bestFit="1" customWidth="1"/>
    <col min="3844" max="3844" width="80.5703125" style="58" customWidth="1"/>
    <col min="3845" max="3845" width="5.28515625" style="58" customWidth="1"/>
    <col min="3846" max="3846" width="6.42578125" style="58" bestFit="1" customWidth="1"/>
    <col min="3847" max="3847" width="4.42578125" style="58" customWidth="1"/>
    <col min="3848" max="4096" width="11.42578125" style="58"/>
    <col min="4097" max="4097" width="67.85546875" style="58" customWidth="1"/>
    <col min="4098" max="4098" width="4.85546875" style="58" customWidth="1"/>
    <col min="4099" max="4099" width="6.42578125" style="58" bestFit="1" customWidth="1"/>
    <col min="4100" max="4100" width="80.5703125" style="58" customWidth="1"/>
    <col min="4101" max="4101" width="5.28515625" style="58" customWidth="1"/>
    <col min="4102" max="4102" width="6.42578125" style="58" bestFit="1" customWidth="1"/>
    <col min="4103" max="4103" width="4.42578125" style="58" customWidth="1"/>
    <col min="4104" max="4352" width="11.42578125" style="58"/>
    <col min="4353" max="4353" width="67.85546875" style="58" customWidth="1"/>
    <col min="4354" max="4354" width="4.85546875" style="58" customWidth="1"/>
    <col min="4355" max="4355" width="6.42578125" style="58" bestFit="1" customWidth="1"/>
    <col min="4356" max="4356" width="80.5703125" style="58" customWidth="1"/>
    <col min="4357" max="4357" width="5.28515625" style="58" customWidth="1"/>
    <col min="4358" max="4358" width="6.42578125" style="58" bestFit="1" customWidth="1"/>
    <col min="4359" max="4359" width="4.42578125" style="58" customWidth="1"/>
    <col min="4360" max="4608" width="11.42578125" style="58"/>
    <col min="4609" max="4609" width="67.85546875" style="58" customWidth="1"/>
    <col min="4610" max="4610" width="4.85546875" style="58" customWidth="1"/>
    <col min="4611" max="4611" width="6.42578125" style="58" bestFit="1" customWidth="1"/>
    <col min="4612" max="4612" width="80.5703125" style="58" customWidth="1"/>
    <col min="4613" max="4613" width="5.28515625" style="58" customWidth="1"/>
    <col min="4614" max="4614" width="6.42578125" style="58" bestFit="1" customWidth="1"/>
    <col min="4615" max="4615" width="4.42578125" style="58" customWidth="1"/>
    <col min="4616" max="4864" width="11.42578125" style="58"/>
    <col min="4865" max="4865" width="67.85546875" style="58" customWidth="1"/>
    <col min="4866" max="4866" width="4.85546875" style="58" customWidth="1"/>
    <col min="4867" max="4867" width="6.42578125" style="58" bestFit="1" customWidth="1"/>
    <col min="4868" max="4868" width="80.5703125" style="58" customWidth="1"/>
    <col min="4869" max="4869" width="5.28515625" style="58" customWidth="1"/>
    <col min="4870" max="4870" width="6.42578125" style="58" bestFit="1" customWidth="1"/>
    <col min="4871" max="4871" width="4.42578125" style="58" customWidth="1"/>
    <col min="4872" max="5120" width="11.42578125" style="58"/>
    <col min="5121" max="5121" width="67.85546875" style="58" customWidth="1"/>
    <col min="5122" max="5122" width="4.85546875" style="58" customWidth="1"/>
    <col min="5123" max="5123" width="6.42578125" style="58" bestFit="1" customWidth="1"/>
    <col min="5124" max="5124" width="80.5703125" style="58" customWidth="1"/>
    <col min="5125" max="5125" width="5.28515625" style="58" customWidth="1"/>
    <col min="5126" max="5126" width="6.42578125" style="58" bestFit="1" customWidth="1"/>
    <col min="5127" max="5127" width="4.42578125" style="58" customWidth="1"/>
    <col min="5128" max="5376" width="11.42578125" style="58"/>
    <col min="5377" max="5377" width="67.85546875" style="58" customWidth="1"/>
    <col min="5378" max="5378" width="4.85546875" style="58" customWidth="1"/>
    <col min="5379" max="5379" width="6.42578125" style="58" bestFit="1" customWidth="1"/>
    <col min="5380" max="5380" width="80.5703125" style="58" customWidth="1"/>
    <col min="5381" max="5381" width="5.28515625" style="58" customWidth="1"/>
    <col min="5382" max="5382" width="6.42578125" style="58" bestFit="1" customWidth="1"/>
    <col min="5383" max="5383" width="4.42578125" style="58" customWidth="1"/>
    <col min="5384" max="5632" width="11.42578125" style="58"/>
    <col min="5633" max="5633" width="67.85546875" style="58" customWidth="1"/>
    <col min="5634" max="5634" width="4.85546875" style="58" customWidth="1"/>
    <col min="5635" max="5635" width="6.42578125" style="58" bestFit="1" customWidth="1"/>
    <col min="5636" max="5636" width="80.5703125" style="58" customWidth="1"/>
    <col min="5637" max="5637" width="5.28515625" style="58" customWidth="1"/>
    <col min="5638" max="5638" width="6.42578125" style="58" bestFit="1" customWidth="1"/>
    <col min="5639" max="5639" width="4.42578125" style="58" customWidth="1"/>
    <col min="5640" max="5888" width="11.42578125" style="58"/>
    <col min="5889" max="5889" width="67.85546875" style="58" customWidth="1"/>
    <col min="5890" max="5890" width="4.85546875" style="58" customWidth="1"/>
    <col min="5891" max="5891" width="6.42578125" style="58" bestFit="1" customWidth="1"/>
    <col min="5892" max="5892" width="80.5703125" style="58" customWidth="1"/>
    <col min="5893" max="5893" width="5.28515625" style="58" customWidth="1"/>
    <col min="5894" max="5894" width="6.42578125" style="58" bestFit="1" customWidth="1"/>
    <col min="5895" max="5895" width="4.42578125" style="58" customWidth="1"/>
    <col min="5896" max="6144" width="11.42578125" style="58"/>
    <col min="6145" max="6145" width="67.85546875" style="58" customWidth="1"/>
    <col min="6146" max="6146" width="4.85546875" style="58" customWidth="1"/>
    <col min="6147" max="6147" width="6.42578125" style="58" bestFit="1" customWidth="1"/>
    <col min="6148" max="6148" width="80.5703125" style="58" customWidth="1"/>
    <col min="6149" max="6149" width="5.28515625" style="58" customWidth="1"/>
    <col min="6150" max="6150" width="6.42578125" style="58" bestFit="1" customWidth="1"/>
    <col min="6151" max="6151" width="4.42578125" style="58" customWidth="1"/>
    <col min="6152" max="6400" width="11.42578125" style="58"/>
    <col min="6401" max="6401" width="67.85546875" style="58" customWidth="1"/>
    <col min="6402" max="6402" width="4.85546875" style="58" customWidth="1"/>
    <col min="6403" max="6403" width="6.42578125" style="58" bestFit="1" customWidth="1"/>
    <col min="6404" max="6404" width="80.5703125" style="58" customWidth="1"/>
    <col min="6405" max="6405" width="5.28515625" style="58" customWidth="1"/>
    <col min="6406" max="6406" width="6.42578125" style="58" bestFit="1" customWidth="1"/>
    <col min="6407" max="6407" width="4.42578125" style="58" customWidth="1"/>
    <col min="6408" max="6656" width="11.42578125" style="58"/>
    <col min="6657" max="6657" width="67.85546875" style="58" customWidth="1"/>
    <col min="6658" max="6658" width="4.85546875" style="58" customWidth="1"/>
    <col min="6659" max="6659" width="6.42578125" style="58" bestFit="1" customWidth="1"/>
    <col min="6660" max="6660" width="80.5703125" style="58" customWidth="1"/>
    <col min="6661" max="6661" width="5.28515625" style="58" customWidth="1"/>
    <col min="6662" max="6662" width="6.42578125" style="58" bestFit="1" customWidth="1"/>
    <col min="6663" max="6663" width="4.42578125" style="58" customWidth="1"/>
    <col min="6664" max="6912" width="11.42578125" style="58"/>
    <col min="6913" max="6913" width="67.85546875" style="58" customWidth="1"/>
    <col min="6914" max="6914" width="4.85546875" style="58" customWidth="1"/>
    <col min="6915" max="6915" width="6.42578125" style="58" bestFit="1" customWidth="1"/>
    <col min="6916" max="6916" width="80.5703125" style="58" customWidth="1"/>
    <col min="6917" max="6917" width="5.28515625" style="58" customWidth="1"/>
    <col min="6918" max="6918" width="6.42578125" style="58" bestFit="1" customWidth="1"/>
    <col min="6919" max="6919" width="4.42578125" style="58" customWidth="1"/>
    <col min="6920" max="7168" width="11.42578125" style="58"/>
    <col min="7169" max="7169" width="67.85546875" style="58" customWidth="1"/>
    <col min="7170" max="7170" width="4.85546875" style="58" customWidth="1"/>
    <col min="7171" max="7171" width="6.42578125" style="58" bestFit="1" customWidth="1"/>
    <col min="7172" max="7172" width="80.5703125" style="58" customWidth="1"/>
    <col min="7173" max="7173" width="5.28515625" style="58" customWidth="1"/>
    <col min="7174" max="7174" width="6.42578125" style="58" bestFit="1" customWidth="1"/>
    <col min="7175" max="7175" width="4.42578125" style="58" customWidth="1"/>
    <col min="7176" max="7424" width="11.42578125" style="58"/>
    <col min="7425" max="7425" width="67.85546875" style="58" customWidth="1"/>
    <col min="7426" max="7426" width="4.85546875" style="58" customWidth="1"/>
    <col min="7427" max="7427" width="6.42578125" style="58" bestFit="1" customWidth="1"/>
    <col min="7428" max="7428" width="80.5703125" style="58" customWidth="1"/>
    <col min="7429" max="7429" width="5.28515625" style="58" customWidth="1"/>
    <col min="7430" max="7430" width="6.42578125" style="58" bestFit="1" customWidth="1"/>
    <col min="7431" max="7431" width="4.42578125" style="58" customWidth="1"/>
    <col min="7432" max="7680" width="11.42578125" style="58"/>
    <col min="7681" max="7681" width="67.85546875" style="58" customWidth="1"/>
    <col min="7682" max="7682" width="4.85546875" style="58" customWidth="1"/>
    <col min="7683" max="7683" width="6.42578125" style="58" bestFit="1" customWidth="1"/>
    <col min="7684" max="7684" width="80.5703125" style="58" customWidth="1"/>
    <col min="7685" max="7685" width="5.28515625" style="58" customWidth="1"/>
    <col min="7686" max="7686" width="6.42578125" style="58" bestFit="1" customWidth="1"/>
    <col min="7687" max="7687" width="4.42578125" style="58" customWidth="1"/>
    <col min="7688" max="7936" width="11.42578125" style="58"/>
    <col min="7937" max="7937" width="67.85546875" style="58" customWidth="1"/>
    <col min="7938" max="7938" width="4.85546875" style="58" customWidth="1"/>
    <col min="7939" max="7939" width="6.42578125" style="58" bestFit="1" customWidth="1"/>
    <col min="7940" max="7940" width="80.5703125" style="58" customWidth="1"/>
    <col min="7941" max="7941" width="5.28515625" style="58" customWidth="1"/>
    <col min="7942" max="7942" width="6.42578125" style="58" bestFit="1" customWidth="1"/>
    <col min="7943" max="7943" width="4.42578125" style="58" customWidth="1"/>
    <col min="7944" max="8192" width="11.42578125" style="58"/>
    <col min="8193" max="8193" width="67.85546875" style="58" customWidth="1"/>
    <col min="8194" max="8194" width="4.85546875" style="58" customWidth="1"/>
    <col min="8195" max="8195" width="6.42578125" style="58" bestFit="1" customWidth="1"/>
    <col min="8196" max="8196" width="80.5703125" style="58" customWidth="1"/>
    <col min="8197" max="8197" width="5.28515625" style="58" customWidth="1"/>
    <col min="8198" max="8198" width="6.42578125" style="58" bestFit="1" customWidth="1"/>
    <col min="8199" max="8199" width="4.42578125" style="58" customWidth="1"/>
    <col min="8200" max="8448" width="11.42578125" style="58"/>
    <col min="8449" max="8449" width="67.85546875" style="58" customWidth="1"/>
    <col min="8450" max="8450" width="4.85546875" style="58" customWidth="1"/>
    <col min="8451" max="8451" width="6.42578125" style="58" bestFit="1" customWidth="1"/>
    <col min="8452" max="8452" width="80.5703125" style="58" customWidth="1"/>
    <col min="8453" max="8453" width="5.28515625" style="58" customWidth="1"/>
    <col min="8454" max="8454" width="6.42578125" style="58" bestFit="1" customWidth="1"/>
    <col min="8455" max="8455" width="4.42578125" style="58" customWidth="1"/>
    <col min="8456" max="8704" width="11.42578125" style="58"/>
    <col min="8705" max="8705" width="67.85546875" style="58" customWidth="1"/>
    <col min="8706" max="8706" width="4.85546875" style="58" customWidth="1"/>
    <col min="8707" max="8707" width="6.42578125" style="58" bestFit="1" customWidth="1"/>
    <col min="8708" max="8708" width="80.5703125" style="58" customWidth="1"/>
    <col min="8709" max="8709" width="5.28515625" style="58" customWidth="1"/>
    <col min="8710" max="8710" width="6.42578125" style="58" bestFit="1" customWidth="1"/>
    <col min="8711" max="8711" width="4.42578125" style="58" customWidth="1"/>
    <col min="8712" max="8960" width="11.42578125" style="58"/>
    <col min="8961" max="8961" width="67.85546875" style="58" customWidth="1"/>
    <col min="8962" max="8962" width="4.85546875" style="58" customWidth="1"/>
    <col min="8963" max="8963" width="6.42578125" style="58" bestFit="1" customWidth="1"/>
    <col min="8964" max="8964" width="80.5703125" style="58" customWidth="1"/>
    <col min="8965" max="8965" width="5.28515625" style="58" customWidth="1"/>
    <col min="8966" max="8966" width="6.42578125" style="58" bestFit="1" customWidth="1"/>
    <col min="8967" max="8967" width="4.42578125" style="58" customWidth="1"/>
    <col min="8968" max="9216" width="11.42578125" style="58"/>
    <col min="9217" max="9217" width="67.85546875" style="58" customWidth="1"/>
    <col min="9218" max="9218" width="4.85546875" style="58" customWidth="1"/>
    <col min="9219" max="9219" width="6.42578125" style="58" bestFit="1" customWidth="1"/>
    <col min="9220" max="9220" width="80.5703125" style="58" customWidth="1"/>
    <col min="9221" max="9221" width="5.28515625" style="58" customWidth="1"/>
    <col min="9222" max="9222" width="6.42578125" style="58" bestFit="1" customWidth="1"/>
    <col min="9223" max="9223" width="4.42578125" style="58" customWidth="1"/>
    <col min="9224" max="9472" width="11.42578125" style="58"/>
    <col min="9473" max="9473" width="67.85546875" style="58" customWidth="1"/>
    <col min="9474" max="9474" width="4.85546875" style="58" customWidth="1"/>
    <col min="9475" max="9475" width="6.42578125" style="58" bestFit="1" customWidth="1"/>
    <col min="9476" max="9476" width="80.5703125" style="58" customWidth="1"/>
    <col min="9477" max="9477" width="5.28515625" style="58" customWidth="1"/>
    <col min="9478" max="9478" width="6.42578125" style="58" bestFit="1" customWidth="1"/>
    <col min="9479" max="9479" width="4.42578125" style="58" customWidth="1"/>
    <col min="9480" max="9728" width="11.42578125" style="58"/>
    <col min="9729" max="9729" width="67.85546875" style="58" customWidth="1"/>
    <col min="9730" max="9730" width="4.85546875" style="58" customWidth="1"/>
    <col min="9731" max="9731" width="6.42578125" style="58" bestFit="1" customWidth="1"/>
    <col min="9732" max="9732" width="80.5703125" style="58" customWidth="1"/>
    <col min="9733" max="9733" width="5.28515625" style="58" customWidth="1"/>
    <col min="9734" max="9734" width="6.42578125" style="58" bestFit="1" customWidth="1"/>
    <col min="9735" max="9735" width="4.42578125" style="58" customWidth="1"/>
    <col min="9736" max="9984" width="11.42578125" style="58"/>
    <col min="9985" max="9985" width="67.85546875" style="58" customWidth="1"/>
    <col min="9986" max="9986" width="4.85546875" style="58" customWidth="1"/>
    <col min="9987" max="9987" width="6.42578125" style="58" bestFit="1" customWidth="1"/>
    <col min="9988" max="9988" width="80.5703125" style="58" customWidth="1"/>
    <col min="9989" max="9989" width="5.28515625" style="58" customWidth="1"/>
    <col min="9990" max="9990" width="6.42578125" style="58" bestFit="1" customWidth="1"/>
    <col min="9991" max="9991" width="4.42578125" style="58" customWidth="1"/>
    <col min="9992" max="10240" width="11.42578125" style="58"/>
    <col min="10241" max="10241" width="67.85546875" style="58" customWidth="1"/>
    <col min="10242" max="10242" width="4.85546875" style="58" customWidth="1"/>
    <col min="10243" max="10243" width="6.42578125" style="58" bestFit="1" customWidth="1"/>
    <col min="10244" max="10244" width="80.5703125" style="58" customWidth="1"/>
    <col min="10245" max="10245" width="5.28515625" style="58" customWidth="1"/>
    <col min="10246" max="10246" width="6.42578125" style="58" bestFit="1" customWidth="1"/>
    <col min="10247" max="10247" width="4.42578125" style="58" customWidth="1"/>
    <col min="10248" max="10496" width="11.42578125" style="58"/>
    <col min="10497" max="10497" width="67.85546875" style="58" customWidth="1"/>
    <col min="10498" max="10498" width="4.85546875" style="58" customWidth="1"/>
    <col min="10499" max="10499" width="6.42578125" style="58" bestFit="1" customWidth="1"/>
    <col min="10500" max="10500" width="80.5703125" style="58" customWidth="1"/>
    <col min="10501" max="10501" width="5.28515625" style="58" customWidth="1"/>
    <col min="10502" max="10502" width="6.42578125" style="58" bestFit="1" customWidth="1"/>
    <col min="10503" max="10503" width="4.42578125" style="58" customWidth="1"/>
    <col min="10504" max="10752" width="11.42578125" style="58"/>
    <col min="10753" max="10753" width="67.85546875" style="58" customWidth="1"/>
    <col min="10754" max="10754" width="4.85546875" style="58" customWidth="1"/>
    <col min="10755" max="10755" width="6.42578125" style="58" bestFit="1" customWidth="1"/>
    <col min="10756" max="10756" width="80.5703125" style="58" customWidth="1"/>
    <col min="10757" max="10757" width="5.28515625" style="58" customWidth="1"/>
    <col min="10758" max="10758" width="6.42578125" style="58" bestFit="1" customWidth="1"/>
    <col min="10759" max="10759" width="4.42578125" style="58" customWidth="1"/>
    <col min="10760" max="11008" width="11.42578125" style="58"/>
    <col min="11009" max="11009" width="67.85546875" style="58" customWidth="1"/>
    <col min="11010" max="11010" width="4.85546875" style="58" customWidth="1"/>
    <col min="11011" max="11011" width="6.42578125" style="58" bestFit="1" customWidth="1"/>
    <col min="11012" max="11012" width="80.5703125" style="58" customWidth="1"/>
    <col min="11013" max="11013" width="5.28515625" style="58" customWidth="1"/>
    <col min="11014" max="11014" width="6.42578125" style="58" bestFit="1" customWidth="1"/>
    <col min="11015" max="11015" width="4.42578125" style="58" customWidth="1"/>
    <col min="11016" max="11264" width="11.42578125" style="58"/>
    <col min="11265" max="11265" width="67.85546875" style="58" customWidth="1"/>
    <col min="11266" max="11266" width="4.85546875" style="58" customWidth="1"/>
    <col min="11267" max="11267" width="6.42578125" style="58" bestFit="1" customWidth="1"/>
    <col min="11268" max="11268" width="80.5703125" style="58" customWidth="1"/>
    <col min="11269" max="11269" width="5.28515625" style="58" customWidth="1"/>
    <col min="11270" max="11270" width="6.42578125" style="58" bestFit="1" customWidth="1"/>
    <col min="11271" max="11271" width="4.42578125" style="58" customWidth="1"/>
    <col min="11272" max="11520" width="11.42578125" style="58"/>
    <col min="11521" max="11521" width="67.85546875" style="58" customWidth="1"/>
    <col min="11522" max="11522" width="4.85546875" style="58" customWidth="1"/>
    <col min="11523" max="11523" width="6.42578125" style="58" bestFit="1" customWidth="1"/>
    <col min="11524" max="11524" width="80.5703125" style="58" customWidth="1"/>
    <col min="11525" max="11525" width="5.28515625" style="58" customWidth="1"/>
    <col min="11526" max="11526" width="6.42578125" style="58" bestFit="1" customWidth="1"/>
    <col min="11527" max="11527" width="4.42578125" style="58" customWidth="1"/>
    <col min="11528" max="11776" width="11.42578125" style="58"/>
    <col min="11777" max="11777" width="67.85546875" style="58" customWidth="1"/>
    <col min="11778" max="11778" width="4.85546875" style="58" customWidth="1"/>
    <col min="11779" max="11779" width="6.42578125" style="58" bestFit="1" customWidth="1"/>
    <col min="11780" max="11780" width="80.5703125" style="58" customWidth="1"/>
    <col min="11781" max="11781" width="5.28515625" style="58" customWidth="1"/>
    <col min="11782" max="11782" width="6.42578125" style="58" bestFit="1" customWidth="1"/>
    <col min="11783" max="11783" width="4.42578125" style="58" customWidth="1"/>
    <col min="11784" max="12032" width="11.42578125" style="58"/>
    <col min="12033" max="12033" width="67.85546875" style="58" customWidth="1"/>
    <col min="12034" max="12034" width="4.85546875" style="58" customWidth="1"/>
    <col min="12035" max="12035" width="6.42578125" style="58" bestFit="1" customWidth="1"/>
    <col min="12036" max="12036" width="80.5703125" style="58" customWidth="1"/>
    <col min="12037" max="12037" width="5.28515625" style="58" customWidth="1"/>
    <col min="12038" max="12038" width="6.42578125" style="58" bestFit="1" customWidth="1"/>
    <col min="12039" max="12039" width="4.42578125" style="58" customWidth="1"/>
    <col min="12040" max="12288" width="11.42578125" style="58"/>
    <col min="12289" max="12289" width="67.85546875" style="58" customWidth="1"/>
    <col min="12290" max="12290" width="4.85546875" style="58" customWidth="1"/>
    <col min="12291" max="12291" width="6.42578125" style="58" bestFit="1" customWidth="1"/>
    <col min="12292" max="12292" width="80.5703125" style="58" customWidth="1"/>
    <col min="12293" max="12293" width="5.28515625" style="58" customWidth="1"/>
    <col min="12294" max="12294" width="6.42578125" style="58" bestFit="1" customWidth="1"/>
    <col min="12295" max="12295" width="4.42578125" style="58" customWidth="1"/>
    <col min="12296" max="12544" width="11.42578125" style="58"/>
    <col min="12545" max="12545" width="67.85546875" style="58" customWidth="1"/>
    <col min="12546" max="12546" width="4.85546875" style="58" customWidth="1"/>
    <col min="12547" max="12547" width="6.42578125" style="58" bestFit="1" customWidth="1"/>
    <col min="12548" max="12548" width="80.5703125" style="58" customWidth="1"/>
    <col min="12549" max="12549" width="5.28515625" style="58" customWidth="1"/>
    <col min="12550" max="12550" width="6.42578125" style="58" bestFit="1" customWidth="1"/>
    <col min="12551" max="12551" width="4.42578125" style="58" customWidth="1"/>
    <col min="12552" max="12800" width="11.42578125" style="58"/>
    <col min="12801" max="12801" width="67.85546875" style="58" customWidth="1"/>
    <col min="12802" max="12802" width="4.85546875" style="58" customWidth="1"/>
    <col min="12803" max="12803" width="6.42578125" style="58" bestFit="1" customWidth="1"/>
    <col min="12804" max="12804" width="80.5703125" style="58" customWidth="1"/>
    <col min="12805" max="12805" width="5.28515625" style="58" customWidth="1"/>
    <col min="12806" max="12806" width="6.42578125" style="58" bestFit="1" customWidth="1"/>
    <col min="12807" max="12807" width="4.42578125" style="58" customWidth="1"/>
    <col min="12808" max="13056" width="11.42578125" style="58"/>
    <col min="13057" max="13057" width="67.85546875" style="58" customWidth="1"/>
    <col min="13058" max="13058" width="4.85546875" style="58" customWidth="1"/>
    <col min="13059" max="13059" width="6.42578125" style="58" bestFit="1" customWidth="1"/>
    <col min="13060" max="13060" width="80.5703125" style="58" customWidth="1"/>
    <col min="13061" max="13061" width="5.28515625" style="58" customWidth="1"/>
    <col min="13062" max="13062" width="6.42578125" style="58" bestFit="1" customWidth="1"/>
    <col min="13063" max="13063" width="4.42578125" style="58" customWidth="1"/>
    <col min="13064" max="13312" width="11.42578125" style="58"/>
    <col min="13313" max="13313" width="67.85546875" style="58" customWidth="1"/>
    <col min="13314" max="13314" width="4.85546875" style="58" customWidth="1"/>
    <col min="13315" max="13315" width="6.42578125" style="58" bestFit="1" customWidth="1"/>
    <col min="13316" max="13316" width="80.5703125" style="58" customWidth="1"/>
    <col min="13317" max="13317" width="5.28515625" style="58" customWidth="1"/>
    <col min="13318" max="13318" width="6.42578125" style="58" bestFit="1" customWidth="1"/>
    <col min="13319" max="13319" width="4.42578125" style="58" customWidth="1"/>
    <col min="13320" max="13568" width="11.42578125" style="58"/>
    <col min="13569" max="13569" width="67.85546875" style="58" customWidth="1"/>
    <col min="13570" max="13570" width="4.85546875" style="58" customWidth="1"/>
    <col min="13571" max="13571" width="6.42578125" style="58" bestFit="1" customWidth="1"/>
    <col min="13572" max="13572" width="80.5703125" style="58" customWidth="1"/>
    <col min="13573" max="13573" width="5.28515625" style="58" customWidth="1"/>
    <col min="13574" max="13574" width="6.42578125" style="58" bestFit="1" customWidth="1"/>
    <col min="13575" max="13575" width="4.42578125" style="58" customWidth="1"/>
    <col min="13576" max="13824" width="11.42578125" style="58"/>
    <col min="13825" max="13825" width="67.85546875" style="58" customWidth="1"/>
    <col min="13826" max="13826" width="4.85546875" style="58" customWidth="1"/>
    <col min="13827" max="13827" width="6.42578125" style="58" bestFit="1" customWidth="1"/>
    <col min="13828" max="13828" width="80.5703125" style="58" customWidth="1"/>
    <col min="13829" max="13829" width="5.28515625" style="58" customWidth="1"/>
    <col min="13830" max="13830" width="6.42578125" style="58" bestFit="1" customWidth="1"/>
    <col min="13831" max="13831" width="4.42578125" style="58" customWidth="1"/>
    <col min="13832" max="14080" width="11.42578125" style="58"/>
    <col min="14081" max="14081" width="67.85546875" style="58" customWidth="1"/>
    <col min="14082" max="14082" width="4.85546875" style="58" customWidth="1"/>
    <col min="14083" max="14083" width="6.42578125" style="58" bestFit="1" customWidth="1"/>
    <col min="14084" max="14084" width="80.5703125" style="58" customWidth="1"/>
    <col min="14085" max="14085" width="5.28515625" style="58" customWidth="1"/>
    <col min="14086" max="14086" width="6.42578125" style="58" bestFit="1" customWidth="1"/>
    <col min="14087" max="14087" width="4.42578125" style="58" customWidth="1"/>
    <col min="14088" max="14336" width="11.42578125" style="58"/>
    <col min="14337" max="14337" width="67.85546875" style="58" customWidth="1"/>
    <col min="14338" max="14338" width="4.85546875" style="58" customWidth="1"/>
    <col min="14339" max="14339" width="6.42578125" style="58" bestFit="1" customWidth="1"/>
    <col min="14340" max="14340" width="80.5703125" style="58" customWidth="1"/>
    <col min="14341" max="14341" width="5.28515625" style="58" customWidth="1"/>
    <col min="14342" max="14342" width="6.42578125" style="58" bestFit="1" customWidth="1"/>
    <col min="14343" max="14343" width="4.42578125" style="58" customWidth="1"/>
    <col min="14344" max="14592" width="11.42578125" style="58"/>
    <col min="14593" max="14593" width="67.85546875" style="58" customWidth="1"/>
    <col min="14594" max="14594" width="4.85546875" style="58" customWidth="1"/>
    <col min="14595" max="14595" width="6.42578125" style="58" bestFit="1" customWidth="1"/>
    <col min="14596" max="14596" width="80.5703125" style="58" customWidth="1"/>
    <col min="14597" max="14597" width="5.28515625" style="58" customWidth="1"/>
    <col min="14598" max="14598" width="6.42578125" style="58" bestFit="1" customWidth="1"/>
    <col min="14599" max="14599" width="4.42578125" style="58" customWidth="1"/>
    <col min="14600" max="14848" width="11.42578125" style="58"/>
    <col min="14849" max="14849" width="67.85546875" style="58" customWidth="1"/>
    <col min="14850" max="14850" width="4.85546875" style="58" customWidth="1"/>
    <col min="14851" max="14851" width="6.42578125" style="58" bestFit="1" customWidth="1"/>
    <col min="14852" max="14852" width="80.5703125" style="58" customWidth="1"/>
    <col min="14853" max="14853" width="5.28515625" style="58" customWidth="1"/>
    <col min="14854" max="14854" width="6.42578125" style="58" bestFit="1" customWidth="1"/>
    <col min="14855" max="14855" width="4.42578125" style="58" customWidth="1"/>
    <col min="14856" max="15104" width="11.42578125" style="58"/>
    <col min="15105" max="15105" width="67.85546875" style="58" customWidth="1"/>
    <col min="15106" max="15106" width="4.85546875" style="58" customWidth="1"/>
    <col min="15107" max="15107" width="6.42578125" style="58" bestFit="1" customWidth="1"/>
    <col min="15108" max="15108" width="80.5703125" style="58" customWidth="1"/>
    <col min="15109" max="15109" width="5.28515625" style="58" customWidth="1"/>
    <col min="15110" max="15110" width="6.42578125" style="58" bestFit="1" customWidth="1"/>
    <col min="15111" max="15111" width="4.42578125" style="58" customWidth="1"/>
    <col min="15112" max="15360" width="11.42578125" style="58"/>
    <col min="15361" max="15361" width="67.85546875" style="58" customWidth="1"/>
    <col min="15362" max="15362" width="4.85546875" style="58" customWidth="1"/>
    <col min="15363" max="15363" width="6.42578125" style="58" bestFit="1" customWidth="1"/>
    <col min="15364" max="15364" width="80.5703125" style="58" customWidth="1"/>
    <col min="15365" max="15365" width="5.28515625" style="58" customWidth="1"/>
    <col min="15366" max="15366" width="6.42578125" style="58" bestFit="1" customWidth="1"/>
    <col min="15367" max="15367" width="4.42578125" style="58" customWidth="1"/>
    <col min="15368" max="15616" width="11.42578125" style="58"/>
    <col min="15617" max="15617" width="67.85546875" style="58" customWidth="1"/>
    <col min="15618" max="15618" width="4.85546875" style="58" customWidth="1"/>
    <col min="15619" max="15619" width="6.42578125" style="58" bestFit="1" customWidth="1"/>
    <col min="15620" max="15620" width="80.5703125" style="58" customWidth="1"/>
    <col min="15621" max="15621" width="5.28515625" style="58" customWidth="1"/>
    <col min="15622" max="15622" width="6.42578125" style="58" bestFit="1" customWidth="1"/>
    <col min="15623" max="15623" width="4.42578125" style="58" customWidth="1"/>
    <col min="15624" max="15872" width="11.42578125" style="58"/>
    <col min="15873" max="15873" width="67.85546875" style="58" customWidth="1"/>
    <col min="15874" max="15874" width="4.85546875" style="58" customWidth="1"/>
    <col min="15875" max="15875" width="6.42578125" style="58" bestFit="1" customWidth="1"/>
    <col min="15876" max="15876" width="80.5703125" style="58" customWidth="1"/>
    <col min="15877" max="15877" width="5.28515625" style="58" customWidth="1"/>
    <col min="15878" max="15878" width="6.42578125" style="58" bestFit="1" customWidth="1"/>
    <col min="15879" max="15879" width="4.42578125" style="58" customWidth="1"/>
    <col min="15880" max="16128" width="11.42578125" style="58"/>
    <col min="16129" max="16129" width="67.85546875" style="58" customWidth="1"/>
    <col min="16130" max="16130" width="4.85546875" style="58" customWidth="1"/>
    <col min="16131" max="16131" width="6.42578125" style="58" bestFit="1" customWidth="1"/>
    <col min="16132" max="16132" width="80.5703125" style="58" customWidth="1"/>
    <col min="16133" max="16133" width="5.28515625" style="58" customWidth="1"/>
    <col min="16134" max="16134" width="6.42578125" style="58" bestFit="1" customWidth="1"/>
    <col min="16135" max="16135" width="4.42578125" style="58" customWidth="1"/>
    <col min="16136" max="16384" width="11.42578125" style="58"/>
  </cols>
  <sheetData>
    <row r="1" spans="1:6" ht="15" customHeight="1" thickBot="1">
      <c r="A1" s="171" t="s">
        <v>0</v>
      </c>
      <c r="B1" s="172"/>
      <c r="C1" s="172"/>
      <c r="D1" s="172"/>
      <c r="E1" s="172"/>
      <c r="F1" s="173"/>
    </row>
    <row r="2" spans="1:6">
      <c r="A2" s="59" t="s">
        <v>1</v>
      </c>
      <c r="B2" s="174" t="s">
        <v>23</v>
      </c>
      <c r="C2" s="174"/>
      <c r="D2" s="174"/>
      <c r="E2" s="174"/>
      <c r="F2" s="174"/>
    </row>
    <row r="3" spans="1:6">
      <c r="A3" s="60" t="s">
        <v>2</v>
      </c>
      <c r="B3" s="248" t="s">
        <v>24</v>
      </c>
      <c r="C3" s="175"/>
      <c r="D3" s="175"/>
      <c r="E3" s="175"/>
      <c r="F3" s="175"/>
    </row>
    <row r="4" spans="1:6">
      <c r="A4" s="62" t="s">
        <v>99</v>
      </c>
      <c r="B4" s="181">
        <v>3</v>
      </c>
      <c r="C4" s="182"/>
      <c r="D4" s="182"/>
      <c r="E4" s="182"/>
      <c r="F4" s="183"/>
    </row>
    <row r="5" spans="1:6">
      <c r="A5" s="60" t="s">
        <v>3</v>
      </c>
      <c r="B5" s="176"/>
      <c r="C5" s="176"/>
      <c r="D5" s="176"/>
      <c r="E5" s="176"/>
      <c r="F5" s="176"/>
    </row>
    <row r="6" spans="1:6">
      <c r="A6" s="60" t="s">
        <v>25</v>
      </c>
      <c r="B6" s="176"/>
      <c r="C6" s="176"/>
      <c r="D6" s="176"/>
      <c r="E6" s="176"/>
      <c r="F6" s="176"/>
    </row>
    <row r="7" spans="1:6">
      <c r="A7" s="60" t="s">
        <v>5</v>
      </c>
      <c r="B7" s="245" t="s">
        <v>74</v>
      </c>
      <c r="C7" s="246"/>
      <c r="D7" s="246"/>
      <c r="E7" s="246"/>
      <c r="F7" s="247"/>
    </row>
    <row r="8" spans="1:6">
      <c r="A8" s="60" t="s">
        <v>6</v>
      </c>
      <c r="B8" s="245" t="s">
        <v>75</v>
      </c>
      <c r="C8" s="246"/>
      <c r="D8" s="246"/>
      <c r="E8" s="246"/>
      <c r="F8" s="247"/>
    </row>
    <row r="9" spans="1:6">
      <c r="A9" s="60" t="s">
        <v>4</v>
      </c>
      <c r="B9" s="185" t="s">
        <v>103</v>
      </c>
      <c r="C9" s="185"/>
      <c r="D9" s="185"/>
      <c r="E9" s="185"/>
      <c r="F9" s="185"/>
    </row>
    <row r="10" spans="1:6" ht="13.5" thickBot="1">
      <c r="A10" s="61" t="s">
        <v>26</v>
      </c>
      <c r="B10" s="186"/>
      <c r="C10" s="186"/>
      <c r="D10" s="186"/>
      <c r="E10" s="186"/>
      <c r="F10" s="186"/>
    </row>
    <row r="11" spans="1:6" s="11" customFormat="1" ht="13.5" thickBot="1">
      <c r="A11" s="187"/>
      <c r="B11" s="187"/>
      <c r="C11" s="187"/>
      <c r="D11" s="187"/>
      <c r="E11" s="187"/>
      <c r="F11" s="187"/>
    </row>
    <row r="12" spans="1:6" ht="13.5" thickBot="1">
      <c r="A12" s="171" t="s">
        <v>27</v>
      </c>
      <c r="B12" s="172"/>
      <c r="C12" s="172"/>
      <c r="D12" s="172"/>
      <c r="E12" s="172"/>
      <c r="F12" s="173"/>
    </row>
    <row r="13" spans="1:6" ht="104.25" customHeight="1" thickBot="1">
      <c r="A13" s="170"/>
      <c r="B13" s="170"/>
      <c r="C13" s="170"/>
      <c r="D13" s="170"/>
      <c r="E13" s="170"/>
      <c r="F13" s="170"/>
    </row>
    <row r="14" spans="1:6" ht="12.75" customHeight="1" thickBot="1">
      <c r="A14" s="171" t="s">
        <v>28</v>
      </c>
      <c r="B14" s="172"/>
      <c r="C14" s="172"/>
      <c r="D14" s="172"/>
      <c r="E14" s="172"/>
      <c r="F14" s="173"/>
    </row>
    <row r="15" spans="1:6" ht="25.5" customHeight="1">
      <c r="A15" s="62" t="s">
        <v>29</v>
      </c>
      <c r="B15" s="63"/>
      <c r="C15" s="64" t="s">
        <v>30</v>
      </c>
      <c r="D15" s="65" t="s">
        <v>31</v>
      </c>
      <c r="E15" s="66"/>
      <c r="F15" s="67" t="s">
        <v>32</v>
      </c>
    </row>
    <row r="16" spans="1:6" ht="25.5" customHeight="1">
      <c r="A16" s="62" t="s">
        <v>33</v>
      </c>
      <c r="B16" s="68"/>
      <c r="C16" s="64" t="s">
        <v>34</v>
      </c>
      <c r="D16" s="69" t="s">
        <v>35</v>
      </c>
      <c r="E16" s="66"/>
      <c r="F16" s="67" t="s">
        <v>36</v>
      </c>
    </row>
    <row r="17" spans="1:9" ht="25.5" customHeight="1">
      <c r="A17" s="62" t="s">
        <v>37</v>
      </c>
      <c r="B17" s="66"/>
      <c r="C17" s="64" t="s">
        <v>38</v>
      </c>
      <c r="D17" s="69" t="s">
        <v>39</v>
      </c>
      <c r="E17" s="66"/>
      <c r="F17" s="67" t="s">
        <v>40</v>
      </c>
    </row>
    <row r="18" spans="1:9" ht="14.25" customHeight="1" thickBot="1">
      <c r="A18" s="184" t="s">
        <v>41</v>
      </c>
      <c r="B18" s="184"/>
      <c r="C18" s="184"/>
      <c r="D18" s="184"/>
      <c r="E18" s="184"/>
      <c r="F18" s="184"/>
    </row>
    <row r="19" spans="1:9" ht="13.5" thickBot="1">
      <c r="A19" s="171" t="s">
        <v>42</v>
      </c>
      <c r="B19" s="172"/>
      <c r="C19" s="172"/>
      <c r="D19" s="172"/>
      <c r="E19" s="172"/>
      <c r="F19" s="173"/>
    </row>
    <row r="20" spans="1:9" ht="12.75" customHeight="1">
      <c r="A20" s="236" t="s">
        <v>43</v>
      </c>
      <c r="B20" s="237"/>
      <c r="C20" s="70"/>
      <c r="D20" s="178" t="s">
        <v>44</v>
      </c>
      <c r="E20" s="178"/>
      <c r="F20" s="71"/>
    </row>
    <row r="21" spans="1:9" ht="12.75" customHeight="1">
      <c r="A21" s="236" t="s">
        <v>45</v>
      </c>
      <c r="B21" s="237"/>
      <c r="C21" s="72"/>
      <c r="D21" s="178" t="s">
        <v>46</v>
      </c>
      <c r="E21" s="178"/>
      <c r="F21" s="73"/>
      <c r="H21" s="1"/>
    </row>
    <row r="22" spans="1:9" ht="13.5" customHeight="1">
      <c r="A22" s="236" t="s">
        <v>47</v>
      </c>
      <c r="B22" s="237"/>
      <c r="C22" s="72"/>
      <c r="D22" s="178" t="s">
        <v>48</v>
      </c>
      <c r="E22" s="178"/>
      <c r="F22" s="73"/>
      <c r="I22" s="74"/>
    </row>
    <row r="23" spans="1:9" ht="12.75" customHeight="1">
      <c r="A23" s="236" t="s">
        <v>49</v>
      </c>
      <c r="B23" s="237"/>
      <c r="C23" s="72"/>
      <c r="D23" s="178" t="s">
        <v>50</v>
      </c>
      <c r="E23" s="178"/>
      <c r="F23" s="73"/>
      <c r="I23" s="74"/>
    </row>
    <row r="24" spans="1:9" ht="12.75" customHeight="1">
      <c r="A24" s="236" t="s">
        <v>51</v>
      </c>
      <c r="B24" s="237"/>
      <c r="C24" s="72"/>
      <c r="D24" s="178" t="s">
        <v>52</v>
      </c>
      <c r="E24" s="178"/>
      <c r="F24" s="73"/>
      <c r="I24" s="74"/>
    </row>
    <row r="25" spans="1:9" ht="12.75" customHeight="1">
      <c r="A25" s="236" t="s">
        <v>53</v>
      </c>
      <c r="B25" s="237"/>
      <c r="C25" s="72"/>
      <c r="D25" s="238" t="s">
        <v>54</v>
      </c>
      <c r="E25" s="179"/>
      <c r="F25" s="73"/>
      <c r="I25" s="74"/>
    </row>
    <row r="26" spans="1:9" ht="12.75" customHeight="1">
      <c r="A26" s="236" t="s">
        <v>55</v>
      </c>
      <c r="B26" s="237"/>
      <c r="C26" s="72"/>
      <c r="D26" s="239" t="s">
        <v>56</v>
      </c>
      <c r="E26" s="240"/>
      <c r="F26" s="73"/>
      <c r="I26" s="74"/>
    </row>
    <row r="27" spans="1:9" ht="13.5" customHeight="1" thickBot="1">
      <c r="A27" s="241" t="s">
        <v>57</v>
      </c>
      <c r="B27" s="242"/>
      <c r="C27" s="72"/>
      <c r="D27" s="243" t="s">
        <v>58</v>
      </c>
      <c r="E27" s="244"/>
      <c r="F27" s="73"/>
    </row>
    <row r="28" spans="1:9" ht="12.75" customHeight="1" thickBot="1">
      <c r="A28" s="180" t="s">
        <v>59</v>
      </c>
      <c r="B28" s="180"/>
      <c r="C28" s="180"/>
      <c r="D28" s="180"/>
      <c r="E28" s="180"/>
      <c r="F28" s="180"/>
    </row>
  </sheetData>
  <mergeCells count="33">
    <mergeCell ref="B7:F7"/>
    <mergeCell ref="A1:F1"/>
    <mergeCell ref="B2:F2"/>
    <mergeCell ref="B3:F3"/>
    <mergeCell ref="B5:F5"/>
    <mergeCell ref="B6:F6"/>
    <mergeCell ref="B4:F4"/>
    <mergeCell ref="A21:B21"/>
    <mergeCell ref="D21:E21"/>
    <mergeCell ref="B8:F8"/>
    <mergeCell ref="B9:F9"/>
    <mergeCell ref="B10:F10"/>
    <mergeCell ref="A11:F11"/>
    <mergeCell ref="A12:F12"/>
    <mergeCell ref="A13:F13"/>
    <mergeCell ref="A14:F14"/>
    <mergeCell ref="A18:F18"/>
    <mergeCell ref="A19:F19"/>
    <mergeCell ref="A20:B20"/>
    <mergeCell ref="D20:E20"/>
    <mergeCell ref="A22:B22"/>
    <mergeCell ref="D22:E22"/>
    <mergeCell ref="A23:B23"/>
    <mergeCell ref="D23:E23"/>
    <mergeCell ref="A24:B24"/>
    <mergeCell ref="D24:E24"/>
    <mergeCell ref="A28:F28"/>
    <mergeCell ref="A25:B25"/>
    <mergeCell ref="D25:E25"/>
    <mergeCell ref="A26:B26"/>
    <mergeCell ref="D26:E26"/>
    <mergeCell ref="A27:B27"/>
    <mergeCell ref="D27:E27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A47"/>
  <sheetViews>
    <sheetView zoomScale="80" zoomScaleNormal="80" zoomScalePageLayoutView="125" workbookViewId="0">
      <selection activeCell="E33" sqref="E33:F33"/>
    </sheetView>
  </sheetViews>
  <sheetFormatPr baseColWidth="10" defaultColWidth="11.42578125" defaultRowHeight="12.75"/>
  <cols>
    <col min="1" max="1" width="12.28515625" style="2" bestFit="1" customWidth="1"/>
    <col min="2" max="2" width="58.140625" style="3" customWidth="1"/>
    <col min="3" max="3" width="58.28515625" style="4" customWidth="1"/>
    <col min="4" max="4" width="4.28515625" style="5" customWidth="1"/>
    <col min="5" max="7" width="4.28515625" style="6" customWidth="1"/>
    <col min="8" max="8" width="2.85546875" style="6" bestFit="1" customWidth="1"/>
    <col min="9" max="9" width="4" style="7" customWidth="1"/>
    <col min="10" max="11" width="7.28515625" style="8" hidden="1" customWidth="1"/>
    <col min="12" max="12" width="5.7109375" style="8" hidden="1" customWidth="1"/>
    <col min="13" max="13" width="7.28515625" style="50" hidden="1" customWidth="1"/>
    <col min="14" max="14" width="3.7109375" style="77" hidden="1" customWidth="1"/>
    <col min="15" max="15" width="4.7109375" style="77" hidden="1" customWidth="1"/>
    <col min="16" max="16" width="9.85546875" style="77" customWidth="1"/>
    <col min="17" max="17" width="10.42578125" style="77" customWidth="1"/>
    <col min="18" max="18" width="6.42578125" style="77" customWidth="1"/>
    <col min="19" max="19" width="10.7109375" style="77" customWidth="1"/>
    <col min="20" max="20" width="12.140625" style="77" customWidth="1"/>
    <col min="21" max="22" width="3.85546875" style="77" customWidth="1"/>
    <col min="23" max="23" width="11.42578125" style="77"/>
    <col min="24" max="25" width="11.42578125" style="9"/>
    <col min="26" max="26" width="11.42578125" style="10"/>
    <col min="27" max="16384" width="11.42578125" style="11"/>
  </cols>
  <sheetData>
    <row r="1" spans="1:27" ht="15.75">
      <c r="A1" s="88" t="s">
        <v>101</v>
      </c>
      <c r="B1" s="49" t="str">
        <f>'Identification E2'!B7</f>
        <v>NOM CANDIDAT 1</v>
      </c>
      <c r="D1" s="12"/>
      <c r="E1" s="13"/>
      <c r="F1" s="14"/>
    </row>
    <row r="2" spans="1:27" ht="12.75" customHeight="1">
      <c r="A2" s="88" t="s">
        <v>7</v>
      </c>
      <c r="B2" s="49" t="str">
        <f>'Identification E2'!B8</f>
        <v>Prénom CANDIDAT 1</v>
      </c>
      <c r="E2" s="49"/>
      <c r="F2" s="49"/>
      <c r="G2" s="49"/>
      <c r="H2" s="49"/>
      <c r="I2" s="49"/>
      <c r="M2" s="6"/>
      <c r="Z2" s="9"/>
      <c r="AA2" s="10"/>
    </row>
    <row r="3" spans="1:27" ht="12.75" customHeight="1">
      <c r="A3" s="88" t="s">
        <v>102</v>
      </c>
      <c r="B3" s="49" t="str">
        <f>'Identification E2'!B9</f>
        <v>date</v>
      </c>
      <c r="E3" s="49"/>
      <c r="F3" s="49"/>
      <c r="G3" s="49"/>
      <c r="H3" s="49"/>
      <c r="I3" s="49"/>
      <c r="J3" s="45"/>
      <c r="K3" s="45"/>
      <c r="L3" s="51" t="s">
        <v>8</v>
      </c>
    </row>
    <row r="4" spans="1:27" ht="13.5" customHeight="1">
      <c r="A4" s="255" t="s">
        <v>10</v>
      </c>
      <c r="B4" s="255"/>
      <c r="C4" s="89" t="s">
        <v>100</v>
      </c>
      <c r="D4" s="90" t="s">
        <v>11</v>
      </c>
      <c r="E4" s="91">
        <v>0</v>
      </c>
      <c r="F4" s="91" t="s">
        <v>87</v>
      </c>
      <c r="G4" s="91" t="s">
        <v>88</v>
      </c>
      <c r="H4" s="91" t="s">
        <v>89</v>
      </c>
      <c r="I4" s="16"/>
      <c r="J4" s="17" t="s">
        <v>8</v>
      </c>
      <c r="K4" s="17" t="s">
        <v>21</v>
      </c>
      <c r="L4" s="52" t="s">
        <v>12</v>
      </c>
      <c r="M4" s="53" t="s">
        <v>13</v>
      </c>
    </row>
    <row r="5" spans="1:27" ht="12.75" customHeight="1" thickBot="1">
      <c r="A5" s="256" t="s">
        <v>60</v>
      </c>
      <c r="B5" s="257"/>
      <c r="C5" s="257"/>
      <c r="D5" s="257"/>
      <c r="E5" s="257"/>
      <c r="F5" s="257"/>
      <c r="G5" s="257"/>
      <c r="H5" s="258"/>
      <c r="I5" s="18"/>
      <c r="J5" s="47">
        <v>0.6</v>
      </c>
      <c r="K5" s="48">
        <f>SUM(K6:K19)</f>
        <v>0</v>
      </c>
      <c r="L5" s="54">
        <f>SUM(L6:L19)</f>
        <v>14</v>
      </c>
      <c r="M5" s="55">
        <f>SUM(M6:M19)</f>
        <v>0</v>
      </c>
    </row>
    <row r="6" spans="1:27" ht="12.75" customHeight="1">
      <c r="A6" s="216" t="s">
        <v>199</v>
      </c>
      <c r="B6" s="259" t="s">
        <v>61</v>
      </c>
      <c r="C6" s="115" t="s">
        <v>77</v>
      </c>
      <c r="D6" s="116"/>
      <c r="E6" s="117"/>
      <c r="F6" s="117"/>
      <c r="G6" s="117"/>
      <c r="H6" s="118"/>
      <c r="I6" s="20" t="str">
        <f>(IF(O6&lt;&gt;1,"◄",""))</f>
        <v>◄</v>
      </c>
      <c r="J6" s="46">
        <v>1</v>
      </c>
      <c r="K6" s="188">
        <f>SUM(M6:M7)</f>
        <v>0</v>
      </c>
      <c r="L6" s="56">
        <f t="shared" ref="L6:L19" si="0">IF(D6&lt;&gt;"",0,J6)</f>
        <v>1</v>
      </c>
      <c r="M6" s="50">
        <f>(IF(F6&lt;&gt;"",1/3,0)+IF(G6&lt;&gt;"",2/3,0)+IF(H6&lt;&gt;"",1,0))*J$5*20*L6/SUM(L$6:L$19)</f>
        <v>0</v>
      </c>
      <c r="O6" s="83">
        <f t="shared" ref="O6:O19" si="1">COUNTA(D6:H6)</f>
        <v>0</v>
      </c>
      <c r="Q6" s="83"/>
    </row>
    <row r="7" spans="1:27" ht="12.75" customHeight="1">
      <c r="A7" s="190"/>
      <c r="B7" s="205"/>
      <c r="C7" s="96" t="s">
        <v>76</v>
      </c>
      <c r="D7" s="100"/>
      <c r="E7" s="43"/>
      <c r="F7" s="43"/>
      <c r="G7" s="43"/>
      <c r="H7" s="120"/>
      <c r="I7" s="20" t="str">
        <f>(IF(O7&lt;&gt;1,"◄",""))</f>
        <v>◄</v>
      </c>
      <c r="J7" s="46">
        <v>1</v>
      </c>
      <c r="K7" s="194"/>
      <c r="L7" s="56">
        <f t="shared" si="0"/>
        <v>1</v>
      </c>
      <c r="M7" s="50">
        <f>(IF(F7&lt;&gt;"",1/3,0)+IF(G7&lt;&gt;"",2/3,0)+IF(H7&lt;&gt;"",1,0))*J$5*20*L7/SUM(L$6:L$19)</f>
        <v>0</v>
      </c>
      <c r="O7" s="83">
        <f t="shared" si="1"/>
        <v>0</v>
      </c>
    </row>
    <row r="8" spans="1:27" ht="12.75" customHeight="1">
      <c r="A8" s="190" t="s">
        <v>198</v>
      </c>
      <c r="B8" s="205" t="s">
        <v>62</v>
      </c>
      <c r="C8" s="97" t="s">
        <v>78</v>
      </c>
      <c r="D8" s="21"/>
      <c r="E8" s="22"/>
      <c r="F8" s="22"/>
      <c r="G8" s="22"/>
      <c r="H8" s="121"/>
      <c r="I8" s="20" t="str">
        <f t="shared" ref="I8:I29" si="2">(IF(O8&lt;&gt;1,"◄",""))</f>
        <v>◄</v>
      </c>
      <c r="J8" s="46">
        <v>1</v>
      </c>
      <c r="K8" s="188">
        <f>SUM(M8:M9)</f>
        <v>0</v>
      </c>
      <c r="L8" s="56">
        <f t="shared" si="0"/>
        <v>1</v>
      </c>
      <c r="M8" s="50">
        <f t="shared" ref="M8:M19" si="3">(IF(F8&lt;&gt;"",1/3,0)+IF(G8&lt;&gt;"",2/3,0)+IF(H8&lt;&gt;"",1,0))*J$5*20*L8/SUM(L$6:L$19)</f>
        <v>0</v>
      </c>
      <c r="O8" s="83">
        <f t="shared" si="1"/>
        <v>0</v>
      </c>
    </row>
    <row r="9" spans="1:27" ht="12.75" customHeight="1">
      <c r="A9" s="190"/>
      <c r="B9" s="205"/>
      <c r="C9" s="96" t="s">
        <v>79</v>
      </c>
      <c r="D9" s="100"/>
      <c r="E9" s="43"/>
      <c r="F9" s="43"/>
      <c r="G9" s="43"/>
      <c r="H9" s="120"/>
      <c r="I9" s="20" t="str">
        <f t="shared" si="2"/>
        <v>◄</v>
      </c>
      <c r="J9" s="46">
        <v>1</v>
      </c>
      <c r="K9" s="194"/>
      <c r="L9" s="56">
        <f t="shared" si="0"/>
        <v>1</v>
      </c>
      <c r="M9" s="50">
        <f t="shared" si="3"/>
        <v>0</v>
      </c>
      <c r="O9" s="83">
        <f t="shared" si="1"/>
        <v>0</v>
      </c>
    </row>
    <row r="10" spans="1:27" ht="12.75" customHeight="1">
      <c r="A10" s="190" t="s">
        <v>200</v>
      </c>
      <c r="B10" s="195" t="s">
        <v>63</v>
      </c>
      <c r="C10" s="97" t="s">
        <v>80</v>
      </c>
      <c r="D10" s="21"/>
      <c r="E10" s="22"/>
      <c r="F10" s="22"/>
      <c r="G10" s="22"/>
      <c r="H10" s="121"/>
      <c r="I10" s="20" t="str">
        <f t="shared" si="2"/>
        <v>◄</v>
      </c>
      <c r="J10" s="46">
        <v>1</v>
      </c>
      <c r="K10" s="188">
        <f>SUM(M10:M12)</f>
        <v>0</v>
      </c>
      <c r="L10" s="56">
        <f t="shared" si="0"/>
        <v>1</v>
      </c>
      <c r="M10" s="50">
        <f t="shared" si="3"/>
        <v>0</v>
      </c>
      <c r="O10" s="83">
        <f t="shared" si="1"/>
        <v>0</v>
      </c>
    </row>
    <row r="11" spans="1:27" ht="12.75" customHeight="1">
      <c r="A11" s="190"/>
      <c r="B11" s="195"/>
      <c r="C11" s="96" t="s">
        <v>81</v>
      </c>
      <c r="D11" s="100"/>
      <c r="E11" s="43"/>
      <c r="F11" s="43"/>
      <c r="G11" s="43"/>
      <c r="H11" s="120"/>
      <c r="I11" s="20" t="str">
        <f t="shared" si="2"/>
        <v>◄</v>
      </c>
      <c r="J11" s="46">
        <v>1</v>
      </c>
      <c r="K11" s="194"/>
      <c r="L11" s="56">
        <f t="shared" si="0"/>
        <v>1</v>
      </c>
      <c r="M11" s="50">
        <f t="shared" si="3"/>
        <v>0</v>
      </c>
      <c r="O11" s="83">
        <f t="shared" si="1"/>
        <v>0</v>
      </c>
    </row>
    <row r="12" spans="1:27" ht="12.75" customHeight="1">
      <c r="A12" s="190"/>
      <c r="B12" s="195"/>
      <c r="C12" s="97" t="s">
        <v>82</v>
      </c>
      <c r="D12" s="21"/>
      <c r="E12" s="22"/>
      <c r="F12" s="22"/>
      <c r="G12" s="22"/>
      <c r="H12" s="121"/>
      <c r="I12" s="20" t="str">
        <f t="shared" si="2"/>
        <v>◄</v>
      </c>
      <c r="J12" s="46">
        <v>1</v>
      </c>
      <c r="K12" s="189"/>
      <c r="L12" s="56">
        <f t="shared" si="0"/>
        <v>1</v>
      </c>
      <c r="M12" s="50">
        <f t="shared" si="3"/>
        <v>0</v>
      </c>
      <c r="O12" s="83">
        <f t="shared" si="1"/>
        <v>0</v>
      </c>
    </row>
    <row r="13" spans="1:27" ht="12.75" customHeight="1">
      <c r="A13" s="190" t="s">
        <v>201</v>
      </c>
      <c r="B13" s="205" t="s">
        <v>64</v>
      </c>
      <c r="C13" s="122" t="s">
        <v>83</v>
      </c>
      <c r="D13" s="100"/>
      <c r="E13" s="43"/>
      <c r="F13" s="43"/>
      <c r="G13" s="43"/>
      <c r="H13" s="120"/>
      <c r="I13" s="20" t="str">
        <f t="shared" si="2"/>
        <v>◄</v>
      </c>
      <c r="J13" s="46">
        <v>1</v>
      </c>
      <c r="K13" s="188">
        <f>SUM(M13:M15)</f>
        <v>0</v>
      </c>
      <c r="L13" s="56">
        <f t="shared" si="0"/>
        <v>1</v>
      </c>
      <c r="M13" s="50">
        <f t="shared" si="3"/>
        <v>0</v>
      </c>
      <c r="O13" s="83">
        <f t="shared" si="1"/>
        <v>0</v>
      </c>
    </row>
    <row r="14" spans="1:27" ht="12.75" customHeight="1">
      <c r="A14" s="190"/>
      <c r="B14" s="205"/>
      <c r="C14" s="97" t="s">
        <v>84</v>
      </c>
      <c r="D14" s="21"/>
      <c r="E14" s="22"/>
      <c r="F14" s="22"/>
      <c r="G14" s="22"/>
      <c r="H14" s="121"/>
      <c r="I14" s="20" t="str">
        <f t="shared" si="2"/>
        <v>◄</v>
      </c>
      <c r="J14" s="46">
        <v>1</v>
      </c>
      <c r="K14" s="194"/>
      <c r="L14" s="56">
        <f t="shared" si="0"/>
        <v>1</v>
      </c>
      <c r="M14" s="50">
        <f t="shared" si="3"/>
        <v>0</v>
      </c>
      <c r="O14" s="83">
        <f t="shared" si="1"/>
        <v>0</v>
      </c>
    </row>
    <row r="15" spans="1:27" ht="38.25">
      <c r="A15" s="190"/>
      <c r="B15" s="205"/>
      <c r="C15" s="123" t="s">
        <v>85</v>
      </c>
      <c r="D15" s="100"/>
      <c r="E15" s="43"/>
      <c r="F15" s="43"/>
      <c r="G15" s="43"/>
      <c r="H15" s="120"/>
      <c r="I15" s="20" t="str">
        <f t="shared" si="2"/>
        <v>◄</v>
      </c>
      <c r="J15" s="46">
        <v>1</v>
      </c>
      <c r="K15" s="189"/>
      <c r="L15" s="56">
        <f t="shared" si="0"/>
        <v>1</v>
      </c>
      <c r="M15" s="50">
        <f t="shared" si="3"/>
        <v>0</v>
      </c>
      <c r="O15" s="83">
        <f t="shared" si="1"/>
        <v>0</v>
      </c>
    </row>
    <row r="16" spans="1:27" ht="12.75" customHeight="1">
      <c r="A16" s="119" t="s">
        <v>202</v>
      </c>
      <c r="B16" s="76" t="s">
        <v>65</v>
      </c>
      <c r="C16" s="97" t="s">
        <v>86</v>
      </c>
      <c r="D16" s="21"/>
      <c r="E16" s="22"/>
      <c r="F16" s="22"/>
      <c r="G16" s="22"/>
      <c r="H16" s="121"/>
      <c r="I16" s="20" t="str">
        <f t="shared" si="2"/>
        <v>◄</v>
      </c>
      <c r="J16" s="46">
        <v>1</v>
      </c>
      <c r="K16" s="253">
        <f>SUM(M16:M19)</f>
        <v>0</v>
      </c>
      <c r="L16" s="56">
        <f t="shared" si="0"/>
        <v>1</v>
      </c>
      <c r="M16" s="50">
        <f t="shared" si="3"/>
        <v>0</v>
      </c>
      <c r="O16" s="83">
        <f t="shared" si="1"/>
        <v>0</v>
      </c>
    </row>
    <row r="17" spans="1:15" ht="12.75" customHeight="1">
      <c r="A17" s="190" t="s">
        <v>203</v>
      </c>
      <c r="B17" s="205" t="s">
        <v>66</v>
      </c>
      <c r="C17" s="96" t="s">
        <v>83</v>
      </c>
      <c r="D17" s="100"/>
      <c r="E17" s="43"/>
      <c r="F17" s="43"/>
      <c r="G17" s="43"/>
      <c r="H17" s="120"/>
      <c r="I17" s="20" t="str">
        <f t="shared" si="2"/>
        <v>◄</v>
      </c>
      <c r="J17" s="46">
        <v>1</v>
      </c>
      <c r="K17" s="253"/>
      <c r="L17" s="56">
        <f t="shared" si="0"/>
        <v>1</v>
      </c>
      <c r="M17" s="50">
        <f t="shared" si="3"/>
        <v>0</v>
      </c>
      <c r="O17" s="83">
        <f t="shared" si="1"/>
        <v>0</v>
      </c>
    </row>
    <row r="18" spans="1:15" ht="12.75" customHeight="1">
      <c r="A18" s="190"/>
      <c r="B18" s="205"/>
      <c r="C18" s="97" t="s">
        <v>84</v>
      </c>
      <c r="D18" s="21"/>
      <c r="E18" s="22"/>
      <c r="F18" s="22"/>
      <c r="G18" s="22"/>
      <c r="H18" s="121"/>
      <c r="I18" s="20" t="str">
        <f t="shared" si="2"/>
        <v>◄</v>
      </c>
      <c r="J18" s="46">
        <v>1</v>
      </c>
      <c r="K18" s="253"/>
      <c r="L18" s="56">
        <f t="shared" si="0"/>
        <v>1</v>
      </c>
      <c r="M18" s="50">
        <f t="shared" si="3"/>
        <v>0</v>
      </c>
      <c r="O18" s="83">
        <f t="shared" si="1"/>
        <v>0</v>
      </c>
    </row>
    <row r="19" spans="1:15" ht="12.75" customHeight="1" thickBot="1">
      <c r="A19" s="249"/>
      <c r="B19" s="265"/>
      <c r="C19" s="125" t="s">
        <v>85</v>
      </c>
      <c r="D19" s="126"/>
      <c r="E19" s="127"/>
      <c r="F19" s="127"/>
      <c r="G19" s="127"/>
      <c r="H19" s="128"/>
      <c r="I19" s="20" t="str">
        <f t="shared" si="2"/>
        <v>◄</v>
      </c>
      <c r="J19" s="46">
        <v>1</v>
      </c>
      <c r="K19" s="253"/>
      <c r="L19" s="56">
        <f t="shared" si="0"/>
        <v>1</v>
      </c>
      <c r="M19" s="50">
        <f t="shared" si="3"/>
        <v>0</v>
      </c>
      <c r="O19" s="83">
        <f t="shared" si="1"/>
        <v>0</v>
      </c>
    </row>
    <row r="20" spans="1:15" ht="13.5" customHeight="1" thickBot="1">
      <c r="A20" s="260" t="s">
        <v>67</v>
      </c>
      <c r="B20" s="261"/>
      <c r="C20" s="261"/>
      <c r="D20" s="261"/>
      <c r="E20" s="261"/>
      <c r="F20" s="261"/>
      <c r="G20" s="261"/>
      <c r="H20" s="262"/>
      <c r="I20" s="20"/>
      <c r="J20" s="47">
        <v>0.4</v>
      </c>
      <c r="K20" s="48">
        <f>SUM(K21:K29)</f>
        <v>0</v>
      </c>
      <c r="L20" s="54">
        <f t="shared" ref="L20:M20" si="4">SUM(L21:L29)</f>
        <v>9</v>
      </c>
      <c r="M20" s="55">
        <f t="shared" si="4"/>
        <v>0</v>
      </c>
      <c r="O20" s="83"/>
    </row>
    <row r="21" spans="1:15" ht="12.75" customHeight="1">
      <c r="A21" s="216" t="s">
        <v>204</v>
      </c>
      <c r="B21" s="263" t="s">
        <v>68</v>
      </c>
      <c r="C21" s="115" t="s">
        <v>92</v>
      </c>
      <c r="D21" s="129"/>
      <c r="E21" s="130"/>
      <c r="F21" s="130"/>
      <c r="G21" s="130"/>
      <c r="H21" s="131"/>
      <c r="I21" s="20" t="str">
        <f t="shared" si="2"/>
        <v>◄</v>
      </c>
      <c r="J21" s="46">
        <v>1</v>
      </c>
      <c r="K21" s="254">
        <f>SUM(M21:M22)</f>
        <v>0</v>
      </c>
      <c r="L21" s="56">
        <f>IF(D21&lt;&gt;"",0,J21)</f>
        <v>1</v>
      </c>
      <c r="M21" s="50">
        <f t="shared" ref="M21:M29" si="5">(IF(F21&lt;&gt;"",1/3,0)+IF(G21&lt;&gt;"",2/3,0)+IF(H21&lt;&gt;"",1,0))*J$20*20*L21/SUM(L$21:L$29)</f>
        <v>0</v>
      </c>
      <c r="O21" s="83">
        <f>COUNTA(D21:H21)</f>
        <v>0</v>
      </c>
    </row>
    <row r="22" spans="1:15" ht="12.75" customHeight="1">
      <c r="A22" s="190"/>
      <c r="B22" s="264"/>
      <c r="C22" s="96" t="s">
        <v>93</v>
      </c>
      <c r="D22" s="26"/>
      <c r="E22" s="27"/>
      <c r="F22" s="27"/>
      <c r="G22" s="27"/>
      <c r="H22" s="132"/>
      <c r="I22" s="20" t="str">
        <f t="shared" si="2"/>
        <v>◄</v>
      </c>
      <c r="J22" s="46">
        <v>1</v>
      </c>
      <c r="K22" s="254"/>
      <c r="L22" s="56">
        <f>IF(D22&lt;&gt;"",0,J22)</f>
        <v>1</v>
      </c>
      <c r="M22" s="50">
        <f t="shared" si="5"/>
        <v>0</v>
      </c>
      <c r="O22" s="83">
        <f>COUNTA(D22:H22)</f>
        <v>0</v>
      </c>
    </row>
    <row r="23" spans="1:15" ht="12.75" customHeight="1">
      <c r="A23" s="119" t="s">
        <v>205</v>
      </c>
      <c r="B23" s="85" t="s">
        <v>69</v>
      </c>
      <c r="C23" s="97" t="s">
        <v>70</v>
      </c>
      <c r="D23" s="23"/>
      <c r="E23" s="24"/>
      <c r="F23" s="24"/>
      <c r="G23" s="24"/>
      <c r="H23" s="25"/>
      <c r="I23" s="20" t="str">
        <f t="shared" si="2"/>
        <v>◄</v>
      </c>
      <c r="J23" s="46">
        <v>1</v>
      </c>
      <c r="K23" s="75">
        <f>SUM(M23:M23)</f>
        <v>0</v>
      </c>
      <c r="L23" s="56">
        <f t="shared" ref="L23:L27" si="6">IF(D23&lt;&gt;"",0,J23)</f>
        <v>1</v>
      </c>
      <c r="M23" s="50">
        <f t="shared" si="5"/>
        <v>0</v>
      </c>
      <c r="O23" s="83">
        <f t="shared" ref="O23:O27" si="7">COUNTA(D23:H23)</f>
        <v>0</v>
      </c>
    </row>
    <row r="24" spans="1:15" ht="12.75" customHeight="1">
      <c r="A24" s="190" t="s">
        <v>206</v>
      </c>
      <c r="B24" s="252" t="s">
        <v>71</v>
      </c>
      <c r="C24" s="96" t="s">
        <v>94</v>
      </c>
      <c r="D24" s="26"/>
      <c r="E24" s="27"/>
      <c r="F24" s="27"/>
      <c r="G24" s="27"/>
      <c r="H24" s="132"/>
      <c r="I24" s="20" t="str">
        <f t="shared" si="2"/>
        <v>◄</v>
      </c>
      <c r="J24" s="46">
        <v>1</v>
      </c>
      <c r="K24" s="188">
        <f>SUM(M24:M25)</f>
        <v>0</v>
      </c>
      <c r="L24" s="56">
        <f t="shared" si="6"/>
        <v>1</v>
      </c>
      <c r="M24" s="50">
        <f t="shared" si="5"/>
        <v>0</v>
      </c>
      <c r="O24" s="83">
        <f t="shared" si="7"/>
        <v>0</v>
      </c>
    </row>
    <row r="25" spans="1:15" ht="12.75" customHeight="1">
      <c r="A25" s="190"/>
      <c r="B25" s="252"/>
      <c r="C25" s="97" t="s">
        <v>95</v>
      </c>
      <c r="D25" s="23"/>
      <c r="E25" s="24"/>
      <c r="F25" s="24"/>
      <c r="G25" s="24"/>
      <c r="H25" s="25"/>
      <c r="I25" s="20" t="str">
        <f t="shared" si="2"/>
        <v>◄</v>
      </c>
      <c r="J25" s="46">
        <v>1</v>
      </c>
      <c r="K25" s="194"/>
      <c r="L25" s="56">
        <f t="shared" si="6"/>
        <v>1</v>
      </c>
      <c r="M25" s="50">
        <f t="shared" si="5"/>
        <v>0</v>
      </c>
      <c r="O25" s="83">
        <f t="shared" si="7"/>
        <v>0</v>
      </c>
    </row>
    <row r="26" spans="1:15" ht="12.75" customHeight="1">
      <c r="A26" s="190" t="s">
        <v>207</v>
      </c>
      <c r="B26" s="250" t="s">
        <v>72</v>
      </c>
      <c r="C26" s="96" t="s">
        <v>96</v>
      </c>
      <c r="D26" s="26"/>
      <c r="E26" s="27"/>
      <c r="F26" s="27"/>
      <c r="G26" s="27"/>
      <c r="H26" s="132"/>
      <c r="I26" s="20" t="str">
        <f t="shared" si="2"/>
        <v>◄</v>
      </c>
      <c r="J26" s="46">
        <v>1</v>
      </c>
      <c r="K26" s="188">
        <f>SUM(M26:M27)</f>
        <v>0</v>
      </c>
      <c r="L26" s="56">
        <f t="shared" si="6"/>
        <v>1</v>
      </c>
      <c r="M26" s="50">
        <f t="shared" si="5"/>
        <v>0</v>
      </c>
      <c r="O26" s="83">
        <f t="shared" si="7"/>
        <v>0</v>
      </c>
    </row>
    <row r="27" spans="1:15" ht="12.75" customHeight="1">
      <c r="A27" s="190"/>
      <c r="B27" s="250"/>
      <c r="C27" s="97" t="s">
        <v>97</v>
      </c>
      <c r="D27" s="23"/>
      <c r="E27" s="24"/>
      <c r="F27" s="24"/>
      <c r="G27" s="24"/>
      <c r="H27" s="25"/>
      <c r="I27" s="20" t="str">
        <f t="shared" si="2"/>
        <v>◄</v>
      </c>
      <c r="J27" s="46">
        <v>1</v>
      </c>
      <c r="K27" s="194"/>
      <c r="L27" s="56">
        <f t="shared" si="6"/>
        <v>1</v>
      </c>
      <c r="M27" s="50">
        <f t="shared" si="5"/>
        <v>0</v>
      </c>
      <c r="O27" s="83">
        <f t="shared" si="7"/>
        <v>0</v>
      </c>
    </row>
    <row r="28" spans="1:15" ht="12.75" customHeight="1">
      <c r="A28" s="190" t="s">
        <v>208</v>
      </c>
      <c r="B28" s="250" t="s">
        <v>73</v>
      </c>
      <c r="C28" s="96" t="s">
        <v>98</v>
      </c>
      <c r="D28" s="26"/>
      <c r="E28" s="27"/>
      <c r="F28" s="27"/>
      <c r="G28" s="27"/>
      <c r="H28" s="132"/>
      <c r="I28" s="20" t="str">
        <f t="shared" si="2"/>
        <v>◄</v>
      </c>
      <c r="J28" s="46">
        <v>1</v>
      </c>
      <c r="K28" s="188">
        <f>SUM(M28:M29)</f>
        <v>0</v>
      </c>
      <c r="L28" s="56">
        <f>IF(D28&lt;&gt;"",0,J28)</f>
        <v>1</v>
      </c>
      <c r="M28" s="50">
        <f t="shared" si="5"/>
        <v>0</v>
      </c>
      <c r="O28" s="83">
        <f>COUNTA(D28:H28)</f>
        <v>0</v>
      </c>
    </row>
    <row r="29" spans="1:15" ht="12.75" customHeight="1" thickBot="1">
      <c r="A29" s="249"/>
      <c r="B29" s="251"/>
      <c r="C29" s="133" t="s">
        <v>95</v>
      </c>
      <c r="D29" s="134"/>
      <c r="E29" s="135"/>
      <c r="F29" s="135"/>
      <c r="G29" s="135"/>
      <c r="H29" s="136"/>
      <c r="I29" s="20" t="str">
        <f t="shared" si="2"/>
        <v>◄</v>
      </c>
      <c r="J29" s="46">
        <v>1</v>
      </c>
      <c r="K29" s="189"/>
      <c r="L29" s="56">
        <f>IF(D29&lt;&gt;"",0,J29)</f>
        <v>1</v>
      </c>
      <c r="M29" s="50">
        <f t="shared" si="5"/>
        <v>0</v>
      </c>
      <c r="O29" s="83">
        <f>COUNTA(D29:H29)</f>
        <v>0</v>
      </c>
    </row>
    <row r="30" spans="1:15" ht="17.850000000000001" customHeight="1">
      <c r="C30" s="78" t="s">
        <v>90</v>
      </c>
      <c r="E30" s="208">
        <f>SUM(O6:O19)/L5</f>
        <v>0</v>
      </c>
      <c r="F30" s="208"/>
      <c r="G30" s="208"/>
      <c r="H30" s="208"/>
      <c r="I30" s="20" t="str">
        <f>(IF(E30&lt;0.5,"◄",""))</f>
        <v>◄</v>
      </c>
      <c r="J30" s="19">
        <f>J5+J20</f>
        <v>1</v>
      </c>
      <c r="K30" s="19"/>
      <c r="L30" s="19"/>
      <c r="O30" s="83">
        <f>SUM(O6:O29)</f>
        <v>0</v>
      </c>
    </row>
    <row r="31" spans="1:15" ht="17.850000000000001" customHeight="1">
      <c r="C31" s="78" t="s">
        <v>91</v>
      </c>
      <c r="E31" s="208">
        <f>SUM(O21:O29)/L20</f>
        <v>0</v>
      </c>
      <c r="F31" s="208"/>
      <c r="G31" s="208"/>
      <c r="H31" s="208"/>
      <c r="I31" s="20" t="str">
        <f>(IF(E31&lt;0.5,"◄",""))</f>
        <v>◄</v>
      </c>
      <c r="J31" s="57"/>
      <c r="K31" s="44"/>
      <c r="L31" s="19"/>
    </row>
    <row r="32" spans="1:15" ht="20.25" customHeight="1" thickBot="1">
      <c r="C32" s="28" t="s">
        <v>142</v>
      </c>
      <c r="D32" s="29"/>
      <c r="E32" s="209" t="str">
        <f>IF(OR(E30&lt;0.5,E31&lt;0.5),"Tx&lt;50",IF(O30&lt;&gt;23,"Erreur",(K5+K20)))</f>
        <v>Tx&lt;50</v>
      </c>
      <c r="F32" s="209"/>
      <c r="G32" s="210" t="s">
        <v>14</v>
      </c>
      <c r="H32" s="210"/>
      <c r="I32" s="30"/>
    </row>
    <row r="33" spans="1:26" ht="20.25" customHeight="1" thickBot="1">
      <c r="C33" s="12" t="s">
        <v>16</v>
      </c>
      <c r="D33" s="29"/>
      <c r="E33" s="211"/>
      <c r="F33" s="211"/>
      <c r="G33" s="212" t="s">
        <v>9</v>
      </c>
      <c r="H33" s="212"/>
      <c r="I33" s="32"/>
    </row>
    <row r="34" spans="1:26" ht="18.75" customHeight="1" thickBot="1">
      <c r="C34" s="33" t="s">
        <v>17</v>
      </c>
      <c r="E34" s="213">
        <f>IF(V30&lt;&gt;0,"",E33*'Identification E2'!B4)</f>
        <v>0</v>
      </c>
      <c r="F34" s="213"/>
      <c r="G34" s="214">
        <f>(20*'Identification E2'!B4)</f>
        <v>60</v>
      </c>
      <c r="H34" s="214"/>
      <c r="I34" s="20"/>
    </row>
    <row r="35" spans="1:26" ht="14.1" customHeight="1">
      <c r="A35" s="215" t="s">
        <v>22</v>
      </c>
      <c r="B35" s="215"/>
      <c r="C35" s="215"/>
      <c r="D35" s="215"/>
      <c r="E35" s="215"/>
      <c r="F35" s="215"/>
      <c r="G35" s="215"/>
      <c r="H35" s="215"/>
      <c r="I35" s="32"/>
    </row>
    <row r="36" spans="1:26" ht="14.1" customHeight="1" thickBot="1">
      <c r="A36" s="34"/>
      <c r="B36" s="34"/>
      <c r="C36" s="206" t="str">
        <f>(IF(O30&gt;33,"ATTENTION. Erreur de saisie : cocher une seule colonne par ligne ! Voir repères ◄ à droite de la grille.",""))</f>
        <v/>
      </c>
      <c r="D36" s="206"/>
      <c r="E36" s="206"/>
      <c r="F36" s="206"/>
      <c r="G36" s="206"/>
      <c r="H36" s="206"/>
      <c r="I36" s="31" t="s">
        <v>15</v>
      </c>
    </row>
    <row r="37" spans="1:26" ht="15" customHeight="1">
      <c r="A37" s="228" t="s">
        <v>18</v>
      </c>
      <c r="B37" s="229"/>
      <c r="C37" s="229"/>
      <c r="D37" s="229"/>
      <c r="E37" s="229"/>
      <c r="F37" s="229"/>
      <c r="G37" s="229"/>
      <c r="H37" s="230"/>
      <c r="I37" s="35"/>
    </row>
    <row r="38" spans="1:26" ht="84.75" customHeight="1" thickBot="1">
      <c r="A38" s="231"/>
      <c r="B38" s="231"/>
      <c r="C38" s="231"/>
      <c r="D38" s="231"/>
      <c r="E38" s="231"/>
      <c r="F38" s="231"/>
      <c r="G38" s="231"/>
      <c r="H38" s="231"/>
      <c r="I38" s="36"/>
    </row>
    <row r="39" spans="1:26" ht="7.5" customHeight="1" thickBot="1">
      <c r="A39" s="36"/>
      <c r="B39" s="37"/>
      <c r="C39" s="37"/>
      <c r="D39" s="38"/>
      <c r="E39" s="38"/>
      <c r="F39" s="38"/>
      <c r="G39" s="38"/>
      <c r="H39" s="38"/>
      <c r="I39" s="39"/>
    </row>
    <row r="40" spans="1:26" ht="12.75" customHeight="1">
      <c r="A40" s="232" t="s">
        <v>19</v>
      </c>
      <c r="B40" s="232"/>
      <c r="C40" s="233" t="s">
        <v>20</v>
      </c>
      <c r="D40" s="234"/>
      <c r="E40" s="234"/>
      <c r="F40" s="234"/>
      <c r="G40" s="234"/>
      <c r="H40" s="235"/>
      <c r="I40" s="40"/>
    </row>
    <row r="41" spans="1:26" ht="30.75" customHeight="1">
      <c r="A41" s="223"/>
      <c r="B41" s="223"/>
      <c r="C41" s="224"/>
      <c r="D41" s="225"/>
      <c r="E41" s="225"/>
      <c r="F41" s="225"/>
      <c r="G41" s="225"/>
      <c r="H41" s="226"/>
      <c r="I41" s="41"/>
    </row>
    <row r="42" spans="1:26" ht="30.75" customHeight="1">
      <c r="A42" s="223"/>
      <c r="B42" s="223"/>
      <c r="C42" s="224"/>
      <c r="D42" s="225"/>
      <c r="E42" s="225"/>
      <c r="F42" s="225"/>
      <c r="G42" s="225"/>
      <c r="H42" s="226"/>
    </row>
    <row r="43" spans="1:26" ht="30.75" customHeight="1">
      <c r="A43" s="227"/>
      <c r="B43" s="227"/>
      <c r="C43" s="224"/>
      <c r="D43" s="225"/>
      <c r="E43" s="225"/>
      <c r="F43" s="225"/>
      <c r="G43" s="225"/>
      <c r="H43" s="226"/>
    </row>
    <row r="44" spans="1:26" ht="30.75" customHeight="1">
      <c r="A44" s="223"/>
      <c r="B44" s="223"/>
      <c r="C44" s="224"/>
      <c r="D44" s="225"/>
      <c r="E44" s="225"/>
      <c r="F44" s="225"/>
      <c r="G44" s="225"/>
      <c r="H44" s="226"/>
      <c r="I44" s="77"/>
      <c r="J44" s="77"/>
      <c r="K44" s="77"/>
      <c r="L44" s="77"/>
      <c r="M44" s="77"/>
      <c r="R44" s="9"/>
      <c r="S44" s="9"/>
      <c r="T44" s="10"/>
      <c r="U44" s="11"/>
      <c r="V44" s="11"/>
      <c r="W44" s="11"/>
      <c r="X44" s="11"/>
      <c r="Y44" s="11"/>
      <c r="Z44" s="11"/>
    </row>
    <row r="45" spans="1:26" ht="30.75" customHeight="1" thickBot="1">
      <c r="A45" s="217"/>
      <c r="B45" s="217"/>
      <c r="C45" s="218"/>
      <c r="D45" s="219"/>
      <c r="E45" s="219"/>
      <c r="F45" s="219"/>
      <c r="G45" s="219"/>
      <c r="H45" s="220"/>
      <c r="I45" s="77"/>
      <c r="J45" s="77"/>
      <c r="K45" s="77"/>
      <c r="L45" s="77"/>
      <c r="M45" s="77"/>
      <c r="R45" s="9"/>
      <c r="S45" s="9"/>
      <c r="T45" s="10"/>
      <c r="U45" s="11"/>
      <c r="V45" s="11"/>
      <c r="W45" s="11"/>
      <c r="X45" s="11"/>
      <c r="Y45" s="11"/>
      <c r="Z45" s="11"/>
    </row>
    <row r="46" spans="1:26">
      <c r="E46" s="8"/>
      <c r="F46" s="8"/>
      <c r="G46" s="50"/>
      <c r="H46" s="77"/>
      <c r="I46" s="77"/>
      <c r="J46" s="77"/>
      <c r="K46" s="77"/>
      <c r="L46" s="77"/>
      <c r="M46" s="77"/>
      <c r="R46" s="9"/>
      <c r="S46" s="9"/>
      <c r="T46" s="10"/>
      <c r="U46" s="11"/>
      <c r="V46" s="11"/>
      <c r="W46" s="11"/>
      <c r="X46" s="11"/>
      <c r="Y46" s="11"/>
      <c r="Z46" s="11"/>
    </row>
    <row r="47" spans="1:26" ht="14.25">
      <c r="B47" s="42"/>
      <c r="E47" s="8"/>
      <c r="F47" s="8"/>
      <c r="G47" s="50"/>
      <c r="H47" s="77"/>
      <c r="I47" s="77"/>
      <c r="J47" s="77"/>
      <c r="K47" s="77"/>
      <c r="L47" s="77"/>
      <c r="M47" s="77"/>
      <c r="R47" s="9"/>
      <c r="S47" s="9"/>
      <c r="T47" s="10"/>
      <c r="U47" s="11"/>
      <c r="V47" s="11"/>
      <c r="W47" s="11"/>
      <c r="X47" s="11"/>
      <c r="Y47" s="11"/>
      <c r="Z47" s="11"/>
    </row>
  </sheetData>
  <sheetProtection sheet="1" objects="1" scenarios="1" selectLockedCells="1"/>
  <mergeCells count="54">
    <mergeCell ref="A6:A7"/>
    <mergeCell ref="A8:A9"/>
    <mergeCell ref="A10:A12"/>
    <mergeCell ref="A13:A15"/>
    <mergeCell ref="A17:A19"/>
    <mergeCell ref="C42:H42"/>
    <mergeCell ref="C43:H43"/>
    <mergeCell ref="C44:H44"/>
    <mergeCell ref="C45:H45"/>
    <mergeCell ref="A37:H37"/>
    <mergeCell ref="A45:B45"/>
    <mergeCell ref="A42:B42"/>
    <mergeCell ref="A43:B43"/>
    <mergeCell ref="A44:B44"/>
    <mergeCell ref="A35:H35"/>
    <mergeCell ref="C36:H36"/>
    <mergeCell ref="A38:H38"/>
    <mergeCell ref="A40:B40"/>
    <mergeCell ref="A41:B41"/>
    <mergeCell ref="C40:H40"/>
    <mergeCell ref="C41:H41"/>
    <mergeCell ref="G34:H34"/>
    <mergeCell ref="E30:H30"/>
    <mergeCell ref="E31:H31"/>
    <mergeCell ref="E32:F32"/>
    <mergeCell ref="G32:H32"/>
    <mergeCell ref="E33:F33"/>
    <mergeCell ref="G33:H33"/>
    <mergeCell ref="E34:F34"/>
    <mergeCell ref="K8:K9"/>
    <mergeCell ref="K13:K15"/>
    <mergeCell ref="K16:K19"/>
    <mergeCell ref="K21:K22"/>
    <mergeCell ref="A4:B4"/>
    <mergeCell ref="A5:H5"/>
    <mergeCell ref="B6:B7"/>
    <mergeCell ref="K6:K7"/>
    <mergeCell ref="B8:B9"/>
    <mergeCell ref="B13:B15"/>
    <mergeCell ref="A20:H20"/>
    <mergeCell ref="B21:B22"/>
    <mergeCell ref="B17:B19"/>
    <mergeCell ref="B10:B12"/>
    <mergeCell ref="K10:K12"/>
    <mergeCell ref="A21:A22"/>
    <mergeCell ref="A24:A25"/>
    <mergeCell ref="A26:A27"/>
    <mergeCell ref="A28:A29"/>
    <mergeCell ref="K24:K25"/>
    <mergeCell ref="K26:K27"/>
    <mergeCell ref="K28:K29"/>
    <mergeCell ref="B28:B29"/>
    <mergeCell ref="B26:B27"/>
    <mergeCell ref="B24:B25"/>
  </mergeCells>
  <printOptions horizontalCentered="1" verticalCentered="1"/>
  <pageMargins left="0.27559055118110237" right="0.19685039370078741" top="0.11811023622047245" bottom="0.15748031496062992" header="0.51181102362204722" footer="0.15748031496062992"/>
  <pageSetup paperSize="9" scale="72" firstPageNumber="0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zoomScale="85" zoomScaleNormal="40" workbookViewId="0">
      <selection sqref="A1:F1"/>
    </sheetView>
  </sheetViews>
  <sheetFormatPr baseColWidth="10" defaultRowHeight="12.75"/>
  <cols>
    <col min="1" max="1" width="67.85546875" style="58" customWidth="1"/>
    <col min="2" max="2" width="4.85546875" style="58" customWidth="1"/>
    <col min="3" max="3" width="6.42578125" style="58" bestFit="1" customWidth="1"/>
    <col min="4" max="4" width="80.5703125" style="58" customWidth="1"/>
    <col min="5" max="5" width="5.28515625" style="58" customWidth="1"/>
    <col min="6" max="6" width="6.42578125" style="58" bestFit="1" customWidth="1"/>
    <col min="7" max="250" width="11.42578125" style="58"/>
    <col min="251" max="251" width="67.85546875" style="58" customWidth="1"/>
    <col min="252" max="252" width="4.85546875" style="58" customWidth="1"/>
    <col min="253" max="253" width="6.42578125" style="58" bestFit="1" customWidth="1"/>
    <col min="254" max="254" width="80.5703125" style="58" customWidth="1"/>
    <col min="255" max="255" width="5.28515625" style="58" customWidth="1"/>
    <col min="256" max="256" width="6.42578125" style="58" bestFit="1" customWidth="1"/>
    <col min="257" max="257" width="4.42578125" style="58" customWidth="1"/>
    <col min="258" max="506" width="11.42578125" style="58"/>
    <col min="507" max="507" width="67.85546875" style="58" customWidth="1"/>
    <col min="508" max="508" width="4.85546875" style="58" customWidth="1"/>
    <col min="509" max="509" width="6.42578125" style="58" bestFit="1" customWidth="1"/>
    <col min="510" max="510" width="80.5703125" style="58" customWidth="1"/>
    <col min="511" max="511" width="5.28515625" style="58" customWidth="1"/>
    <col min="512" max="512" width="6.42578125" style="58" bestFit="1" customWidth="1"/>
    <col min="513" max="513" width="4.42578125" style="58" customWidth="1"/>
    <col min="514" max="762" width="11.42578125" style="58"/>
    <col min="763" max="763" width="67.85546875" style="58" customWidth="1"/>
    <col min="764" max="764" width="4.85546875" style="58" customWidth="1"/>
    <col min="765" max="765" width="6.42578125" style="58" bestFit="1" customWidth="1"/>
    <col min="766" max="766" width="80.5703125" style="58" customWidth="1"/>
    <col min="767" max="767" width="5.28515625" style="58" customWidth="1"/>
    <col min="768" max="768" width="6.42578125" style="58" bestFit="1" customWidth="1"/>
    <col min="769" max="769" width="4.42578125" style="58" customWidth="1"/>
    <col min="770" max="1018" width="11.42578125" style="58"/>
    <col min="1019" max="1019" width="67.85546875" style="58" customWidth="1"/>
    <col min="1020" max="1020" width="4.85546875" style="58" customWidth="1"/>
    <col min="1021" max="1021" width="6.42578125" style="58" bestFit="1" customWidth="1"/>
    <col min="1022" max="1022" width="80.5703125" style="58" customWidth="1"/>
    <col min="1023" max="1023" width="5.28515625" style="58" customWidth="1"/>
    <col min="1024" max="1024" width="6.42578125" style="58" bestFit="1" customWidth="1"/>
    <col min="1025" max="1025" width="4.42578125" style="58" customWidth="1"/>
    <col min="1026" max="1274" width="11.42578125" style="58"/>
    <col min="1275" max="1275" width="67.85546875" style="58" customWidth="1"/>
    <col min="1276" max="1276" width="4.85546875" style="58" customWidth="1"/>
    <col min="1277" max="1277" width="6.42578125" style="58" bestFit="1" customWidth="1"/>
    <col min="1278" max="1278" width="80.5703125" style="58" customWidth="1"/>
    <col min="1279" max="1279" width="5.28515625" style="58" customWidth="1"/>
    <col min="1280" max="1280" width="6.42578125" style="58" bestFit="1" customWidth="1"/>
    <col min="1281" max="1281" width="4.42578125" style="58" customWidth="1"/>
    <col min="1282" max="1530" width="11.42578125" style="58"/>
    <col min="1531" max="1531" width="67.85546875" style="58" customWidth="1"/>
    <col min="1532" max="1532" width="4.85546875" style="58" customWidth="1"/>
    <col min="1533" max="1533" width="6.42578125" style="58" bestFit="1" customWidth="1"/>
    <col min="1534" max="1534" width="80.5703125" style="58" customWidth="1"/>
    <col min="1535" max="1535" width="5.28515625" style="58" customWidth="1"/>
    <col min="1536" max="1536" width="6.42578125" style="58" bestFit="1" customWidth="1"/>
    <col min="1537" max="1537" width="4.42578125" style="58" customWidth="1"/>
    <col min="1538" max="1786" width="11.42578125" style="58"/>
    <col min="1787" max="1787" width="67.85546875" style="58" customWidth="1"/>
    <col min="1788" max="1788" width="4.85546875" style="58" customWidth="1"/>
    <col min="1789" max="1789" width="6.42578125" style="58" bestFit="1" customWidth="1"/>
    <col min="1790" max="1790" width="80.5703125" style="58" customWidth="1"/>
    <col min="1791" max="1791" width="5.28515625" style="58" customWidth="1"/>
    <col min="1792" max="1792" width="6.42578125" style="58" bestFit="1" customWidth="1"/>
    <col min="1793" max="1793" width="4.42578125" style="58" customWidth="1"/>
    <col min="1794" max="2042" width="11.42578125" style="58"/>
    <col min="2043" max="2043" width="67.85546875" style="58" customWidth="1"/>
    <col min="2044" max="2044" width="4.85546875" style="58" customWidth="1"/>
    <col min="2045" max="2045" width="6.42578125" style="58" bestFit="1" customWidth="1"/>
    <col min="2046" max="2046" width="80.5703125" style="58" customWidth="1"/>
    <col min="2047" max="2047" width="5.28515625" style="58" customWidth="1"/>
    <col min="2048" max="2048" width="6.42578125" style="58" bestFit="1" customWidth="1"/>
    <col min="2049" max="2049" width="4.42578125" style="58" customWidth="1"/>
    <col min="2050" max="2298" width="11.42578125" style="58"/>
    <col min="2299" max="2299" width="67.85546875" style="58" customWidth="1"/>
    <col min="2300" max="2300" width="4.85546875" style="58" customWidth="1"/>
    <col min="2301" max="2301" width="6.42578125" style="58" bestFit="1" customWidth="1"/>
    <col min="2302" max="2302" width="80.5703125" style="58" customWidth="1"/>
    <col min="2303" max="2303" width="5.28515625" style="58" customWidth="1"/>
    <col min="2304" max="2304" width="6.42578125" style="58" bestFit="1" customWidth="1"/>
    <col min="2305" max="2305" width="4.42578125" style="58" customWidth="1"/>
    <col min="2306" max="2554" width="11.42578125" style="58"/>
    <col min="2555" max="2555" width="67.85546875" style="58" customWidth="1"/>
    <col min="2556" max="2556" width="4.85546875" style="58" customWidth="1"/>
    <col min="2557" max="2557" width="6.42578125" style="58" bestFit="1" customWidth="1"/>
    <col min="2558" max="2558" width="80.5703125" style="58" customWidth="1"/>
    <col min="2559" max="2559" width="5.28515625" style="58" customWidth="1"/>
    <col min="2560" max="2560" width="6.42578125" style="58" bestFit="1" customWidth="1"/>
    <col min="2561" max="2561" width="4.42578125" style="58" customWidth="1"/>
    <col min="2562" max="2810" width="11.42578125" style="58"/>
    <col min="2811" max="2811" width="67.85546875" style="58" customWidth="1"/>
    <col min="2812" max="2812" width="4.85546875" style="58" customWidth="1"/>
    <col min="2813" max="2813" width="6.42578125" style="58" bestFit="1" customWidth="1"/>
    <col min="2814" max="2814" width="80.5703125" style="58" customWidth="1"/>
    <col min="2815" max="2815" width="5.28515625" style="58" customWidth="1"/>
    <col min="2816" max="2816" width="6.42578125" style="58" bestFit="1" customWidth="1"/>
    <col min="2817" max="2817" width="4.42578125" style="58" customWidth="1"/>
    <col min="2818" max="3066" width="11.42578125" style="58"/>
    <col min="3067" max="3067" width="67.85546875" style="58" customWidth="1"/>
    <col min="3068" max="3068" width="4.85546875" style="58" customWidth="1"/>
    <col min="3069" max="3069" width="6.42578125" style="58" bestFit="1" customWidth="1"/>
    <col min="3070" max="3070" width="80.5703125" style="58" customWidth="1"/>
    <col min="3071" max="3071" width="5.28515625" style="58" customWidth="1"/>
    <col min="3072" max="3072" width="6.42578125" style="58" bestFit="1" customWidth="1"/>
    <col min="3073" max="3073" width="4.42578125" style="58" customWidth="1"/>
    <col min="3074" max="3322" width="11.42578125" style="58"/>
    <col min="3323" max="3323" width="67.85546875" style="58" customWidth="1"/>
    <col min="3324" max="3324" width="4.85546875" style="58" customWidth="1"/>
    <col min="3325" max="3325" width="6.42578125" style="58" bestFit="1" customWidth="1"/>
    <col min="3326" max="3326" width="80.5703125" style="58" customWidth="1"/>
    <col min="3327" max="3327" width="5.28515625" style="58" customWidth="1"/>
    <col min="3328" max="3328" width="6.42578125" style="58" bestFit="1" customWidth="1"/>
    <col min="3329" max="3329" width="4.42578125" style="58" customWidth="1"/>
    <col min="3330" max="3578" width="11.42578125" style="58"/>
    <col min="3579" max="3579" width="67.85546875" style="58" customWidth="1"/>
    <col min="3580" max="3580" width="4.85546875" style="58" customWidth="1"/>
    <col min="3581" max="3581" width="6.42578125" style="58" bestFit="1" customWidth="1"/>
    <col min="3582" max="3582" width="80.5703125" style="58" customWidth="1"/>
    <col min="3583" max="3583" width="5.28515625" style="58" customWidth="1"/>
    <col min="3584" max="3584" width="6.42578125" style="58" bestFit="1" customWidth="1"/>
    <col min="3585" max="3585" width="4.42578125" style="58" customWidth="1"/>
    <col min="3586" max="3834" width="11.42578125" style="58"/>
    <col min="3835" max="3835" width="67.85546875" style="58" customWidth="1"/>
    <col min="3836" max="3836" width="4.85546875" style="58" customWidth="1"/>
    <col min="3837" max="3837" width="6.42578125" style="58" bestFit="1" customWidth="1"/>
    <col min="3838" max="3838" width="80.5703125" style="58" customWidth="1"/>
    <col min="3839" max="3839" width="5.28515625" style="58" customWidth="1"/>
    <col min="3840" max="3840" width="6.42578125" style="58" bestFit="1" customWidth="1"/>
    <col min="3841" max="3841" width="4.42578125" style="58" customWidth="1"/>
    <col min="3842" max="4090" width="11.42578125" style="58"/>
    <col min="4091" max="4091" width="67.85546875" style="58" customWidth="1"/>
    <col min="4092" max="4092" width="4.85546875" style="58" customWidth="1"/>
    <col min="4093" max="4093" width="6.42578125" style="58" bestFit="1" customWidth="1"/>
    <col min="4094" max="4094" width="80.5703125" style="58" customWidth="1"/>
    <col min="4095" max="4095" width="5.28515625" style="58" customWidth="1"/>
    <col min="4096" max="4096" width="6.42578125" style="58" bestFit="1" customWidth="1"/>
    <col min="4097" max="4097" width="4.42578125" style="58" customWidth="1"/>
    <col min="4098" max="4346" width="11.42578125" style="58"/>
    <col min="4347" max="4347" width="67.85546875" style="58" customWidth="1"/>
    <col min="4348" max="4348" width="4.85546875" style="58" customWidth="1"/>
    <col min="4349" max="4349" width="6.42578125" style="58" bestFit="1" customWidth="1"/>
    <col min="4350" max="4350" width="80.5703125" style="58" customWidth="1"/>
    <col min="4351" max="4351" width="5.28515625" style="58" customWidth="1"/>
    <col min="4352" max="4352" width="6.42578125" style="58" bestFit="1" customWidth="1"/>
    <col min="4353" max="4353" width="4.42578125" style="58" customWidth="1"/>
    <col min="4354" max="4602" width="11.42578125" style="58"/>
    <col min="4603" max="4603" width="67.85546875" style="58" customWidth="1"/>
    <col min="4604" max="4604" width="4.85546875" style="58" customWidth="1"/>
    <col min="4605" max="4605" width="6.42578125" style="58" bestFit="1" customWidth="1"/>
    <col min="4606" max="4606" width="80.5703125" style="58" customWidth="1"/>
    <col min="4607" max="4607" width="5.28515625" style="58" customWidth="1"/>
    <col min="4608" max="4608" width="6.42578125" style="58" bestFit="1" customWidth="1"/>
    <col min="4609" max="4609" width="4.42578125" style="58" customWidth="1"/>
    <col min="4610" max="4858" width="11.42578125" style="58"/>
    <col min="4859" max="4859" width="67.85546875" style="58" customWidth="1"/>
    <col min="4860" max="4860" width="4.85546875" style="58" customWidth="1"/>
    <col min="4861" max="4861" width="6.42578125" style="58" bestFit="1" customWidth="1"/>
    <col min="4862" max="4862" width="80.5703125" style="58" customWidth="1"/>
    <col min="4863" max="4863" width="5.28515625" style="58" customWidth="1"/>
    <col min="4864" max="4864" width="6.42578125" style="58" bestFit="1" customWidth="1"/>
    <col min="4865" max="4865" width="4.42578125" style="58" customWidth="1"/>
    <col min="4866" max="5114" width="11.42578125" style="58"/>
    <col min="5115" max="5115" width="67.85546875" style="58" customWidth="1"/>
    <col min="5116" max="5116" width="4.85546875" style="58" customWidth="1"/>
    <col min="5117" max="5117" width="6.42578125" style="58" bestFit="1" customWidth="1"/>
    <col min="5118" max="5118" width="80.5703125" style="58" customWidth="1"/>
    <col min="5119" max="5119" width="5.28515625" style="58" customWidth="1"/>
    <col min="5120" max="5120" width="6.42578125" style="58" bestFit="1" customWidth="1"/>
    <col min="5121" max="5121" width="4.42578125" style="58" customWidth="1"/>
    <col min="5122" max="5370" width="11.42578125" style="58"/>
    <col min="5371" max="5371" width="67.85546875" style="58" customWidth="1"/>
    <col min="5372" max="5372" width="4.85546875" style="58" customWidth="1"/>
    <col min="5373" max="5373" width="6.42578125" style="58" bestFit="1" customWidth="1"/>
    <col min="5374" max="5374" width="80.5703125" style="58" customWidth="1"/>
    <col min="5375" max="5375" width="5.28515625" style="58" customWidth="1"/>
    <col min="5376" max="5376" width="6.42578125" style="58" bestFit="1" customWidth="1"/>
    <col min="5377" max="5377" width="4.42578125" style="58" customWidth="1"/>
    <col min="5378" max="5626" width="11.42578125" style="58"/>
    <col min="5627" max="5627" width="67.85546875" style="58" customWidth="1"/>
    <col min="5628" max="5628" width="4.85546875" style="58" customWidth="1"/>
    <col min="5629" max="5629" width="6.42578125" style="58" bestFit="1" customWidth="1"/>
    <col min="5630" max="5630" width="80.5703125" style="58" customWidth="1"/>
    <col min="5631" max="5631" width="5.28515625" style="58" customWidth="1"/>
    <col min="5632" max="5632" width="6.42578125" style="58" bestFit="1" customWidth="1"/>
    <col min="5633" max="5633" width="4.42578125" style="58" customWidth="1"/>
    <col min="5634" max="5882" width="11.42578125" style="58"/>
    <col min="5883" max="5883" width="67.85546875" style="58" customWidth="1"/>
    <col min="5884" max="5884" width="4.85546875" style="58" customWidth="1"/>
    <col min="5885" max="5885" width="6.42578125" style="58" bestFit="1" customWidth="1"/>
    <col min="5886" max="5886" width="80.5703125" style="58" customWidth="1"/>
    <col min="5887" max="5887" width="5.28515625" style="58" customWidth="1"/>
    <col min="5888" max="5888" width="6.42578125" style="58" bestFit="1" customWidth="1"/>
    <col min="5889" max="5889" width="4.42578125" style="58" customWidth="1"/>
    <col min="5890" max="6138" width="11.42578125" style="58"/>
    <col min="6139" max="6139" width="67.85546875" style="58" customWidth="1"/>
    <col min="6140" max="6140" width="4.85546875" style="58" customWidth="1"/>
    <col min="6141" max="6141" width="6.42578125" style="58" bestFit="1" customWidth="1"/>
    <col min="6142" max="6142" width="80.5703125" style="58" customWidth="1"/>
    <col min="6143" max="6143" width="5.28515625" style="58" customWidth="1"/>
    <col min="6144" max="6144" width="6.42578125" style="58" bestFit="1" customWidth="1"/>
    <col min="6145" max="6145" width="4.42578125" style="58" customWidth="1"/>
    <col min="6146" max="6394" width="11.42578125" style="58"/>
    <col min="6395" max="6395" width="67.85546875" style="58" customWidth="1"/>
    <col min="6396" max="6396" width="4.85546875" style="58" customWidth="1"/>
    <col min="6397" max="6397" width="6.42578125" style="58" bestFit="1" customWidth="1"/>
    <col min="6398" max="6398" width="80.5703125" style="58" customWidth="1"/>
    <col min="6399" max="6399" width="5.28515625" style="58" customWidth="1"/>
    <col min="6400" max="6400" width="6.42578125" style="58" bestFit="1" customWidth="1"/>
    <col min="6401" max="6401" width="4.42578125" style="58" customWidth="1"/>
    <col min="6402" max="6650" width="11.42578125" style="58"/>
    <col min="6651" max="6651" width="67.85546875" style="58" customWidth="1"/>
    <col min="6652" max="6652" width="4.85546875" style="58" customWidth="1"/>
    <col min="6653" max="6653" width="6.42578125" style="58" bestFit="1" customWidth="1"/>
    <col min="6654" max="6654" width="80.5703125" style="58" customWidth="1"/>
    <col min="6655" max="6655" width="5.28515625" style="58" customWidth="1"/>
    <col min="6656" max="6656" width="6.42578125" style="58" bestFit="1" customWidth="1"/>
    <col min="6657" max="6657" width="4.42578125" style="58" customWidth="1"/>
    <col min="6658" max="6906" width="11.42578125" style="58"/>
    <col min="6907" max="6907" width="67.85546875" style="58" customWidth="1"/>
    <col min="6908" max="6908" width="4.85546875" style="58" customWidth="1"/>
    <col min="6909" max="6909" width="6.42578125" style="58" bestFit="1" customWidth="1"/>
    <col min="6910" max="6910" width="80.5703125" style="58" customWidth="1"/>
    <col min="6911" max="6911" width="5.28515625" style="58" customWidth="1"/>
    <col min="6912" max="6912" width="6.42578125" style="58" bestFit="1" customWidth="1"/>
    <col min="6913" max="6913" width="4.42578125" style="58" customWidth="1"/>
    <col min="6914" max="7162" width="11.42578125" style="58"/>
    <col min="7163" max="7163" width="67.85546875" style="58" customWidth="1"/>
    <col min="7164" max="7164" width="4.85546875" style="58" customWidth="1"/>
    <col min="7165" max="7165" width="6.42578125" style="58" bestFit="1" customWidth="1"/>
    <col min="7166" max="7166" width="80.5703125" style="58" customWidth="1"/>
    <col min="7167" max="7167" width="5.28515625" style="58" customWidth="1"/>
    <col min="7168" max="7168" width="6.42578125" style="58" bestFit="1" customWidth="1"/>
    <col min="7169" max="7169" width="4.42578125" style="58" customWidth="1"/>
    <col min="7170" max="7418" width="11.42578125" style="58"/>
    <col min="7419" max="7419" width="67.85546875" style="58" customWidth="1"/>
    <col min="7420" max="7420" width="4.85546875" style="58" customWidth="1"/>
    <col min="7421" max="7421" width="6.42578125" style="58" bestFit="1" customWidth="1"/>
    <col min="7422" max="7422" width="80.5703125" style="58" customWidth="1"/>
    <col min="7423" max="7423" width="5.28515625" style="58" customWidth="1"/>
    <col min="7424" max="7424" width="6.42578125" style="58" bestFit="1" customWidth="1"/>
    <col min="7425" max="7425" width="4.42578125" style="58" customWidth="1"/>
    <col min="7426" max="7674" width="11.42578125" style="58"/>
    <col min="7675" max="7675" width="67.85546875" style="58" customWidth="1"/>
    <col min="7676" max="7676" width="4.85546875" style="58" customWidth="1"/>
    <col min="7677" max="7677" width="6.42578125" style="58" bestFit="1" customWidth="1"/>
    <col min="7678" max="7678" width="80.5703125" style="58" customWidth="1"/>
    <col min="7679" max="7679" width="5.28515625" style="58" customWidth="1"/>
    <col min="7680" max="7680" width="6.42578125" style="58" bestFit="1" customWidth="1"/>
    <col min="7681" max="7681" width="4.42578125" style="58" customWidth="1"/>
    <col min="7682" max="7930" width="11.42578125" style="58"/>
    <col min="7931" max="7931" width="67.85546875" style="58" customWidth="1"/>
    <col min="7932" max="7932" width="4.85546875" style="58" customWidth="1"/>
    <col min="7933" max="7933" width="6.42578125" style="58" bestFit="1" customWidth="1"/>
    <col min="7934" max="7934" width="80.5703125" style="58" customWidth="1"/>
    <col min="7935" max="7935" width="5.28515625" style="58" customWidth="1"/>
    <col min="7936" max="7936" width="6.42578125" style="58" bestFit="1" customWidth="1"/>
    <col min="7937" max="7937" width="4.42578125" style="58" customWidth="1"/>
    <col min="7938" max="8186" width="11.42578125" style="58"/>
    <col min="8187" max="8187" width="67.85546875" style="58" customWidth="1"/>
    <col min="8188" max="8188" width="4.85546875" style="58" customWidth="1"/>
    <col min="8189" max="8189" width="6.42578125" style="58" bestFit="1" customWidth="1"/>
    <col min="8190" max="8190" width="80.5703125" style="58" customWidth="1"/>
    <col min="8191" max="8191" width="5.28515625" style="58" customWidth="1"/>
    <col min="8192" max="8192" width="6.42578125" style="58" bestFit="1" customWidth="1"/>
    <col min="8193" max="8193" width="4.42578125" style="58" customWidth="1"/>
    <col min="8194" max="8442" width="11.42578125" style="58"/>
    <col min="8443" max="8443" width="67.85546875" style="58" customWidth="1"/>
    <col min="8444" max="8444" width="4.85546875" style="58" customWidth="1"/>
    <col min="8445" max="8445" width="6.42578125" style="58" bestFit="1" customWidth="1"/>
    <col min="8446" max="8446" width="80.5703125" style="58" customWidth="1"/>
    <col min="8447" max="8447" width="5.28515625" style="58" customWidth="1"/>
    <col min="8448" max="8448" width="6.42578125" style="58" bestFit="1" customWidth="1"/>
    <col min="8449" max="8449" width="4.42578125" style="58" customWidth="1"/>
    <col min="8450" max="8698" width="11.42578125" style="58"/>
    <col min="8699" max="8699" width="67.85546875" style="58" customWidth="1"/>
    <col min="8700" max="8700" width="4.85546875" style="58" customWidth="1"/>
    <col min="8701" max="8701" width="6.42578125" style="58" bestFit="1" customWidth="1"/>
    <col min="8702" max="8702" width="80.5703125" style="58" customWidth="1"/>
    <col min="8703" max="8703" width="5.28515625" style="58" customWidth="1"/>
    <col min="8704" max="8704" width="6.42578125" style="58" bestFit="1" customWidth="1"/>
    <col min="8705" max="8705" width="4.42578125" style="58" customWidth="1"/>
    <col min="8706" max="8954" width="11.42578125" style="58"/>
    <col min="8955" max="8955" width="67.85546875" style="58" customWidth="1"/>
    <col min="8956" max="8956" width="4.85546875" style="58" customWidth="1"/>
    <col min="8957" max="8957" width="6.42578125" style="58" bestFit="1" customWidth="1"/>
    <col min="8958" max="8958" width="80.5703125" style="58" customWidth="1"/>
    <col min="8959" max="8959" width="5.28515625" style="58" customWidth="1"/>
    <col min="8960" max="8960" width="6.42578125" style="58" bestFit="1" customWidth="1"/>
    <col min="8961" max="8961" width="4.42578125" style="58" customWidth="1"/>
    <col min="8962" max="9210" width="11.42578125" style="58"/>
    <col min="9211" max="9211" width="67.85546875" style="58" customWidth="1"/>
    <col min="9212" max="9212" width="4.85546875" style="58" customWidth="1"/>
    <col min="9213" max="9213" width="6.42578125" style="58" bestFit="1" customWidth="1"/>
    <col min="9214" max="9214" width="80.5703125" style="58" customWidth="1"/>
    <col min="9215" max="9215" width="5.28515625" style="58" customWidth="1"/>
    <col min="9216" max="9216" width="6.42578125" style="58" bestFit="1" customWidth="1"/>
    <col min="9217" max="9217" width="4.42578125" style="58" customWidth="1"/>
    <col min="9218" max="9466" width="11.42578125" style="58"/>
    <col min="9467" max="9467" width="67.85546875" style="58" customWidth="1"/>
    <col min="9468" max="9468" width="4.85546875" style="58" customWidth="1"/>
    <col min="9469" max="9469" width="6.42578125" style="58" bestFit="1" customWidth="1"/>
    <col min="9470" max="9470" width="80.5703125" style="58" customWidth="1"/>
    <col min="9471" max="9471" width="5.28515625" style="58" customWidth="1"/>
    <col min="9472" max="9472" width="6.42578125" style="58" bestFit="1" customWidth="1"/>
    <col min="9473" max="9473" width="4.42578125" style="58" customWidth="1"/>
    <col min="9474" max="9722" width="11.42578125" style="58"/>
    <col min="9723" max="9723" width="67.85546875" style="58" customWidth="1"/>
    <col min="9724" max="9724" width="4.85546875" style="58" customWidth="1"/>
    <col min="9725" max="9725" width="6.42578125" style="58" bestFit="1" customWidth="1"/>
    <col min="9726" max="9726" width="80.5703125" style="58" customWidth="1"/>
    <col min="9727" max="9727" width="5.28515625" style="58" customWidth="1"/>
    <col min="9728" max="9728" width="6.42578125" style="58" bestFit="1" customWidth="1"/>
    <col min="9729" max="9729" width="4.42578125" style="58" customWidth="1"/>
    <col min="9730" max="9978" width="11.42578125" style="58"/>
    <col min="9979" max="9979" width="67.85546875" style="58" customWidth="1"/>
    <col min="9980" max="9980" width="4.85546875" style="58" customWidth="1"/>
    <col min="9981" max="9981" width="6.42578125" style="58" bestFit="1" customWidth="1"/>
    <col min="9982" max="9982" width="80.5703125" style="58" customWidth="1"/>
    <col min="9983" max="9983" width="5.28515625" style="58" customWidth="1"/>
    <col min="9984" max="9984" width="6.42578125" style="58" bestFit="1" customWidth="1"/>
    <col min="9985" max="9985" width="4.42578125" style="58" customWidth="1"/>
    <col min="9986" max="10234" width="11.42578125" style="58"/>
    <col min="10235" max="10235" width="67.85546875" style="58" customWidth="1"/>
    <col min="10236" max="10236" width="4.85546875" style="58" customWidth="1"/>
    <col min="10237" max="10237" width="6.42578125" style="58" bestFit="1" customWidth="1"/>
    <col min="10238" max="10238" width="80.5703125" style="58" customWidth="1"/>
    <col min="10239" max="10239" width="5.28515625" style="58" customWidth="1"/>
    <col min="10240" max="10240" width="6.42578125" style="58" bestFit="1" customWidth="1"/>
    <col min="10241" max="10241" width="4.42578125" style="58" customWidth="1"/>
    <col min="10242" max="10490" width="11.42578125" style="58"/>
    <col min="10491" max="10491" width="67.85546875" style="58" customWidth="1"/>
    <col min="10492" max="10492" width="4.85546875" style="58" customWidth="1"/>
    <col min="10493" max="10493" width="6.42578125" style="58" bestFit="1" customWidth="1"/>
    <col min="10494" max="10494" width="80.5703125" style="58" customWidth="1"/>
    <col min="10495" max="10495" width="5.28515625" style="58" customWidth="1"/>
    <col min="10496" max="10496" width="6.42578125" style="58" bestFit="1" customWidth="1"/>
    <col min="10497" max="10497" width="4.42578125" style="58" customWidth="1"/>
    <col min="10498" max="10746" width="11.42578125" style="58"/>
    <col min="10747" max="10747" width="67.85546875" style="58" customWidth="1"/>
    <col min="10748" max="10748" width="4.85546875" style="58" customWidth="1"/>
    <col min="10749" max="10749" width="6.42578125" style="58" bestFit="1" customWidth="1"/>
    <col min="10750" max="10750" width="80.5703125" style="58" customWidth="1"/>
    <col min="10751" max="10751" width="5.28515625" style="58" customWidth="1"/>
    <col min="10752" max="10752" width="6.42578125" style="58" bestFit="1" customWidth="1"/>
    <col min="10753" max="10753" width="4.42578125" style="58" customWidth="1"/>
    <col min="10754" max="11002" width="11.42578125" style="58"/>
    <col min="11003" max="11003" width="67.85546875" style="58" customWidth="1"/>
    <col min="11004" max="11004" width="4.85546875" style="58" customWidth="1"/>
    <col min="11005" max="11005" width="6.42578125" style="58" bestFit="1" customWidth="1"/>
    <col min="11006" max="11006" width="80.5703125" style="58" customWidth="1"/>
    <col min="11007" max="11007" width="5.28515625" style="58" customWidth="1"/>
    <col min="11008" max="11008" width="6.42578125" style="58" bestFit="1" customWidth="1"/>
    <col min="11009" max="11009" width="4.42578125" style="58" customWidth="1"/>
    <col min="11010" max="11258" width="11.42578125" style="58"/>
    <col min="11259" max="11259" width="67.85546875" style="58" customWidth="1"/>
    <col min="11260" max="11260" width="4.85546875" style="58" customWidth="1"/>
    <col min="11261" max="11261" width="6.42578125" style="58" bestFit="1" customWidth="1"/>
    <col min="11262" max="11262" width="80.5703125" style="58" customWidth="1"/>
    <col min="11263" max="11263" width="5.28515625" style="58" customWidth="1"/>
    <col min="11264" max="11264" width="6.42578125" style="58" bestFit="1" customWidth="1"/>
    <col min="11265" max="11265" width="4.42578125" style="58" customWidth="1"/>
    <col min="11266" max="11514" width="11.42578125" style="58"/>
    <col min="11515" max="11515" width="67.85546875" style="58" customWidth="1"/>
    <col min="11516" max="11516" width="4.85546875" style="58" customWidth="1"/>
    <col min="11517" max="11517" width="6.42578125" style="58" bestFit="1" customWidth="1"/>
    <col min="11518" max="11518" width="80.5703125" style="58" customWidth="1"/>
    <col min="11519" max="11519" width="5.28515625" style="58" customWidth="1"/>
    <col min="11520" max="11520" width="6.42578125" style="58" bestFit="1" customWidth="1"/>
    <col min="11521" max="11521" width="4.42578125" style="58" customWidth="1"/>
    <col min="11522" max="11770" width="11.42578125" style="58"/>
    <col min="11771" max="11771" width="67.85546875" style="58" customWidth="1"/>
    <col min="11772" max="11772" width="4.85546875" style="58" customWidth="1"/>
    <col min="11773" max="11773" width="6.42578125" style="58" bestFit="1" customWidth="1"/>
    <col min="11774" max="11774" width="80.5703125" style="58" customWidth="1"/>
    <col min="11775" max="11775" width="5.28515625" style="58" customWidth="1"/>
    <col min="11776" max="11776" width="6.42578125" style="58" bestFit="1" customWidth="1"/>
    <col min="11777" max="11777" width="4.42578125" style="58" customWidth="1"/>
    <col min="11778" max="12026" width="11.42578125" style="58"/>
    <col min="12027" max="12027" width="67.85546875" style="58" customWidth="1"/>
    <col min="12028" max="12028" width="4.85546875" style="58" customWidth="1"/>
    <col min="12029" max="12029" width="6.42578125" style="58" bestFit="1" customWidth="1"/>
    <col min="12030" max="12030" width="80.5703125" style="58" customWidth="1"/>
    <col min="12031" max="12031" width="5.28515625" style="58" customWidth="1"/>
    <col min="12032" max="12032" width="6.42578125" style="58" bestFit="1" customWidth="1"/>
    <col min="12033" max="12033" width="4.42578125" style="58" customWidth="1"/>
    <col min="12034" max="12282" width="11.42578125" style="58"/>
    <col min="12283" max="12283" width="67.85546875" style="58" customWidth="1"/>
    <col min="12284" max="12284" width="4.85546875" style="58" customWidth="1"/>
    <col min="12285" max="12285" width="6.42578125" style="58" bestFit="1" customWidth="1"/>
    <col min="12286" max="12286" width="80.5703125" style="58" customWidth="1"/>
    <col min="12287" max="12287" width="5.28515625" style="58" customWidth="1"/>
    <col min="12288" max="12288" width="6.42578125" style="58" bestFit="1" customWidth="1"/>
    <col min="12289" max="12289" width="4.42578125" style="58" customWidth="1"/>
    <col min="12290" max="12538" width="11.42578125" style="58"/>
    <col min="12539" max="12539" width="67.85546875" style="58" customWidth="1"/>
    <col min="12540" max="12540" width="4.85546875" style="58" customWidth="1"/>
    <col min="12541" max="12541" width="6.42578125" style="58" bestFit="1" customWidth="1"/>
    <col min="12542" max="12542" width="80.5703125" style="58" customWidth="1"/>
    <col min="12543" max="12543" width="5.28515625" style="58" customWidth="1"/>
    <col min="12544" max="12544" width="6.42578125" style="58" bestFit="1" customWidth="1"/>
    <col min="12545" max="12545" width="4.42578125" style="58" customWidth="1"/>
    <col min="12546" max="12794" width="11.42578125" style="58"/>
    <col min="12795" max="12795" width="67.85546875" style="58" customWidth="1"/>
    <col min="12796" max="12796" width="4.85546875" style="58" customWidth="1"/>
    <col min="12797" max="12797" width="6.42578125" style="58" bestFit="1" customWidth="1"/>
    <col min="12798" max="12798" width="80.5703125" style="58" customWidth="1"/>
    <col min="12799" max="12799" width="5.28515625" style="58" customWidth="1"/>
    <col min="12800" max="12800" width="6.42578125" style="58" bestFit="1" customWidth="1"/>
    <col min="12801" max="12801" width="4.42578125" style="58" customWidth="1"/>
    <col min="12802" max="13050" width="11.42578125" style="58"/>
    <col min="13051" max="13051" width="67.85546875" style="58" customWidth="1"/>
    <col min="13052" max="13052" width="4.85546875" style="58" customWidth="1"/>
    <col min="13053" max="13053" width="6.42578125" style="58" bestFit="1" customWidth="1"/>
    <col min="13054" max="13054" width="80.5703125" style="58" customWidth="1"/>
    <col min="13055" max="13055" width="5.28515625" style="58" customWidth="1"/>
    <col min="13056" max="13056" width="6.42578125" style="58" bestFit="1" customWidth="1"/>
    <col min="13057" max="13057" width="4.42578125" style="58" customWidth="1"/>
    <col min="13058" max="13306" width="11.42578125" style="58"/>
    <col min="13307" max="13307" width="67.85546875" style="58" customWidth="1"/>
    <col min="13308" max="13308" width="4.85546875" style="58" customWidth="1"/>
    <col min="13309" max="13309" width="6.42578125" style="58" bestFit="1" customWidth="1"/>
    <col min="13310" max="13310" width="80.5703125" style="58" customWidth="1"/>
    <col min="13311" max="13311" width="5.28515625" style="58" customWidth="1"/>
    <col min="13312" max="13312" width="6.42578125" style="58" bestFit="1" customWidth="1"/>
    <col min="13313" max="13313" width="4.42578125" style="58" customWidth="1"/>
    <col min="13314" max="13562" width="11.42578125" style="58"/>
    <col min="13563" max="13563" width="67.85546875" style="58" customWidth="1"/>
    <col min="13564" max="13564" width="4.85546875" style="58" customWidth="1"/>
    <col min="13565" max="13565" width="6.42578125" style="58" bestFit="1" customWidth="1"/>
    <col min="13566" max="13566" width="80.5703125" style="58" customWidth="1"/>
    <col min="13567" max="13567" width="5.28515625" style="58" customWidth="1"/>
    <col min="13568" max="13568" width="6.42578125" style="58" bestFit="1" customWidth="1"/>
    <col min="13569" max="13569" width="4.42578125" style="58" customWidth="1"/>
    <col min="13570" max="13818" width="11.42578125" style="58"/>
    <col min="13819" max="13819" width="67.85546875" style="58" customWidth="1"/>
    <col min="13820" max="13820" width="4.85546875" style="58" customWidth="1"/>
    <col min="13821" max="13821" width="6.42578125" style="58" bestFit="1" customWidth="1"/>
    <col min="13822" max="13822" width="80.5703125" style="58" customWidth="1"/>
    <col min="13823" max="13823" width="5.28515625" style="58" customWidth="1"/>
    <col min="13824" max="13824" width="6.42578125" style="58" bestFit="1" customWidth="1"/>
    <col min="13825" max="13825" width="4.42578125" style="58" customWidth="1"/>
    <col min="13826" max="14074" width="11.42578125" style="58"/>
    <col min="14075" max="14075" width="67.85546875" style="58" customWidth="1"/>
    <col min="14076" max="14076" width="4.85546875" style="58" customWidth="1"/>
    <col min="14077" max="14077" width="6.42578125" style="58" bestFit="1" customWidth="1"/>
    <col min="14078" max="14078" width="80.5703125" style="58" customWidth="1"/>
    <col min="14079" max="14079" width="5.28515625" style="58" customWidth="1"/>
    <col min="14080" max="14080" width="6.42578125" style="58" bestFit="1" customWidth="1"/>
    <col min="14081" max="14081" width="4.42578125" style="58" customWidth="1"/>
    <col min="14082" max="14330" width="11.42578125" style="58"/>
    <col min="14331" max="14331" width="67.85546875" style="58" customWidth="1"/>
    <col min="14332" max="14332" width="4.85546875" style="58" customWidth="1"/>
    <col min="14333" max="14333" width="6.42578125" style="58" bestFit="1" customWidth="1"/>
    <col min="14334" max="14334" width="80.5703125" style="58" customWidth="1"/>
    <col min="14335" max="14335" width="5.28515625" style="58" customWidth="1"/>
    <col min="14336" max="14336" width="6.42578125" style="58" bestFit="1" customWidth="1"/>
    <col min="14337" max="14337" width="4.42578125" style="58" customWidth="1"/>
    <col min="14338" max="14586" width="11.42578125" style="58"/>
    <col min="14587" max="14587" width="67.85546875" style="58" customWidth="1"/>
    <col min="14588" max="14588" width="4.85546875" style="58" customWidth="1"/>
    <col min="14589" max="14589" width="6.42578125" style="58" bestFit="1" customWidth="1"/>
    <col min="14590" max="14590" width="80.5703125" style="58" customWidth="1"/>
    <col min="14591" max="14591" width="5.28515625" style="58" customWidth="1"/>
    <col min="14592" max="14592" width="6.42578125" style="58" bestFit="1" customWidth="1"/>
    <col min="14593" max="14593" width="4.42578125" style="58" customWidth="1"/>
    <col min="14594" max="14842" width="11.42578125" style="58"/>
    <col min="14843" max="14843" width="67.85546875" style="58" customWidth="1"/>
    <col min="14844" max="14844" width="4.85546875" style="58" customWidth="1"/>
    <col min="14845" max="14845" width="6.42578125" style="58" bestFit="1" customWidth="1"/>
    <col min="14846" max="14846" width="80.5703125" style="58" customWidth="1"/>
    <col min="14847" max="14847" width="5.28515625" style="58" customWidth="1"/>
    <col min="14848" max="14848" width="6.42578125" style="58" bestFit="1" customWidth="1"/>
    <col min="14849" max="14849" width="4.42578125" style="58" customWidth="1"/>
    <col min="14850" max="15098" width="11.42578125" style="58"/>
    <col min="15099" max="15099" width="67.85546875" style="58" customWidth="1"/>
    <col min="15100" max="15100" width="4.85546875" style="58" customWidth="1"/>
    <col min="15101" max="15101" width="6.42578125" style="58" bestFit="1" customWidth="1"/>
    <col min="15102" max="15102" width="80.5703125" style="58" customWidth="1"/>
    <col min="15103" max="15103" width="5.28515625" style="58" customWidth="1"/>
    <col min="15104" max="15104" width="6.42578125" style="58" bestFit="1" customWidth="1"/>
    <col min="15105" max="15105" width="4.42578125" style="58" customWidth="1"/>
    <col min="15106" max="15354" width="11.42578125" style="58"/>
    <col min="15355" max="15355" width="67.85546875" style="58" customWidth="1"/>
    <col min="15356" max="15356" width="4.85546875" style="58" customWidth="1"/>
    <col min="15357" max="15357" width="6.42578125" style="58" bestFit="1" customWidth="1"/>
    <col min="15358" max="15358" width="80.5703125" style="58" customWidth="1"/>
    <col min="15359" max="15359" width="5.28515625" style="58" customWidth="1"/>
    <col min="15360" max="15360" width="6.42578125" style="58" bestFit="1" customWidth="1"/>
    <col min="15361" max="15361" width="4.42578125" style="58" customWidth="1"/>
    <col min="15362" max="15610" width="11.42578125" style="58"/>
    <col min="15611" max="15611" width="67.85546875" style="58" customWidth="1"/>
    <col min="15612" max="15612" width="4.85546875" style="58" customWidth="1"/>
    <col min="15613" max="15613" width="6.42578125" style="58" bestFit="1" customWidth="1"/>
    <col min="15614" max="15614" width="80.5703125" style="58" customWidth="1"/>
    <col min="15615" max="15615" width="5.28515625" style="58" customWidth="1"/>
    <col min="15616" max="15616" width="6.42578125" style="58" bestFit="1" customWidth="1"/>
    <col min="15617" max="15617" width="4.42578125" style="58" customWidth="1"/>
    <col min="15618" max="15866" width="11.42578125" style="58"/>
    <col min="15867" max="15867" width="67.85546875" style="58" customWidth="1"/>
    <col min="15868" max="15868" width="4.85546875" style="58" customWidth="1"/>
    <col min="15869" max="15869" width="6.42578125" style="58" bestFit="1" customWidth="1"/>
    <col min="15870" max="15870" width="80.5703125" style="58" customWidth="1"/>
    <col min="15871" max="15871" width="5.28515625" style="58" customWidth="1"/>
    <col min="15872" max="15872" width="6.42578125" style="58" bestFit="1" customWidth="1"/>
    <col min="15873" max="15873" width="4.42578125" style="58" customWidth="1"/>
    <col min="15874" max="16122" width="11.42578125" style="58"/>
    <col min="16123" max="16123" width="67.85546875" style="58" customWidth="1"/>
    <col min="16124" max="16124" width="4.85546875" style="58" customWidth="1"/>
    <col min="16125" max="16125" width="6.42578125" style="58" bestFit="1" customWidth="1"/>
    <col min="16126" max="16126" width="80.5703125" style="58" customWidth="1"/>
    <col min="16127" max="16127" width="5.28515625" style="58" customWidth="1"/>
    <col min="16128" max="16128" width="6.42578125" style="58" bestFit="1" customWidth="1"/>
    <col min="16129" max="16129" width="4.42578125" style="58" customWidth="1"/>
    <col min="16130" max="16384" width="11.42578125" style="58"/>
  </cols>
  <sheetData>
    <row r="1" spans="1:6" ht="15" customHeight="1" thickBot="1">
      <c r="A1" s="171" t="s">
        <v>0</v>
      </c>
      <c r="B1" s="172"/>
      <c r="C1" s="172"/>
      <c r="D1" s="172"/>
      <c r="E1" s="172"/>
      <c r="F1" s="173"/>
    </row>
    <row r="2" spans="1:6">
      <c r="A2" s="59" t="s">
        <v>1</v>
      </c>
      <c r="B2" s="174" t="s">
        <v>23</v>
      </c>
      <c r="C2" s="174"/>
      <c r="D2" s="174"/>
      <c r="E2" s="174"/>
      <c r="F2" s="174"/>
    </row>
    <row r="3" spans="1:6">
      <c r="A3" s="60" t="s">
        <v>2</v>
      </c>
      <c r="B3" s="248" t="s">
        <v>118</v>
      </c>
      <c r="C3" s="175"/>
      <c r="D3" s="175"/>
      <c r="E3" s="175"/>
      <c r="F3" s="175"/>
    </row>
    <row r="4" spans="1:6">
      <c r="A4" s="62" t="s">
        <v>99</v>
      </c>
      <c r="B4" s="181">
        <v>2</v>
      </c>
      <c r="C4" s="182"/>
      <c r="D4" s="182"/>
      <c r="E4" s="182"/>
      <c r="F4" s="183"/>
    </row>
    <row r="5" spans="1:6">
      <c r="A5" s="60" t="s">
        <v>3</v>
      </c>
      <c r="B5" s="176"/>
      <c r="C5" s="176"/>
      <c r="D5" s="176"/>
      <c r="E5" s="176"/>
      <c r="F5" s="176"/>
    </row>
    <row r="6" spans="1:6">
      <c r="A6" s="60" t="s">
        <v>25</v>
      </c>
      <c r="B6" s="176"/>
      <c r="C6" s="176"/>
      <c r="D6" s="176"/>
      <c r="E6" s="176"/>
      <c r="F6" s="176"/>
    </row>
    <row r="7" spans="1:6">
      <c r="A7" s="60" t="s">
        <v>5</v>
      </c>
      <c r="B7" s="245" t="s">
        <v>74</v>
      </c>
      <c r="C7" s="246"/>
      <c r="D7" s="246"/>
      <c r="E7" s="246"/>
      <c r="F7" s="247"/>
    </row>
    <row r="8" spans="1:6">
      <c r="A8" s="60" t="s">
        <v>6</v>
      </c>
      <c r="B8" s="245" t="s">
        <v>75</v>
      </c>
      <c r="C8" s="246"/>
      <c r="D8" s="246"/>
      <c r="E8" s="246"/>
      <c r="F8" s="247"/>
    </row>
    <row r="9" spans="1:6">
      <c r="A9" s="60" t="s">
        <v>4</v>
      </c>
      <c r="B9" s="185" t="s">
        <v>103</v>
      </c>
      <c r="C9" s="185"/>
      <c r="D9" s="185"/>
      <c r="E9" s="185"/>
      <c r="F9" s="185"/>
    </row>
    <row r="10" spans="1:6" ht="13.5" thickBot="1">
      <c r="A10" s="61" t="s">
        <v>26</v>
      </c>
      <c r="B10" s="186"/>
      <c r="C10" s="186"/>
      <c r="D10" s="186"/>
      <c r="E10" s="186"/>
      <c r="F10" s="186"/>
    </row>
    <row r="11" spans="1:6" s="11" customFormat="1" ht="13.5" thickBot="1">
      <c r="A11" s="187"/>
      <c r="B11" s="187"/>
      <c r="C11" s="187"/>
      <c r="D11" s="187"/>
      <c r="E11" s="187"/>
      <c r="F11" s="187"/>
    </row>
    <row r="12" spans="1:6" ht="13.5" thickBot="1">
      <c r="A12" s="171" t="s">
        <v>27</v>
      </c>
      <c r="B12" s="172"/>
      <c r="C12" s="172"/>
      <c r="D12" s="172"/>
      <c r="E12" s="172"/>
      <c r="F12" s="173"/>
    </row>
    <row r="13" spans="1:6" ht="104.25" customHeight="1" thickBot="1">
      <c r="A13" s="170"/>
      <c r="B13" s="170"/>
      <c r="C13" s="170"/>
      <c r="D13" s="170"/>
      <c r="E13" s="170"/>
      <c r="F13" s="170"/>
    </row>
    <row r="14" spans="1:6" ht="13.5" thickBot="1">
      <c r="A14" s="268" t="s">
        <v>28</v>
      </c>
      <c r="B14" s="269"/>
      <c r="C14" s="269"/>
      <c r="D14" s="269"/>
      <c r="E14" s="269"/>
      <c r="F14" s="270"/>
    </row>
    <row r="15" spans="1:6" ht="25.5" customHeight="1">
      <c r="A15" s="141" t="s">
        <v>29</v>
      </c>
      <c r="B15" s="142"/>
      <c r="C15" s="143" t="s">
        <v>30</v>
      </c>
      <c r="D15" s="144" t="s">
        <v>119</v>
      </c>
      <c r="E15" s="145"/>
      <c r="F15" s="146" t="s">
        <v>120</v>
      </c>
    </row>
    <row r="16" spans="1:6" ht="25.5" customHeight="1">
      <c r="A16" s="62" t="s">
        <v>33</v>
      </c>
      <c r="B16" s="68"/>
      <c r="C16" s="64" t="s">
        <v>34</v>
      </c>
      <c r="D16" s="80" t="s">
        <v>121</v>
      </c>
      <c r="E16" s="66"/>
      <c r="F16" s="67" t="s">
        <v>122</v>
      </c>
    </row>
    <row r="17" spans="1:6" ht="25.5" customHeight="1">
      <c r="A17" s="62" t="s">
        <v>37</v>
      </c>
      <c r="B17" s="66"/>
      <c r="C17" s="64" t="s">
        <v>38</v>
      </c>
      <c r="D17" s="80" t="s">
        <v>123</v>
      </c>
      <c r="E17" s="66"/>
      <c r="F17" s="67" t="s">
        <v>124</v>
      </c>
    </row>
    <row r="18" spans="1:6" ht="25.5" customHeight="1">
      <c r="A18" s="95" t="s">
        <v>31</v>
      </c>
      <c r="B18" s="66"/>
      <c r="C18" s="64" t="s">
        <v>32</v>
      </c>
      <c r="D18" s="80"/>
      <c r="E18" s="66"/>
      <c r="F18" s="67"/>
    </row>
    <row r="19" spans="1:6" ht="25.5" customHeight="1">
      <c r="A19" s="92" t="s">
        <v>35</v>
      </c>
      <c r="B19" s="66"/>
      <c r="C19" s="64" t="s">
        <v>36</v>
      </c>
      <c r="D19" s="80"/>
      <c r="E19" s="66"/>
      <c r="F19" s="67"/>
    </row>
    <row r="20" spans="1:6" ht="25.5" customHeight="1">
      <c r="A20" s="92" t="s">
        <v>39</v>
      </c>
      <c r="B20" s="66"/>
      <c r="C20" s="64" t="s">
        <v>40</v>
      </c>
      <c r="D20" s="80"/>
      <c r="E20" s="66"/>
      <c r="F20" s="67"/>
    </row>
    <row r="21" spans="1:6" ht="14.25" customHeight="1" thickBot="1">
      <c r="A21" s="184" t="s">
        <v>41</v>
      </c>
      <c r="B21" s="184"/>
      <c r="C21" s="184"/>
      <c r="D21" s="184"/>
      <c r="E21" s="184"/>
      <c r="F21" s="184"/>
    </row>
    <row r="22" spans="1:6" ht="13.5" thickBot="1">
      <c r="A22" s="271" t="s">
        <v>117</v>
      </c>
      <c r="B22" s="271"/>
      <c r="C22" s="271"/>
      <c r="D22" s="271"/>
      <c r="E22" s="271"/>
      <c r="F22" s="271"/>
    </row>
    <row r="23" spans="1:6" ht="12.75" customHeight="1">
      <c r="A23" s="272" t="s">
        <v>43</v>
      </c>
      <c r="B23" s="273"/>
      <c r="C23" s="137"/>
      <c r="D23" s="274" t="s">
        <v>44</v>
      </c>
      <c r="E23" s="274"/>
      <c r="F23" s="138"/>
    </row>
    <row r="24" spans="1:6" ht="12.75" customHeight="1">
      <c r="A24" s="266" t="s">
        <v>45</v>
      </c>
      <c r="B24" s="267"/>
      <c r="C24" s="72"/>
      <c r="D24" s="178" t="s">
        <v>46</v>
      </c>
      <c r="E24" s="178"/>
      <c r="F24" s="73"/>
    </row>
    <row r="25" spans="1:6" ht="13.5" customHeight="1">
      <c r="A25" s="266" t="s">
        <v>47</v>
      </c>
      <c r="B25" s="267"/>
      <c r="C25" s="72"/>
      <c r="D25" s="178" t="s">
        <v>48</v>
      </c>
      <c r="E25" s="178"/>
      <c r="F25" s="73"/>
    </row>
    <row r="26" spans="1:6" ht="12.75" customHeight="1">
      <c r="A26" s="266" t="s">
        <v>49</v>
      </c>
      <c r="B26" s="267"/>
      <c r="C26" s="72"/>
      <c r="D26" s="178" t="s">
        <v>50</v>
      </c>
      <c r="E26" s="178"/>
      <c r="F26" s="73"/>
    </row>
    <row r="27" spans="1:6" ht="12.75" customHeight="1">
      <c r="A27" s="266" t="s">
        <v>51</v>
      </c>
      <c r="B27" s="267"/>
      <c r="C27" s="72"/>
      <c r="D27" s="178" t="s">
        <v>52</v>
      </c>
      <c r="E27" s="178"/>
      <c r="F27" s="73"/>
    </row>
    <row r="28" spans="1:6" ht="12.75" customHeight="1">
      <c r="A28" s="266" t="s">
        <v>125</v>
      </c>
      <c r="B28" s="267"/>
      <c r="C28" s="72"/>
      <c r="D28" s="238" t="s">
        <v>54</v>
      </c>
      <c r="E28" s="179"/>
      <c r="F28" s="73"/>
    </row>
    <row r="29" spans="1:6" ht="12.75" customHeight="1">
      <c r="A29" s="266" t="s">
        <v>53</v>
      </c>
      <c r="B29" s="267"/>
      <c r="C29" s="72"/>
      <c r="D29" s="275" t="s">
        <v>56</v>
      </c>
      <c r="E29" s="178"/>
      <c r="F29" s="73"/>
    </row>
    <row r="30" spans="1:6" ht="12.75" customHeight="1">
      <c r="A30" s="266" t="s">
        <v>55</v>
      </c>
      <c r="B30" s="267"/>
      <c r="C30" s="72"/>
      <c r="D30" s="276" t="s">
        <v>58</v>
      </c>
      <c r="E30" s="276"/>
      <c r="F30" s="73"/>
    </row>
    <row r="31" spans="1:6" ht="13.5" customHeight="1" thickBot="1">
      <c r="A31" s="277" t="s">
        <v>57</v>
      </c>
      <c r="B31" s="278"/>
      <c r="C31" s="139"/>
      <c r="D31" s="279"/>
      <c r="E31" s="280"/>
      <c r="F31" s="140"/>
    </row>
    <row r="32" spans="1:6" ht="12.75" customHeight="1" thickBot="1">
      <c r="A32" s="180" t="s">
        <v>59</v>
      </c>
      <c r="B32" s="180"/>
      <c r="C32" s="180"/>
      <c r="D32" s="180"/>
      <c r="E32" s="180"/>
      <c r="F32" s="180"/>
    </row>
  </sheetData>
  <mergeCells count="35">
    <mergeCell ref="A32:F32"/>
    <mergeCell ref="A29:B29"/>
    <mergeCell ref="D29:E29"/>
    <mergeCell ref="A30:B30"/>
    <mergeCell ref="D30:E30"/>
    <mergeCell ref="A31:B31"/>
    <mergeCell ref="D31:E31"/>
    <mergeCell ref="A26:B26"/>
    <mergeCell ref="D26:E26"/>
    <mergeCell ref="A27:B27"/>
    <mergeCell ref="D27:E27"/>
    <mergeCell ref="A28:B28"/>
    <mergeCell ref="D28:E28"/>
    <mergeCell ref="A24:B24"/>
    <mergeCell ref="D24:E24"/>
    <mergeCell ref="A25:B25"/>
    <mergeCell ref="D25:E25"/>
    <mergeCell ref="B8:F8"/>
    <mergeCell ref="B9:F9"/>
    <mergeCell ref="B10:F10"/>
    <mergeCell ref="A11:F11"/>
    <mergeCell ref="A12:F12"/>
    <mergeCell ref="A13:F13"/>
    <mergeCell ref="A14:F14"/>
    <mergeCell ref="A21:F21"/>
    <mergeCell ref="A22:F22"/>
    <mergeCell ref="A23:B23"/>
    <mergeCell ref="D23:E23"/>
    <mergeCell ref="B7:F7"/>
    <mergeCell ref="B4:F4"/>
    <mergeCell ref="A1:F1"/>
    <mergeCell ref="B2:F2"/>
    <mergeCell ref="B3:F3"/>
    <mergeCell ref="B5:F5"/>
    <mergeCell ref="B6:F6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85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"/>
  <sheetViews>
    <sheetView zoomScale="90" zoomScaleNormal="90" zoomScalePageLayoutView="125" workbookViewId="0">
      <selection activeCell="F21" sqref="F21"/>
    </sheetView>
  </sheetViews>
  <sheetFormatPr baseColWidth="10" defaultColWidth="11.42578125" defaultRowHeight="12.75"/>
  <cols>
    <col min="1" max="1" width="12.28515625" style="2" bestFit="1" customWidth="1"/>
    <col min="2" max="2" width="58.140625" style="3" customWidth="1"/>
    <col min="3" max="3" width="58.28515625" style="4" customWidth="1"/>
    <col min="4" max="4" width="4.28515625" style="5" customWidth="1"/>
    <col min="5" max="7" width="4.28515625" style="6" customWidth="1"/>
    <col min="8" max="8" width="2.85546875" style="6" bestFit="1" customWidth="1"/>
    <col min="9" max="9" width="4" style="7" customWidth="1"/>
    <col min="10" max="11" width="7.28515625" style="8" hidden="1" customWidth="1"/>
    <col min="12" max="12" width="5.7109375" style="8" hidden="1" customWidth="1"/>
    <col min="13" max="13" width="7.28515625" style="50" hidden="1" customWidth="1"/>
    <col min="14" max="14" width="3.7109375" style="77" hidden="1" customWidth="1"/>
    <col min="15" max="15" width="4.7109375" style="77" hidden="1" customWidth="1"/>
    <col min="16" max="16" width="9.85546875" style="77" customWidth="1"/>
    <col min="17" max="17" width="10.42578125" style="77" customWidth="1"/>
    <col min="18" max="18" width="6.42578125" style="77" customWidth="1"/>
    <col min="19" max="19" width="10.7109375" style="77" customWidth="1"/>
    <col min="20" max="20" width="12.140625" style="77" customWidth="1"/>
    <col min="21" max="22" width="3.85546875" style="77" customWidth="1"/>
    <col min="23" max="23" width="11.42578125" style="77"/>
    <col min="24" max="25" width="11.42578125" style="9"/>
    <col min="26" max="26" width="11.42578125" style="10"/>
    <col min="27" max="16384" width="11.42578125" style="11"/>
  </cols>
  <sheetData>
    <row r="1" spans="1:27" ht="15.75">
      <c r="A1" s="88" t="s">
        <v>101</v>
      </c>
      <c r="B1" s="49" t="str">
        <f>'Identification E2'!B7</f>
        <v>NOM CANDIDAT 1</v>
      </c>
      <c r="D1" s="12"/>
      <c r="E1" s="13"/>
      <c r="F1" s="14"/>
    </row>
    <row r="2" spans="1:27" ht="12.75" customHeight="1">
      <c r="A2" s="88" t="s">
        <v>7</v>
      </c>
      <c r="B2" s="49" t="str">
        <f>'Identification E2'!B8</f>
        <v>Prénom CANDIDAT 1</v>
      </c>
      <c r="E2" s="49"/>
      <c r="F2" s="49"/>
      <c r="G2" s="49"/>
      <c r="H2" s="49"/>
      <c r="I2" s="49"/>
      <c r="M2" s="6"/>
      <c r="Z2" s="9"/>
      <c r="AA2" s="10"/>
    </row>
    <row r="3" spans="1:27" ht="12.75" customHeight="1">
      <c r="A3" s="88" t="s">
        <v>102</v>
      </c>
      <c r="B3" s="49" t="str">
        <f>'Identification E2'!B9</f>
        <v>date</v>
      </c>
      <c r="E3" s="49"/>
      <c r="F3" s="49"/>
      <c r="G3" s="49"/>
      <c r="H3" s="49"/>
      <c r="I3" s="49"/>
      <c r="J3" s="87"/>
      <c r="K3" s="87"/>
      <c r="L3" s="51" t="s">
        <v>8</v>
      </c>
    </row>
    <row r="4" spans="1:27" ht="13.5" customHeight="1" thickBot="1">
      <c r="A4" s="200" t="s">
        <v>10</v>
      </c>
      <c r="B4" s="200"/>
      <c r="C4" s="102" t="s">
        <v>100</v>
      </c>
      <c r="D4" s="103" t="s">
        <v>11</v>
      </c>
      <c r="E4" s="15">
        <v>0</v>
      </c>
      <c r="F4" s="15" t="s">
        <v>87</v>
      </c>
      <c r="G4" s="15" t="s">
        <v>88</v>
      </c>
      <c r="H4" s="15" t="s">
        <v>89</v>
      </c>
      <c r="I4" s="16"/>
      <c r="J4" s="17" t="s">
        <v>8</v>
      </c>
      <c r="K4" s="17" t="s">
        <v>21</v>
      </c>
      <c r="L4" s="52" t="s">
        <v>12</v>
      </c>
      <c r="M4" s="53" t="s">
        <v>13</v>
      </c>
    </row>
    <row r="5" spans="1:27" ht="12.75" customHeight="1" thickBot="1">
      <c r="A5" s="201" t="s">
        <v>161</v>
      </c>
      <c r="B5" s="202"/>
      <c r="C5" s="202"/>
      <c r="D5" s="202"/>
      <c r="E5" s="202"/>
      <c r="F5" s="202"/>
      <c r="G5" s="202"/>
      <c r="H5" s="203"/>
      <c r="I5" s="18"/>
      <c r="J5" s="47">
        <v>0.2</v>
      </c>
      <c r="K5" s="48">
        <f>SUM(K6:K17)</f>
        <v>0</v>
      </c>
      <c r="L5" s="54">
        <f>SUM(L6:L17)</f>
        <v>12</v>
      </c>
      <c r="M5" s="55">
        <f>SUM(M6:M17)</f>
        <v>0</v>
      </c>
    </row>
    <row r="6" spans="1:27" ht="12.75" customHeight="1">
      <c r="A6" s="216" t="s">
        <v>209</v>
      </c>
      <c r="B6" s="283" t="s">
        <v>160</v>
      </c>
      <c r="C6" s="115" t="s">
        <v>143</v>
      </c>
      <c r="D6" s="116"/>
      <c r="E6" s="117"/>
      <c r="F6" s="117"/>
      <c r="G6" s="117"/>
      <c r="H6" s="118"/>
      <c r="I6" s="20" t="str">
        <f>(IF(O6&lt;&gt;1,"◄",""))</f>
        <v>◄</v>
      </c>
      <c r="J6" s="46">
        <v>1</v>
      </c>
      <c r="K6" s="188">
        <f>SUM(M6:M7)</f>
        <v>0</v>
      </c>
      <c r="L6" s="56">
        <f t="shared" ref="L6:L17" si="0">IF(D6&lt;&gt;"",0,J6)</f>
        <v>1</v>
      </c>
      <c r="M6" s="50">
        <f t="shared" ref="M6:M17" si="1">(IF(F6&lt;&gt;"",1/3,0)+IF(G6&lt;&gt;"",2/3,0)+IF(H6&lt;&gt;"",1,0))*J$5*20*L6/SUM(L$6:L$17)</f>
        <v>0</v>
      </c>
      <c r="O6" s="83">
        <f t="shared" ref="O6:O17" si="2">COUNTA(D6:H6)</f>
        <v>0</v>
      </c>
      <c r="Q6" s="165"/>
    </row>
    <row r="7" spans="1:27" ht="12.75" customHeight="1">
      <c r="A7" s="190"/>
      <c r="B7" s="284"/>
      <c r="C7" s="96" t="s">
        <v>144</v>
      </c>
      <c r="D7" s="100"/>
      <c r="E7" s="43"/>
      <c r="F7" s="43"/>
      <c r="G7" s="43"/>
      <c r="H7" s="120"/>
      <c r="I7" s="20" t="str">
        <f>(IF(O7&lt;&gt;1,"◄",""))</f>
        <v>◄</v>
      </c>
      <c r="J7" s="46">
        <v>1</v>
      </c>
      <c r="K7" s="194"/>
      <c r="L7" s="56">
        <f t="shared" si="0"/>
        <v>1</v>
      </c>
      <c r="M7" s="50">
        <f t="shared" si="1"/>
        <v>0</v>
      </c>
      <c r="O7" s="83">
        <f t="shared" si="2"/>
        <v>0</v>
      </c>
      <c r="Q7"/>
    </row>
    <row r="8" spans="1:27" ht="12.75" customHeight="1">
      <c r="A8" s="190" t="s">
        <v>210</v>
      </c>
      <c r="B8" s="284" t="s">
        <v>159</v>
      </c>
      <c r="C8" s="97" t="s">
        <v>145</v>
      </c>
      <c r="D8" s="21"/>
      <c r="E8" s="22"/>
      <c r="F8" s="22"/>
      <c r="G8" s="22"/>
      <c r="H8" s="121"/>
      <c r="I8" s="20" t="str">
        <f t="shared" ref="I8:I29" si="3">(IF(O8&lt;&gt;1,"◄",""))</f>
        <v>◄</v>
      </c>
      <c r="J8" s="46">
        <v>1</v>
      </c>
      <c r="K8" s="188">
        <f>SUM(M8:M9)</f>
        <v>0</v>
      </c>
      <c r="L8" s="56">
        <f t="shared" si="0"/>
        <v>1</v>
      </c>
      <c r="M8" s="50">
        <f t="shared" si="1"/>
        <v>0</v>
      </c>
      <c r="O8" s="83">
        <f t="shared" si="2"/>
        <v>0</v>
      </c>
      <c r="Q8" s="165"/>
    </row>
    <row r="9" spans="1:27" ht="12.75" customHeight="1">
      <c r="A9" s="190"/>
      <c r="B9" s="284"/>
      <c r="C9" s="96" t="s">
        <v>146</v>
      </c>
      <c r="D9" s="100"/>
      <c r="E9" s="43"/>
      <c r="F9" s="43"/>
      <c r="G9" s="43"/>
      <c r="H9" s="120"/>
      <c r="I9" s="20" t="str">
        <f t="shared" si="3"/>
        <v>◄</v>
      </c>
      <c r="J9" s="46">
        <v>1</v>
      </c>
      <c r="K9" s="194"/>
      <c r="L9" s="56">
        <f t="shared" si="0"/>
        <v>1</v>
      </c>
      <c r="M9" s="50">
        <f t="shared" si="1"/>
        <v>0</v>
      </c>
      <c r="O9" s="83">
        <f t="shared" si="2"/>
        <v>0</v>
      </c>
      <c r="Q9"/>
    </row>
    <row r="10" spans="1:27" ht="12.75" customHeight="1">
      <c r="A10" s="119" t="s">
        <v>211</v>
      </c>
      <c r="B10" s="149" t="s">
        <v>158</v>
      </c>
      <c r="C10" s="97" t="s">
        <v>147</v>
      </c>
      <c r="D10" s="21"/>
      <c r="E10" s="22"/>
      <c r="F10" s="22"/>
      <c r="G10" s="22"/>
      <c r="H10" s="121"/>
      <c r="I10" s="20" t="str">
        <f t="shared" si="3"/>
        <v>◄</v>
      </c>
      <c r="J10" s="46">
        <v>1</v>
      </c>
      <c r="K10" s="84">
        <f>SUM(M10:M10)</f>
        <v>0</v>
      </c>
      <c r="L10" s="56">
        <f t="shared" si="0"/>
        <v>1</v>
      </c>
      <c r="M10" s="50">
        <f t="shared" si="1"/>
        <v>0</v>
      </c>
      <c r="O10" s="83">
        <f t="shared" si="2"/>
        <v>0</v>
      </c>
      <c r="Q10" s="165"/>
    </row>
    <row r="11" spans="1:27" ht="12.75" customHeight="1">
      <c r="A11" s="119" t="s">
        <v>212</v>
      </c>
      <c r="B11" s="149" t="s">
        <v>157</v>
      </c>
      <c r="C11" s="148" t="s">
        <v>148</v>
      </c>
      <c r="D11" s="100"/>
      <c r="E11" s="43"/>
      <c r="F11" s="43"/>
      <c r="G11" s="43"/>
      <c r="H11" s="120"/>
      <c r="I11" s="20" t="str">
        <f t="shared" si="3"/>
        <v>◄</v>
      </c>
      <c r="J11" s="46">
        <v>1</v>
      </c>
      <c r="K11" s="84">
        <f>SUM(M11:M11)</f>
        <v>0</v>
      </c>
      <c r="L11" s="56">
        <f t="shared" si="0"/>
        <v>1</v>
      </c>
      <c r="M11" s="50">
        <f t="shared" si="1"/>
        <v>0</v>
      </c>
      <c r="O11" s="83">
        <f t="shared" si="2"/>
        <v>0</v>
      </c>
      <c r="Q11"/>
    </row>
    <row r="12" spans="1:27" ht="12.75" customHeight="1">
      <c r="A12" s="190" t="s">
        <v>213</v>
      </c>
      <c r="B12" s="284" t="s">
        <v>156</v>
      </c>
      <c r="C12" s="97" t="s">
        <v>149</v>
      </c>
      <c r="D12" s="21"/>
      <c r="E12" s="22"/>
      <c r="F12" s="22"/>
      <c r="G12" s="22"/>
      <c r="H12" s="121"/>
      <c r="I12" s="20" t="str">
        <f t="shared" si="3"/>
        <v>◄</v>
      </c>
      <c r="J12" s="46">
        <v>1</v>
      </c>
      <c r="K12" s="188">
        <f>SUM(M12:M15)</f>
        <v>0</v>
      </c>
      <c r="L12" s="56">
        <f t="shared" si="0"/>
        <v>1</v>
      </c>
      <c r="M12" s="50">
        <f t="shared" si="1"/>
        <v>0</v>
      </c>
      <c r="O12" s="83">
        <f t="shared" si="2"/>
        <v>0</v>
      </c>
      <c r="Q12" s="165"/>
    </row>
    <row r="13" spans="1:27">
      <c r="A13" s="190"/>
      <c r="B13" s="284"/>
      <c r="C13" s="147" t="s">
        <v>150</v>
      </c>
      <c r="D13" s="100"/>
      <c r="E13" s="43"/>
      <c r="F13" s="43"/>
      <c r="G13" s="43"/>
      <c r="H13" s="120"/>
      <c r="I13" s="20" t="str">
        <f t="shared" si="3"/>
        <v>◄</v>
      </c>
      <c r="J13" s="46">
        <v>1</v>
      </c>
      <c r="K13" s="194"/>
      <c r="L13" s="56">
        <f t="shared" si="0"/>
        <v>1</v>
      </c>
      <c r="M13" s="50">
        <f t="shared" si="1"/>
        <v>0</v>
      </c>
      <c r="O13" s="83">
        <f t="shared" si="2"/>
        <v>0</v>
      </c>
      <c r="Q13"/>
    </row>
    <row r="14" spans="1:27" ht="12.75" customHeight="1">
      <c r="A14" s="190"/>
      <c r="B14" s="284"/>
      <c r="C14" s="97" t="s">
        <v>151</v>
      </c>
      <c r="D14" s="21"/>
      <c r="E14" s="22"/>
      <c r="F14" s="22"/>
      <c r="G14" s="22"/>
      <c r="H14" s="121"/>
      <c r="I14" s="20" t="str">
        <f t="shared" si="3"/>
        <v>◄</v>
      </c>
      <c r="J14" s="46">
        <v>1</v>
      </c>
      <c r="K14" s="194"/>
      <c r="L14" s="56">
        <f t="shared" si="0"/>
        <v>1</v>
      </c>
      <c r="M14" s="50">
        <f t="shared" si="1"/>
        <v>0</v>
      </c>
      <c r="O14" s="83">
        <f t="shared" si="2"/>
        <v>0</v>
      </c>
      <c r="Q14" s="165"/>
    </row>
    <row r="15" spans="1:27" s="77" customFormat="1" ht="12.75" customHeight="1">
      <c r="A15" s="190"/>
      <c r="B15" s="284"/>
      <c r="C15" s="96" t="s">
        <v>152</v>
      </c>
      <c r="D15" s="100"/>
      <c r="E15" s="43"/>
      <c r="F15" s="43"/>
      <c r="G15" s="43"/>
      <c r="H15" s="120"/>
      <c r="I15" s="20" t="str">
        <f t="shared" si="3"/>
        <v>◄</v>
      </c>
      <c r="J15" s="46">
        <v>1</v>
      </c>
      <c r="K15" s="189"/>
      <c r="L15" s="56">
        <f t="shared" si="0"/>
        <v>1</v>
      </c>
      <c r="M15" s="50">
        <f t="shared" si="1"/>
        <v>0</v>
      </c>
      <c r="O15" s="83">
        <f t="shared" si="2"/>
        <v>0</v>
      </c>
      <c r="Q15"/>
      <c r="X15" s="9"/>
      <c r="Y15" s="9"/>
      <c r="Z15" s="10"/>
      <c r="AA15" s="11"/>
    </row>
    <row r="16" spans="1:27" s="77" customFormat="1" ht="12.75" customHeight="1">
      <c r="A16" s="190" t="s">
        <v>214</v>
      </c>
      <c r="B16" s="284" t="s">
        <v>155</v>
      </c>
      <c r="C16" s="97" t="s">
        <v>153</v>
      </c>
      <c r="D16" s="21"/>
      <c r="E16" s="22"/>
      <c r="F16" s="22"/>
      <c r="G16" s="22"/>
      <c r="H16" s="121"/>
      <c r="I16" s="20" t="str">
        <f t="shared" si="3"/>
        <v>◄</v>
      </c>
      <c r="J16" s="46">
        <v>1</v>
      </c>
      <c r="K16" s="291">
        <f>SUM(M16:M17)</f>
        <v>0</v>
      </c>
      <c r="L16" s="56">
        <f t="shared" si="0"/>
        <v>1</v>
      </c>
      <c r="M16" s="50">
        <f t="shared" si="1"/>
        <v>0</v>
      </c>
      <c r="O16" s="83">
        <f t="shared" si="2"/>
        <v>0</v>
      </c>
      <c r="Q16" s="165"/>
      <c r="X16" s="9"/>
      <c r="Y16" s="9"/>
      <c r="Z16" s="10"/>
      <c r="AA16" s="11"/>
    </row>
    <row r="17" spans="1:27" s="77" customFormat="1" ht="12.75" customHeight="1" thickBot="1">
      <c r="A17" s="249"/>
      <c r="B17" s="290"/>
      <c r="C17" s="125" t="s">
        <v>154</v>
      </c>
      <c r="D17" s="126"/>
      <c r="E17" s="127"/>
      <c r="F17" s="127"/>
      <c r="G17" s="127"/>
      <c r="H17" s="128"/>
      <c r="I17" s="20" t="str">
        <f t="shared" si="3"/>
        <v>◄</v>
      </c>
      <c r="J17" s="46">
        <v>1</v>
      </c>
      <c r="K17" s="292"/>
      <c r="L17" s="56">
        <f t="shared" si="0"/>
        <v>1</v>
      </c>
      <c r="M17" s="50">
        <f t="shared" si="1"/>
        <v>0</v>
      </c>
      <c r="O17" s="83">
        <f t="shared" si="2"/>
        <v>0</v>
      </c>
      <c r="Q17"/>
      <c r="X17" s="9"/>
      <c r="Y17" s="9"/>
      <c r="Z17" s="10"/>
      <c r="AA17" s="11"/>
    </row>
    <row r="18" spans="1:27" s="77" customFormat="1" ht="13.5" customHeight="1" thickBot="1">
      <c r="A18" s="260" t="s">
        <v>168</v>
      </c>
      <c r="B18" s="261"/>
      <c r="C18" s="261"/>
      <c r="D18" s="261"/>
      <c r="E18" s="261"/>
      <c r="F18" s="261"/>
      <c r="G18" s="261"/>
      <c r="H18" s="262"/>
      <c r="I18" s="20"/>
      <c r="J18" s="47">
        <v>0.4</v>
      </c>
      <c r="K18" s="48">
        <f>SUM(K19:K29)</f>
        <v>0</v>
      </c>
      <c r="L18" s="54">
        <f>SUM(L19:L29)</f>
        <v>11</v>
      </c>
      <c r="M18" s="55">
        <f>SUM(M19:M29)</f>
        <v>0</v>
      </c>
      <c r="O18" s="83"/>
      <c r="Q18" s="165"/>
      <c r="X18" s="9"/>
      <c r="Y18" s="9"/>
      <c r="Z18" s="10"/>
      <c r="AA18" s="11"/>
    </row>
    <row r="19" spans="1:27" s="77" customFormat="1" ht="12.75" customHeight="1">
      <c r="A19" s="114" t="s">
        <v>215</v>
      </c>
      <c r="B19" s="150" t="s">
        <v>166</v>
      </c>
      <c r="C19" s="115" t="s">
        <v>162</v>
      </c>
      <c r="D19" s="129"/>
      <c r="E19" s="130"/>
      <c r="F19" s="130"/>
      <c r="G19" s="130"/>
      <c r="H19" s="131"/>
      <c r="I19" s="20" t="str">
        <f t="shared" si="3"/>
        <v>◄</v>
      </c>
      <c r="J19" s="46">
        <v>1</v>
      </c>
      <c r="K19" s="84">
        <f>SUM(M19:M19)</f>
        <v>0</v>
      </c>
      <c r="L19" s="56">
        <f>IF(D19&lt;&gt;"",0,J19)</f>
        <v>1</v>
      </c>
      <c r="M19" s="50">
        <f t="shared" ref="M19:M29" si="4">(IF(F19&lt;&gt;"",1/3,0)+IF(G19&lt;&gt;"",2/3,0)+IF(H19&lt;&gt;"",1,0))*J$18*20*L19/SUM(L$19:L$29)</f>
        <v>0</v>
      </c>
      <c r="O19" s="83">
        <f t="shared" ref="O19:O29" si="5">COUNTA(D19:H19)</f>
        <v>0</v>
      </c>
      <c r="Q19"/>
      <c r="X19" s="9"/>
      <c r="Y19" s="9"/>
      <c r="Z19" s="10"/>
      <c r="AA19" s="11"/>
    </row>
    <row r="20" spans="1:27" s="77" customFormat="1" ht="12.75" customHeight="1">
      <c r="A20" s="190" t="s">
        <v>216</v>
      </c>
      <c r="B20" s="293" t="s">
        <v>62</v>
      </c>
      <c r="C20" s="96" t="s">
        <v>78</v>
      </c>
      <c r="D20" s="26"/>
      <c r="E20" s="27"/>
      <c r="F20" s="27"/>
      <c r="G20" s="27"/>
      <c r="H20" s="132"/>
      <c r="I20" s="20" t="str">
        <f t="shared" si="3"/>
        <v>◄</v>
      </c>
      <c r="J20" s="46">
        <v>1</v>
      </c>
      <c r="K20" s="194">
        <f>SUM(M20:M21)</f>
        <v>0</v>
      </c>
      <c r="L20" s="56">
        <f>IF(D20&lt;&gt;"",0,J20)</f>
        <v>1</v>
      </c>
      <c r="M20" s="50">
        <f t="shared" si="4"/>
        <v>0</v>
      </c>
      <c r="O20" s="83">
        <f t="shared" si="5"/>
        <v>0</v>
      </c>
      <c r="Q20" s="165"/>
      <c r="X20" s="9"/>
      <c r="Y20" s="9"/>
      <c r="Z20" s="10"/>
      <c r="AA20" s="11"/>
    </row>
    <row r="21" spans="1:27" s="77" customFormat="1" ht="12.75" customHeight="1">
      <c r="A21" s="190"/>
      <c r="B21" s="293"/>
      <c r="C21" s="97" t="s">
        <v>79</v>
      </c>
      <c r="D21" s="23"/>
      <c r="E21" s="24"/>
      <c r="F21" s="24"/>
      <c r="G21" s="24"/>
      <c r="H21" s="25"/>
      <c r="I21" s="20" t="str">
        <f t="shared" si="3"/>
        <v>◄</v>
      </c>
      <c r="J21" s="46">
        <v>1</v>
      </c>
      <c r="K21" s="189"/>
      <c r="L21" s="56">
        <f t="shared" ref="L21:L25" si="6">IF(D21&lt;&gt;"",0,J21)</f>
        <v>1</v>
      </c>
      <c r="M21" s="50">
        <f t="shared" si="4"/>
        <v>0</v>
      </c>
      <c r="O21" s="83">
        <f t="shared" si="5"/>
        <v>0</v>
      </c>
      <c r="Q21"/>
      <c r="X21" s="9"/>
      <c r="Y21" s="9"/>
      <c r="Z21" s="10"/>
      <c r="AA21" s="11"/>
    </row>
    <row r="22" spans="1:27" s="77" customFormat="1" ht="12.75" customHeight="1">
      <c r="A22" s="190" t="s">
        <v>217</v>
      </c>
      <c r="B22" s="298" t="s">
        <v>167</v>
      </c>
      <c r="C22" s="96" t="s">
        <v>163</v>
      </c>
      <c r="D22" s="166"/>
      <c r="E22" s="27"/>
      <c r="F22" s="27"/>
      <c r="G22" s="27"/>
      <c r="H22" s="132"/>
      <c r="I22" s="20" t="str">
        <f t="shared" si="3"/>
        <v>◄</v>
      </c>
      <c r="J22" s="46">
        <v>1</v>
      </c>
      <c r="K22" s="188">
        <f>SUM(M22:M23)</f>
        <v>0</v>
      </c>
      <c r="L22" s="56">
        <f t="shared" si="6"/>
        <v>1</v>
      </c>
      <c r="M22" s="50">
        <f t="shared" si="4"/>
        <v>0</v>
      </c>
      <c r="O22" s="83">
        <f t="shared" si="5"/>
        <v>0</v>
      </c>
      <c r="Q22" s="165"/>
      <c r="X22" s="9"/>
      <c r="Y22" s="9"/>
      <c r="Z22" s="10"/>
      <c r="AA22" s="11"/>
    </row>
    <row r="23" spans="1:27" s="77" customFormat="1" ht="12.75" customHeight="1">
      <c r="A23" s="190"/>
      <c r="B23" s="298"/>
      <c r="C23" s="97" t="s">
        <v>164</v>
      </c>
      <c r="D23" s="167"/>
      <c r="E23" s="24"/>
      <c r="F23" s="24"/>
      <c r="G23" s="24"/>
      <c r="H23" s="25"/>
      <c r="I23" s="20" t="str">
        <f t="shared" si="3"/>
        <v>◄</v>
      </c>
      <c r="J23" s="46">
        <v>1</v>
      </c>
      <c r="K23" s="194"/>
      <c r="L23" s="56">
        <f t="shared" si="6"/>
        <v>1</v>
      </c>
      <c r="M23" s="50">
        <f t="shared" si="4"/>
        <v>0</v>
      </c>
      <c r="O23" s="83">
        <f t="shared" si="5"/>
        <v>0</v>
      </c>
      <c r="Q23"/>
      <c r="X23" s="9"/>
      <c r="Y23" s="9"/>
      <c r="Z23" s="10"/>
      <c r="AA23" s="11"/>
    </row>
    <row r="24" spans="1:27" s="77" customFormat="1" ht="12.75" customHeight="1">
      <c r="A24" s="190" t="s">
        <v>218</v>
      </c>
      <c r="B24" s="294" t="s">
        <v>63</v>
      </c>
      <c r="C24" s="96" t="s">
        <v>80</v>
      </c>
      <c r="D24" s="166"/>
      <c r="E24" s="27"/>
      <c r="F24" s="27"/>
      <c r="G24" s="27"/>
      <c r="H24" s="132"/>
      <c r="I24" s="20" t="str">
        <f t="shared" si="3"/>
        <v>◄</v>
      </c>
      <c r="J24" s="46">
        <v>1</v>
      </c>
      <c r="K24" s="188">
        <f>SUM(M24:M26)</f>
        <v>0</v>
      </c>
      <c r="L24" s="56">
        <f t="shared" si="6"/>
        <v>1</v>
      </c>
      <c r="M24" s="50">
        <f t="shared" si="4"/>
        <v>0</v>
      </c>
      <c r="O24" s="83">
        <f t="shared" si="5"/>
        <v>0</v>
      </c>
      <c r="Q24" s="165"/>
      <c r="X24" s="9"/>
      <c r="Y24" s="9"/>
      <c r="Z24" s="10"/>
      <c r="AA24" s="11"/>
    </row>
    <row r="25" spans="1:27" s="77" customFormat="1" ht="12.75" customHeight="1">
      <c r="A25" s="190"/>
      <c r="B25" s="294"/>
      <c r="C25" s="97" t="s">
        <v>81</v>
      </c>
      <c r="D25" s="166"/>
      <c r="E25" s="24"/>
      <c r="F25" s="24"/>
      <c r="G25" s="24"/>
      <c r="H25" s="25"/>
      <c r="I25" s="20" t="str">
        <f t="shared" si="3"/>
        <v>◄</v>
      </c>
      <c r="J25" s="46">
        <v>1</v>
      </c>
      <c r="K25" s="194"/>
      <c r="L25" s="56">
        <f t="shared" si="6"/>
        <v>1</v>
      </c>
      <c r="M25" s="50">
        <f t="shared" si="4"/>
        <v>0</v>
      </c>
      <c r="O25" s="83">
        <f t="shared" si="5"/>
        <v>0</v>
      </c>
      <c r="Q25"/>
      <c r="X25" s="9"/>
      <c r="Y25" s="9"/>
      <c r="Z25" s="10"/>
      <c r="AA25" s="11"/>
    </row>
    <row r="26" spans="1:27" s="77" customFormat="1" ht="12.75" customHeight="1">
      <c r="A26" s="190"/>
      <c r="B26" s="294"/>
      <c r="C26" s="96" t="s">
        <v>165</v>
      </c>
      <c r="D26" s="166"/>
      <c r="E26" s="27"/>
      <c r="F26" s="27"/>
      <c r="G26" s="27"/>
      <c r="H26" s="132"/>
      <c r="I26" s="20" t="str">
        <f t="shared" si="3"/>
        <v>◄</v>
      </c>
      <c r="J26" s="46">
        <v>1</v>
      </c>
      <c r="K26" s="194"/>
      <c r="L26" s="56">
        <f>IF(D26&lt;&gt;"",0,J26)</f>
        <v>1</v>
      </c>
      <c r="M26" s="50">
        <f t="shared" si="4"/>
        <v>0</v>
      </c>
      <c r="O26" s="83">
        <f t="shared" si="5"/>
        <v>0</v>
      </c>
      <c r="Q26" s="165"/>
      <c r="X26" s="9"/>
      <c r="Y26" s="9"/>
      <c r="Z26" s="10"/>
      <c r="AA26" s="11"/>
    </row>
    <row r="27" spans="1:27" s="77" customFormat="1" ht="12.75" customHeight="1">
      <c r="A27" s="190" t="s">
        <v>219</v>
      </c>
      <c r="B27" s="295" t="s">
        <v>64</v>
      </c>
      <c r="C27" s="97" t="s">
        <v>83</v>
      </c>
      <c r="D27" s="166"/>
      <c r="E27" s="24"/>
      <c r="F27" s="24"/>
      <c r="G27" s="24"/>
      <c r="H27" s="25"/>
      <c r="I27" s="20" t="str">
        <f t="shared" si="3"/>
        <v>◄</v>
      </c>
      <c r="J27" s="46">
        <v>1</v>
      </c>
      <c r="K27" s="188">
        <f>SUM(M27:M29)</f>
        <v>0</v>
      </c>
      <c r="L27" s="56">
        <f t="shared" ref="L27:L29" si="7">IF(D27&lt;&gt;"",0,J27)</f>
        <v>1</v>
      </c>
      <c r="M27" s="50">
        <f t="shared" si="4"/>
        <v>0</v>
      </c>
      <c r="O27" s="83">
        <f t="shared" si="5"/>
        <v>0</v>
      </c>
      <c r="Q27"/>
      <c r="X27" s="9"/>
      <c r="Y27" s="9"/>
      <c r="Z27" s="10"/>
      <c r="AA27" s="11"/>
    </row>
    <row r="28" spans="1:27" s="77" customFormat="1" ht="12.75" customHeight="1">
      <c r="A28" s="190"/>
      <c r="B28" s="296"/>
      <c r="C28" s="96" t="s">
        <v>84</v>
      </c>
      <c r="D28" s="166"/>
      <c r="E28" s="27"/>
      <c r="F28" s="27"/>
      <c r="G28" s="27"/>
      <c r="H28" s="132"/>
      <c r="I28" s="20" t="str">
        <f t="shared" si="3"/>
        <v>◄</v>
      </c>
      <c r="J28" s="46">
        <v>1</v>
      </c>
      <c r="K28" s="194"/>
      <c r="L28" s="56">
        <f t="shared" si="7"/>
        <v>1</v>
      </c>
      <c r="M28" s="50">
        <f t="shared" si="4"/>
        <v>0</v>
      </c>
      <c r="O28" s="83">
        <f t="shared" si="5"/>
        <v>0</v>
      </c>
      <c r="Q28" s="165"/>
      <c r="X28" s="9"/>
      <c r="Y28" s="9"/>
      <c r="Z28" s="10"/>
      <c r="AA28" s="11"/>
    </row>
    <row r="29" spans="1:27" s="77" customFormat="1" ht="12.75" customHeight="1" thickBot="1">
      <c r="A29" s="249"/>
      <c r="B29" s="297"/>
      <c r="C29" s="133" t="s">
        <v>85</v>
      </c>
      <c r="D29" s="168"/>
      <c r="E29" s="135"/>
      <c r="F29" s="135"/>
      <c r="G29" s="135"/>
      <c r="H29" s="136"/>
      <c r="I29" s="20" t="str">
        <f t="shared" si="3"/>
        <v>◄</v>
      </c>
      <c r="J29" s="46">
        <v>1</v>
      </c>
      <c r="K29" s="194"/>
      <c r="L29" s="56">
        <f t="shared" si="7"/>
        <v>1</v>
      </c>
      <c r="M29" s="50">
        <f t="shared" si="4"/>
        <v>0</v>
      </c>
      <c r="O29" s="83">
        <f t="shared" si="5"/>
        <v>0</v>
      </c>
      <c r="Q29"/>
      <c r="X29" s="9"/>
      <c r="Y29" s="9"/>
      <c r="Z29" s="10"/>
      <c r="AA29" s="11"/>
    </row>
    <row r="30" spans="1:27" s="77" customFormat="1" ht="13.5" customHeight="1" thickBot="1">
      <c r="A30" s="260" t="s">
        <v>169</v>
      </c>
      <c r="B30" s="261"/>
      <c r="C30" s="261"/>
      <c r="D30" s="261"/>
      <c r="E30" s="261"/>
      <c r="F30" s="261"/>
      <c r="G30" s="261"/>
      <c r="H30" s="262"/>
      <c r="I30" s="20"/>
      <c r="J30" s="47">
        <v>0.25</v>
      </c>
      <c r="K30" s="48">
        <f>SUM(K31:K35)</f>
        <v>0</v>
      </c>
      <c r="L30" s="54">
        <f>SUM(L31:L35)</f>
        <v>5</v>
      </c>
      <c r="M30" s="55">
        <f>SUM(M31:M35)</f>
        <v>0</v>
      </c>
      <c r="O30" s="83"/>
      <c r="Q30" s="165"/>
      <c r="X30" s="9"/>
      <c r="Y30" s="9"/>
      <c r="Z30" s="10"/>
      <c r="AA30" s="11"/>
    </row>
    <row r="31" spans="1:27" ht="12.75" customHeight="1">
      <c r="A31" s="216" t="s">
        <v>220</v>
      </c>
      <c r="B31" s="283" t="s">
        <v>175</v>
      </c>
      <c r="C31" s="115" t="s">
        <v>170</v>
      </c>
      <c r="D31" s="116"/>
      <c r="E31" s="117"/>
      <c r="F31" s="117"/>
      <c r="G31" s="117"/>
      <c r="H31" s="118"/>
      <c r="I31" s="20" t="str">
        <f>(IF(O31&lt;&gt;1,"◄",""))</f>
        <v>◄</v>
      </c>
      <c r="J31" s="46">
        <v>1</v>
      </c>
      <c r="K31" s="188">
        <f>SUM(M31:M32)</f>
        <v>0</v>
      </c>
      <c r="L31" s="56">
        <f t="shared" ref="L31:L35" si="8">IF(D31&lt;&gt;"",0,J31)</f>
        <v>1</v>
      </c>
      <c r="M31" s="50">
        <f>(IF(F31&lt;&gt;"",1/3,0)+IF(G31&lt;&gt;"",2/3,0)+IF(H31&lt;&gt;"",1,0))*J$30*20*L31/SUM(L$31:L$35)</f>
        <v>0</v>
      </c>
      <c r="O31" s="83">
        <f t="shared" ref="O31:O35" si="9">COUNTA(D31:H31)</f>
        <v>0</v>
      </c>
      <c r="Q31"/>
    </row>
    <row r="32" spans="1:27" ht="12.75" customHeight="1">
      <c r="A32" s="190"/>
      <c r="B32" s="284"/>
      <c r="C32" s="96" t="s">
        <v>171</v>
      </c>
      <c r="D32" s="100"/>
      <c r="E32" s="43"/>
      <c r="F32" s="43"/>
      <c r="G32" s="43"/>
      <c r="H32" s="120"/>
      <c r="I32" s="20" t="str">
        <f>(IF(O32&lt;&gt;1,"◄",""))</f>
        <v>◄</v>
      </c>
      <c r="J32" s="46">
        <v>1</v>
      </c>
      <c r="K32" s="194"/>
      <c r="L32" s="56">
        <f t="shared" si="8"/>
        <v>1</v>
      </c>
      <c r="M32" s="50">
        <f t="shared" ref="M32:M35" si="10">(IF(F32&lt;&gt;"",1/3,0)+IF(G32&lt;&gt;"",2/3,0)+IF(H32&lt;&gt;"",1,0))*J$30*20*L32/SUM(L$31:L$35)</f>
        <v>0</v>
      </c>
      <c r="O32" s="83">
        <f t="shared" si="9"/>
        <v>0</v>
      </c>
      <c r="Q32" s="165"/>
    </row>
    <row r="33" spans="1:27" ht="12.75" customHeight="1">
      <c r="A33" s="190" t="s">
        <v>221</v>
      </c>
      <c r="B33" s="221" t="s">
        <v>176</v>
      </c>
      <c r="C33" s="97" t="s">
        <v>172</v>
      </c>
      <c r="D33" s="21"/>
      <c r="E33" s="22"/>
      <c r="F33" s="22"/>
      <c r="G33" s="22"/>
      <c r="H33" s="121"/>
      <c r="I33" s="20" t="str">
        <f t="shared" ref="I33:I35" si="11">(IF(O33&lt;&gt;1,"◄",""))</f>
        <v>◄</v>
      </c>
      <c r="J33" s="46">
        <v>1</v>
      </c>
      <c r="K33" s="188">
        <f>SUM(M33:M35)</f>
        <v>0</v>
      </c>
      <c r="L33" s="56">
        <f t="shared" si="8"/>
        <v>1</v>
      </c>
      <c r="M33" s="50">
        <f t="shared" si="10"/>
        <v>0</v>
      </c>
      <c r="O33" s="83">
        <f t="shared" si="9"/>
        <v>0</v>
      </c>
      <c r="Q33"/>
    </row>
    <row r="34" spans="1:27" ht="12.75" customHeight="1">
      <c r="A34" s="190"/>
      <c r="B34" s="281"/>
      <c r="C34" s="96" t="s">
        <v>173</v>
      </c>
      <c r="D34" s="100"/>
      <c r="E34" s="43"/>
      <c r="F34" s="43"/>
      <c r="G34" s="43"/>
      <c r="H34" s="120"/>
      <c r="I34" s="20" t="str">
        <f t="shared" si="11"/>
        <v>◄</v>
      </c>
      <c r="J34" s="46">
        <v>1</v>
      </c>
      <c r="K34" s="194"/>
      <c r="L34" s="56">
        <f t="shared" si="8"/>
        <v>1</v>
      </c>
      <c r="M34" s="50">
        <f t="shared" si="10"/>
        <v>0</v>
      </c>
      <c r="O34" s="83">
        <f t="shared" si="9"/>
        <v>0</v>
      </c>
      <c r="Q34" s="165"/>
    </row>
    <row r="35" spans="1:27" ht="12.75" customHeight="1" thickBot="1">
      <c r="A35" s="249"/>
      <c r="B35" s="282"/>
      <c r="C35" s="133" t="s">
        <v>174</v>
      </c>
      <c r="D35" s="151"/>
      <c r="E35" s="152"/>
      <c r="F35" s="152"/>
      <c r="G35" s="152"/>
      <c r="H35" s="153"/>
      <c r="I35" s="20" t="str">
        <f t="shared" si="11"/>
        <v>◄</v>
      </c>
      <c r="J35" s="46">
        <v>1</v>
      </c>
      <c r="K35" s="194"/>
      <c r="L35" s="56">
        <f t="shared" si="8"/>
        <v>1</v>
      </c>
      <c r="M35" s="50">
        <f t="shared" si="10"/>
        <v>0</v>
      </c>
      <c r="O35" s="83">
        <f t="shared" si="9"/>
        <v>0</v>
      </c>
      <c r="Q35"/>
    </row>
    <row r="36" spans="1:27" s="77" customFormat="1" ht="13.5" customHeight="1" thickBot="1">
      <c r="A36" s="260" t="s">
        <v>186</v>
      </c>
      <c r="B36" s="261"/>
      <c r="C36" s="261"/>
      <c r="D36" s="261"/>
      <c r="E36" s="261"/>
      <c r="F36" s="261"/>
      <c r="G36" s="261"/>
      <c r="H36" s="262"/>
      <c r="I36" s="20"/>
      <c r="J36" s="47">
        <v>0.15</v>
      </c>
      <c r="K36" s="48">
        <f>SUM(K37:K40)</f>
        <v>0</v>
      </c>
      <c r="L36" s="54">
        <f>SUM(L37:L40)</f>
        <v>4</v>
      </c>
      <c r="M36" s="55">
        <f>SUM(M37:M40)</f>
        <v>0</v>
      </c>
      <c r="O36" s="83"/>
      <c r="Q36" s="165"/>
      <c r="X36" s="9"/>
      <c r="Y36" s="9"/>
      <c r="Z36" s="10"/>
      <c r="AA36" s="11"/>
    </row>
    <row r="37" spans="1:27" ht="12.75" customHeight="1">
      <c r="A37" s="216" t="s">
        <v>222</v>
      </c>
      <c r="B37" s="283" t="s">
        <v>175</v>
      </c>
      <c r="C37" s="115" t="s">
        <v>177</v>
      </c>
      <c r="D37" s="116"/>
      <c r="E37" s="117"/>
      <c r="F37" s="117"/>
      <c r="G37" s="117"/>
      <c r="H37" s="118"/>
      <c r="I37" s="20" t="str">
        <f>(IF(O37&lt;&gt;1,"◄",""))</f>
        <v>◄</v>
      </c>
      <c r="J37" s="46">
        <v>1</v>
      </c>
      <c r="K37" s="188">
        <f>SUM(M37:M38)</f>
        <v>0</v>
      </c>
      <c r="L37" s="56">
        <f t="shared" ref="L37:L40" si="12">IF(D37&lt;&gt;"",0,J37)</f>
        <v>1</v>
      </c>
      <c r="M37" s="50">
        <f>(IF(F37&lt;&gt;"",1/3,0)+IF(G37&lt;&gt;"",2/3,0)+IF(H37&lt;&gt;"",1,0))*J$36*20*L37/SUM(L$37:L$40)</f>
        <v>0</v>
      </c>
      <c r="O37" s="83">
        <f t="shared" ref="O37:O40" si="13">COUNTA(D37:H37)</f>
        <v>0</v>
      </c>
      <c r="Q37"/>
    </row>
    <row r="38" spans="1:27" ht="12.75" customHeight="1">
      <c r="A38" s="190"/>
      <c r="B38" s="284"/>
      <c r="C38" s="96" t="s">
        <v>178</v>
      </c>
      <c r="D38" s="100"/>
      <c r="E38" s="43"/>
      <c r="F38" s="43"/>
      <c r="G38" s="43"/>
      <c r="H38" s="120"/>
      <c r="I38" s="20" t="str">
        <f>(IF(O38&lt;&gt;1,"◄",""))</f>
        <v>◄</v>
      </c>
      <c r="J38" s="46">
        <v>1</v>
      </c>
      <c r="K38" s="285"/>
      <c r="L38" s="56">
        <f t="shared" si="12"/>
        <v>1</v>
      </c>
      <c r="M38" s="50">
        <f t="shared" ref="M38:M40" si="14">(IF(F38&lt;&gt;"",1/3,0)+IF(G38&lt;&gt;"",2/3,0)+IF(H38&lt;&gt;"",1,0))*J$36*20*L38/SUM(L$37:L$40)</f>
        <v>0</v>
      </c>
      <c r="O38" s="83">
        <f t="shared" si="13"/>
        <v>0</v>
      </c>
      <c r="Q38" s="165"/>
    </row>
    <row r="39" spans="1:27" ht="12.75" customHeight="1">
      <c r="A39" s="119" t="s">
        <v>223</v>
      </c>
      <c r="B39" s="154" t="s">
        <v>181</v>
      </c>
      <c r="C39" s="97" t="s">
        <v>179</v>
      </c>
      <c r="D39" s="21"/>
      <c r="E39" s="22"/>
      <c r="F39" s="22"/>
      <c r="G39" s="22"/>
      <c r="H39" s="121"/>
      <c r="I39" s="20" t="str">
        <f t="shared" ref="I39:I40" si="15">(IF(O39&lt;&gt;1,"◄",""))</f>
        <v>◄</v>
      </c>
      <c r="J39" s="46">
        <v>1</v>
      </c>
      <c r="K39" s="84">
        <f>SUM(M39)</f>
        <v>0</v>
      </c>
      <c r="L39" s="56">
        <f t="shared" si="12"/>
        <v>1</v>
      </c>
      <c r="M39" s="50">
        <f t="shared" si="14"/>
        <v>0</v>
      </c>
      <c r="O39" s="83">
        <f t="shared" si="13"/>
        <v>0</v>
      </c>
      <c r="Q39"/>
    </row>
    <row r="40" spans="1:27" ht="27.75" thickBot="1">
      <c r="A40" s="124" t="s">
        <v>224</v>
      </c>
      <c r="B40" s="155" t="s">
        <v>182</v>
      </c>
      <c r="C40" s="96" t="s">
        <v>180</v>
      </c>
      <c r="D40" s="169"/>
      <c r="E40" s="127"/>
      <c r="F40" s="127"/>
      <c r="G40" s="127"/>
      <c r="H40" s="128"/>
      <c r="I40" s="20" t="str">
        <f t="shared" si="15"/>
        <v>◄</v>
      </c>
      <c r="J40" s="46">
        <v>1</v>
      </c>
      <c r="K40" s="86">
        <f>SUM(M40)</f>
        <v>0</v>
      </c>
      <c r="L40" s="56">
        <f t="shared" si="12"/>
        <v>1</v>
      </c>
      <c r="M40" s="50">
        <f t="shared" si="14"/>
        <v>0</v>
      </c>
      <c r="O40" s="83">
        <f t="shared" si="13"/>
        <v>0</v>
      </c>
      <c r="Q40" s="165"/>
    </row>
    <row r="41" spans="1:27" s="77" customFormat="1" ht="17.850000000000001" customHeight="1" thickBot="1">
      <c r="A41" s="2"/>
      <c r="B41" s="3"/>
      <c r="C41" s="78" t="s">
        <v>183</v>
      </c>
      <c r="D41" s="5"/>
      <c r="E41" s="208">
        <f>SUM(O6:O17)/L5</f>
        <v>0</v>
      </c>
      <c r="F41" s="208"/>
      <c r="G41" s="208"/>
      <c r="H41" s="208"/>
      <c r="I41" s="20" t="str">
        <f>(IF(E41&lt;0.5,"◄",""))</f>
        <v>◄</v>
      </c>
      <c r="J41" s="19">
        <f>J5+J18+J30+J36</f>
        <v>1</v>
      </c>
      <c r="K41" s="19"/>
      <c r="L41" s="19"/>
      <c r="M41" s="50"/>
      <c r="O41" s="83">
        <f>SUM(O6:O40)</f>
        <v>0</v>
      </c>
      <c r="X41" s="9"/>
      <c r="Y41" s="9"/>
      <c r="Z41" s="10"/>
      <c r="AA41" s="11"/>
    </row>
    <row r="42" spans="1:27" s="77" customFormat="1" ht="17.850000000000001" customHeight="1">
      <c r="A42" s="286" t="s">
        <v>225</v>
      </c>
      <c r="B42" s="287"/>
      <c r="C42" s="78" t="s">
        <v>184</v>
      </c>
      <c r="D42" s="5"/>
      <c r="E42" s="208">
        <f>SUM(O19:O29)/L18</f>
        <v>0</v>
      </c>
      <c r="F42" s="208"/>
      <c r="G42" s="208"/>
      <c r="H42" s="208"/>
      <c r="I42" s="20" t="str">
        <f t="shared" ref="I42:I43" si="16">(IF(E42&lt;0.5,"◄",""))</f>
        <v>◄</v>
      </c>
      <c r="J42" s="19"/>
      <c r="K42" s="19"/>
      <c r="L42" s="19"/>
      <c r="M42" s="50"/>
      <c r="O42" s="83"/>
      <c r="X42" s="9"/>
      <c r="Y42" s="9"/>
      <c r="Z42" s="10"/>
      <c r="AA42" s="11"/>
    </row>
    <row r="43" spans="1:27" s="77" customFormat="1" ht="17.850000000000001" customHeight="1" thickBot="1">
      <c r="A43" s="288"/>
      <c r="B43" s="289"/>
      <c r="C43" s="78" t="s">
        <v>185</v>
      </c>
      <c r="D43" s="5"/>
      <c r="E43" s="208">
        <f>SUM(O31:O35)/L30</f>
        <v>0</v>
      </c>
      <c r="F43" s="208"/>
      <c r="G43" s="208"/>
      <c r="H43" s="208"/>
      <c r="I43" s="20" t="str">
        <f t="shared" si="16"/>
        <v>◄</v>
      </c>
      <c r="J43" s="19"/>
      <c r="K43" s="19"/>
      <c r="L43" s="19"/>
      <c r="M43" s="50"/>
      <c r="O43" s="83"/>
      <c r="X43" s="9"/>
      <c r="Y43" s="9"/>
      <c r="Z43" s="10"/>
      <c r="AA43" s="11"/>
    </row>
    <row r="44" spans="1:27" s="77" customFormat="1" ht="17.850000000000001" customHeight="1">
      <c r="A44" s="2"/>
      <c r="B44" s="3"/>
      <c r="C44" s="78" t="s">
        <v>187</v>
      </c>
      <c r="D44" s="5"/>
      <c r="E44" s="208">
        <f>SUM(O37:O40)/L36</f>
        <v>0</v>
      </c>
      <c r="F44" s="208"/>
      <c r="G44" s="208"/>
      <c r="H44" s="208"/>
      <c r="I44" s="20" t="str">
        <f>(IF(E44&lt;0.5,"◄",""))</f>
        <v>◄</v>
      </c>
      <c r="J44" s="57"/>
      <c r="K44" s="57"/>
      <c r="L44" s="19"/>
      <c r="M44" s="50"/>
      <c r="X44" s="9"/>
      <c r="Y44" s="9"/>
      <c r="Z44" s="10"/>
      <c r="AA44" s="11"/>
    </row>
    <row r="45" spans="1:27" s="77" customFormat="1" ht="20.25" customHeight="1" thickBot="1">
      <c r="A45" s="2"/>
      <c r="B45" s="3"/>
      <c r="C45" s="28" t="s">
        <v>142</v>
      </c>
      <c r="D45" s="29"/>
      <c r="E45" s="209" t="str">
        <f>IF(OR(E41&lt;0.5,E42&lt;0.5,E43&lt;0.5,E44&lt;0.5),"Tx&lt;50",IF(O41&lt;&gt;32,"Erreur",(K5+K30+K36+K18)))</f>
        <v>Tx&lt;50</v>
      </c>
      <c r="F45" s="209"/>
      <c r="G45" s="210" t="s">
        <v>14</v>
      </c>
      <c r="H45" s="210"/>
      <c r="I45" s="30"/>
      <c r="J45" s="8"/>
      <c r="K45" s="8"/>
      <c r="L45" s="8"/>
      <c r="M45" s="50"/>
      <c r="X45" s="9"/>
      <c r="Y45" s="9"/>
      <c r="Z45" s="10"/>
      <c r="AA45" s="11"/>
    </row>
    <row r="46" spans="1:27" ht="20.25" customHeight="1" thickBot="1">
      <c r="C46" s="12" t="s">
        <v>16</v>
      </c>
      <c r="D46" s="29"/>
      <c r="E46" s="211"/>
      <c r="F46" s="211"/>
      <c r="G46" s="212" t="s">
        <v>9</v>
      </c>
      <c r="H46" s="212"/>
      <c r="I46" s="32"/>
    </row>
    <row r="47" spans="1:27" ht="18.75" customHeight="1" thickBot="1">
      <c r="C47" s="33" t="s">
        <v>17</v>
      </c>
      <c r="E47" s="213">
        <f>IF(V41&lt;&gt;0,"",E46*'Identification E3'!B4)</f>
        <v>0</v>
      </c>
      <c r="F47" s="213"/>
      <c r="G47" s="214">
        <f>(20*'Identification E3'!B4)</f>
        <v>40</v>
      </c>
      <c r="H47" s="214"/>
      <c r="I47" s="20"/>
    </row>
    <row r="48" spans="1:27" ht="14.1" customHeight="1">
      <c r="A48" s="215" t="s">
        <v>22</v>
      </c>
      <c r="B48" s="215"/>
      <c r="C48" s="215"/>
      <c r="D48" s="215"/>
      <c r="E48" s="215"/>
      <c r="F48" s="215"/>
      <c r="G48" s="215"/>
      <c r="H48" s="215"/>
      <c r="I48" s="32"/>
    </row>
    <row r="49" spans="1:26" ht="14.1" customHeight="1" thickBot="1">
      <c r="A49" s="34"/>
      <c r="B49" s="34"/>
      <c r="C49" s="206" t="str">
        <f>(IF(O41&gt;33,"ATTENTION. Erreur de saisie : cocher une seule colonne par ligne ! Voir repères ◄ à droite de la grille.",""))</f>
        <v/>
      </c>
      <c r="D49" s="206"/>
      <c r="E49" s="206"/>
      <c r="F49" s="206"/>
      <c r="G49" s="206"/>
      <c r="H49" s="206"/>
      <c r="I49" s="31" t="s">
        <v>15</v>
      </c>
    </row>
    <row r="50" spans="1:26" ht="15" customHeight="1">
      <c r="A50" s="228" t="s">
        <v>18</v>
      </c>
      <c r="B50" s="229"/>
      <c r="C50" s="229"/>
      <c r="D50" s="229"/>
      <c r="E50" s="229"/>
      <c r="F50" s="229"/>
      <c r="G50" s="229"/>
      <c r="H50" s="230"/>
      <c r="I50" s="35"/>
    </row>
    <row r="51" spans="1:26" ht="84.75" customHeight="1" thickBot="1">
      <c r="A51" s="231"/>
      <c r="B51" s="231"/>
      <c r="C51" s="231"/>
      <c r="D51" s="231"/>
      <c r="E51" s="231"/>
      <c r="F51" s="231"/>
      <c r="G51" s="231"/>
      <c r="H51" s="231"/>
      <c r="I51" s="36"/>
    </row>
    <row r="52" spans="1:26" ht="7.5" customHeight="1" thickBot="1">
      <c r="A52" s="36"/>
      <c r="B52" s="37"/>
      <c r="C52" s="37"/>
      <c r="D52" s="38"/>
      <c r="E52" s="38"/>
      <c r="F52" s="38"/>
      <c r="G52" s="38"/>
      <c r="H52" s="38"/>
      <c r="I52" s="39"/>
    </row>
    <row r="53" spans="1:26" ht="12.75" customHeight="1">
      <c r="A53" s="232" t="s">
        <v>19</v>
      </c>
      <c r="B53" s="232"/>
      <c r="C53" s="233" t="s">
        <v>20</v>
      </c>
      <c r="D53" s="234"/>
      <c r="E53" s="234"/>
      <c r="F53" s="234"/>
      <c r="G53" s="234"/>
      <c r="H53" s="235"/>
      <c r="I53" s="40"/>
    </row>
    <row r="54" spans="1:26" ht="30.75" customHeight="1">
      <c r="A54" s="223"/>
      <c r="B54" s="223"/>
      <c r="C54" s="224"/>
      <c r="D54" s="225"/>
      <c r="E54" s="225"/>
      <c r="F54" s="225"/>
      <c r="G54" s="225"/>
      <c r="H54" s="226"/>
      <c r="I54" s="41"/>
    </row>
    <row r="55" spans="1:26" ht="30.75" customHeight="1">
      <c r="A55" s="223"/>
      <c r="B55" s="223"/>
      <c r="C55" s="224"/>
      <c r="D55" s="225"/>
      <c r="E55" s="225"/>
      <c r="F55" s="225"/>
      <c r="G55" s="225"/>
      <c r="H55" s="226"/>
    </row>
    <row r="56" spans="1:26" ht="30.75" customHeight="1">
      <c r="A56" s="227"/>
      <c r="B56" s="227"/>
      <c r="C56" s="224"/>
      <c r="D56" s="225"/>
      <c r="E56" s="225"/>
      <c r="F56" s="225"/>
      <c r="G56" s="225"/>
      <c r="H56" s="226"/>
    </row>
    <row r="57" spans="1:26" ht="30.75" customHeight="1">
      <c r="A57" s="223"/>
      <c r="B57" s="223"/>
      <c r="C57" s="224"/>
      <c r="D57" s="225"/>
      <c r="E57" s="225"/>
      <c r="F57" s="225"/>
      <c r="G57" s="225"/>
      <c r="H57" s="226"/>
      <c r="I57" s="77"/>
      <c r="J57" s="77"/>
      <c r="K57" s="77"/>
      <c r="L57" s="77"/>
      <c r="M57" s="77"/>
      <c r="R57" s="9"/>
      <c r="S57" s="9"/>
      <c r="T57" s="10"/>
      <c r="U57" s="11"/>
      <c r="V57" s="11"/>
      <c r="W57" s="11"/>
      <c r="X57" s="11"/>
      <c r="Y57" s="11"/>
      <c r="Z57" s="11"/>
    </row>
    <row r="58" spans="1:26" ht="30.75" customHeight="1" thickBot="1">
      <c r="A58" s="217"/>
      <c r="B58" s="217"/>
      <c r="C58" s="218"/>
      <c r="D58" s="219"/>
      <c r="E58" s="219"/>
      <c r="F58" s="219"/>
      <c r="G58" s="219"/>
      <c r="H58" s="220"/>
      <c r="I58" s="77"/>
      <c r="J58" s="77"/>
      <c r="K58" s="77"/>
      <c r="L58" s="77"/>
      <c r="M58" s="77"/>
      <c r="R58" s="9"/>
      <c r="S58" s="9"/>
      <c r="T58" s="10"/>
      <c r="U58" s="11"/>
      <c r="V58" s="11"/>
      <c r="W58" s="11"/>
      <c r="X58" s="11"/>
      <c r="Y58" s="11"/>
      <c r="Z58" s="11"/>
    </row>
    <row r="59" spans="1:26">
      <c r="E59" s="8"/>
      <c r="F59" s="8"/>
      <c r="G59" s="50"/>
      <c r="H59" s="77"/>
      <c r="I59" s="77"/>
      <c r="J59" s="77"/>
      <c r="K59" s="77"/>
      <c r="L59" s="77"/>
      <c r="M59" s="77"/>
      <c r="R59" s="9"/>
      <c r="S59" s="9"/>
      <c r="T59" s="10"/>
      <c r="U59" s="11"/>
      <c r="V59" s="11"/>
      <c r="W59" s="11"/>
      <c r="X59" s="11"/>
      <c r="Y59" s="11"/>
      <c r="Z59" s="11"/>
    </row>
    <row r="60" spans="1:26" ht="14.25">
      <c r="B60" s="42"/>
      <c r="E60" s="8"/>
      <c r="F60" s="8"/>
      <c r="G60" s="50"/>
      <c r="H60" s="77"/>
      <c r="I60" s="77"/>
      <c r="J60" s="77"/>
      <c r="K60" s="77"/>
      <c r="L60" s="77"/>
      <c r="M60" s="77"/>
      <c r="R60" s="9"/>
      <c r="S60" s="9"/>
      <c r="T60" s="10"/>
      <c r="U60" s="11"/>
      <c r="V60" s="11"/>
      <c r="W60" s="11"/>
      <c r="X60" s="11"/>
      <c r="Y60" s="11"/>
      <c r="Z60" s="11"/>
    </row>
  </sheetData>
  <sheetProtection sheet="1" objects="1" scenarios="1" selectLockedCells="1"/>
  <mergeCells count="65">
    <mergeCell ref="A4:B4"/>
    <mergeCell ref="A5:H5"/>
    <mergeCell ref="B6:B7"/>
    <mergeCell ref="K6:K7"/>
    <mergeCell ref="B8:B9"/>
    <mergeCell ref="K8:K9"/>
    <mergeCell ref="A6:A7"/>
    <mergeCell ref="A8:A9"/>
    <mergeCell ref="A12:A15"/>
    <mergeCell ref="A16:A17"/>
    <mergeCell ref="E44:H44"/>
    <mergeCell ref="E45:F45"/>
    <mergeCell ref="G45:H45"/>
    <mergeCell ref="B27:B29"/>
    <mergeCell ref="A18:H18"/>
    <mergeCell ref="B22:B23"/>
    <mergeCell ref="A20:A21"/>
    <mergeCell ref="A22:A23"/>
    <mergeCell ref="A24:A26"/>
    <mergeCell ref="A27:A29"/>
    <mergeCell ref="A31:A32"/>
    <mergeCell ref="A33:A35"/>
    <mergeCell ref="A37:A38"/>
    <mergeCell ref="E42:H42"/>
    <mergeCell ref="A53:B53"/>
    <mergeCell ref="C53:H53"/>
    <mergeCell ref="A54:B54"/>
    <mergeCell ref="C54:H54"/>
    <mergeCell ref="E46:F46"/>
    <mergeCell ref="G46:H46"/>
    <mergeCell ref="E47:F47"/>
    <mergeCell ref="G47:H47"/>
    <mergeCell ref="A48:H48"/>
    <mergeCell ref="C49:H49"/>
    <mergeCell ref="A58:B58"/>
    <mergeCell ref="C58:H58"/>
    <mergeCell ref="B16:B17"/>
    <mergeCell ref="B12:B15"/>
    <mergeCell ref="K12:K15"/>
    <mergeCell ref="K16:K17"/>
    <mergeCell ref="B20:B21"/>
    <mergeCell ref="B24:B26"/>
    <mergeCell ref="A55:B55"/>
    <mergeCell ref="C55:H55"/>
    <mergeCell ref="A56:B56"/>
    <mergeCell ref="C56:H56"/>
    <mergeCell ref="A57:B57"/>
    <mergeCell ref="C57:H57"/>
    <mergeCell ref="A50:H50"/>
    <mergeCell ref="A51:H51"/>
    <mergeCell ref="K20:K21"/>
    <mergeCell ref="K24:K26"/>
    <mergeCell ref="K27:K29"/>
    <mergeCell ref="B31:B32"/>
    <mergeCell ref="K31:K32"/>
    <mergeCell ref="K22:K23"/>
    <mergeCell ref="E43:H43"/>
    <mergeCell ref="A30:H30"/>
    <mergeCell ref="B33:B35"/>
    <mergeCell ref="E41:H41"/>
    <mergeCell ref="K33:K35"/>
    <mergeCell ref="A36:H36"/>
    <mergeCell ref="B37:B38"/>
    <mergeCell ref="K37:K38"/>
    <mergeCell ref="A42:B43"/>
  </mergeCells>
  <printOptions horizontalCentered="1" verticalCentered="1"/>
  <pageMargins left="0.27559055118110237" right="0.19685039370078741" top="0.11811023622047245" bottom="0.15748031496062992" header="0.51181102362204722" footer="0.15748031496062992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Identification E1</vt:lpstr>
      <vt:lpstr>Notation E1</vt:lpstr>
      <vt:lpstr>Identification E2</vt:lpstr>
      <vt:lpstr>Notation E2</vt:lpstr>
      <vt:lpstr>Identification E3</vt:lpstr>
      <vt:lpstr>Notation E3</vt:lpstr>
      <vt:lpstr>'Notation E1'!Zone_d_impression</vt:lpstr>
      <vt:lpstr>'Notation E2'!Zone_d_impression</vt:lpstr>
      <vt:lpstr>'Notation E3'!Zone_d_impression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GLAISER</dc:creator>
  <cp:lastModifiedBy>Daniel GLAISER</cp:lastModifiedBy>
  <cp:lastPrinted>2016-10-09T14:11:15Z</cp:lastPrinted>
  <dcterms:created xsi:type="dcterms:W3CDTF">2014-04-09T13:18:47Z</dcterms:created>
  <dcterms:modified xsi:type="dcterms:W3CDTF">2016-11-01T14:56:23Z</dcterms:modified>
</cp:coreProperties>
</file>