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5480" windowHeight="7650"/>
  </bookViews>
  <sheets>
    <sheet name="Taches" sheetId="15" r:id="rId1"/>
    <sheet name="Tâches-Compétences" sheetId="1" r:id="rId2"/>
    <sheet name="Compétences-Savoirs" sheetId="2" r:id="rId3"/>
    <sheet name="Epreuves-compétences" sheetId="3" r:id="rId4"/>
    <sheet name="U41" sheetId="4" r:id="rId5"/>
    <sheet name="U5" sheetId="5" r:id="rId6"/>
    <sheet name="U61RP" sheetId="7" r:id="rId7"/>
    <sheet name="U61SP" sheetId="8" r:id="rId8"/>
    <sheet name="U61Tout" sheetId="9" r:id="rId9"/>
    <sheet name="U62" sheetId="6" r:id="rId10"/>
    <sheet name="U62+activités prof" sheetId="12" r:id="rId11"/>
    <sheet name="Travaux pour séminaire et reper" sheetId="10" r:id="rId12"/>
    <sheet name="périodes projets" sheetId="11" r:id="rId13"/>
    <sheet name="organigramme valid stage" sheetId="13" r:id="rId14"/>
    <sheet name="taches suscep U62" sheetId="14" r:id="rId15"/>
  </sheets>
  <externalReferences>
    <externalReference r:id="rId16"/>
  </externalReferences>
  <calcPr calcId="145621" concurrentCalc="0"/>
</workbook>
</file>

<file path=xl/calcChain.xml><?xml version="1.0" encoding="utf-8"?>
<calcChain xmlns="http://schemas.openxmlformats.org/spreadsheetml/2006/main">
  <c r="I41" i="6" l="1"/>
  <c r="I33" i="6"/>
  <c r="I33" i="8"/>
  <c r="I13" i="8"/>
  <c r="I31" i="7"/>
  <c r="I17" i="7"/>
  <c r="I14" i="7"/>
  <c r="I11" i="7"/>
  <c r="I7" i="7"/>
  <c r="J24" i="5"/>
  <c r="J22" i="5"/>
  <c r="J18" i="5"/>
  <c r="J8" i="5"/>
  <c r="E38" i="5"/>
  <c r="C30" i="5"/>
  <c r="G27" i="5"/>
  <c r="E27" i="5"/>
  <c r="K24" i="5"/>
  <c r="E24" i="5"/>
  <c r="E25" i="5"/>
</calcChain>
</file>

<file path=xl/sharedStrings.xml><?xml version="1.0" encoding="utf-8"?>
<sst xmlns="http://schemas.openxmlformats.org/spreadsheetml/2006/main" count="852" uniqueCount="344">
  <si>
    <t>TACHES PROFESSIONNELLES</t>
  </si>
  <si>
    <t>ETUDE</t>
  </si>
  <si>
    <t>PREPARATION</t>
  </si>
  <si>
    <t>EXECUTION</t>
  </si>
  <si>
    <t>RELATION CLIENT</t>
  </si>
  <si>
    <t>COMMUNICATION</t>
  </si>
  <si>
    <t>T 1: Analyser le CCTP ou le cahier des charges</t>
  </si>
  <si>
    <t>T 2: Elaborer une solution technique</t>
  </si>
  <si>
    <t>T 3: Evaluer l’impact environnemental</t>
  </si>
  <si>
    <t>T 4: Concevoir et définir l’installation</t>
  </si>
  <si>
    <t>T 5: Consulter les fournisseurs</t>
  </si>
  <si>
    <t>T 6: Comparer et sélectionner et des matériels en fonction des caractéristiques technico-économiques et environnementales</t>
  </si>
  <si>
    <t>T 7: Etablir un devis quantitatif et estimatif</t>
  </si>
  <si>
    <t>T 8 : Effectuer un diagnostic de dysfonctionnement d’une installation ou d’un système existant en régime établi</t>
  </si>
  <si>
    <t>T 9 : Préparer une consultation</t>
  </si>
  <si>
    <t>T 10 : Etablir  les commandes</t>
  </si>
  <si>
    <t xml:space="preserve">T 11 : Préparer les documents nécessaires à la réalisation </t>
  </si>
  <si>
    <t>T 12 : Organiser la gestion des déchets</t>
  </si>
  <si>
    <t>T 13 : Définir et superviser les opérations de maintenance</t>
  </si>
  <si>
    <t>T 14 : Analyser le bilan financier d’une opération</t>
  </si>
  <si>
    <t>T 15 : Réaliser la mise en service d’une installation</t>
  </si>
  <si>
    <t>T 16 : Préparer la réception d’une installation</t>
  </si>
  <si>
    <t>T 17 : Gérer, vérifier les commandes</t>
  </si>
  <si>
    <t>T 18 : Participer au suivi et à la gestion du chantier</t>
  </si>
  <si>
    <t>T 19 : Appliquer un plan de prévention des risques.</t>
  </si>
  <si>
    <t>T 20 : Assurer la relation client et/ou utilisateur.</t>
  </si>
  <si>
    <t>T 21 : Elaborer, présenter et négocier la proposition commerciale</t>
  </si>
  <si>
    <t>T 22 : Assurer la relation avec sa hiérarchie</t>
  </si>
  <si>
    <t>T 23 : Participer à la représentation de l’entreprise</t>
  </si>
  <si>
    <t>T 24 : Participer à la promotion de l’entreprise</t>
  </si>
  <si>
    <t>T 25 : Encadrer, gérer une équipe</t>
  </si>
  <si>
    <t>C1</t>
  </si>
  <si>
    <t xml:space="preserve"> Concevoir des solutions technologiques</t>
  </si>
  <si>
    <t>C2</t>
  </si>
  <si>
    <t>C3</t>
  </si>
  <si>
    <t>Décoder et élaborer des plans et des schémas</t>
  </si>
  <si>
    <t>C4</t>
  </si>
  <si>
    <t>Analyser les besoins d'un client</t>
  </si>
  <si>
    <t>C5</t>
  </si>
  <si>
    <t>Appliquer les règlementations en vigueur</t>
  </si>
  <si>
    <t>C6</t>
  </si>
  <si>
    <t>Recueillir et traiter l'information</t>
  </si>
  <si>
    <t>C7</t>
  </si>
  <si>
    <t>Mettre en œuvre des outils numériques de pilotage</t>
  </si>
  <si>
    <t>C8</t>
  </si>
  <si>
    <t>C9</t>
  </si>
  <si>
    <t>Déterminer des prix ou des coûts aux différentes phases d'avancement d'une opération</t>
  </si>
  <si>
    <t>C10</t>
  </si>
  <si>
    <t>C11</t>
  </si>
  <si>
    <t>C12</t>
  </si>
  <si>
    <t xml:space="preserve">Ecouter, dialoguer argumenter </t>
  </si>
  <si>
    <t>C13</t>
  </si>
  <si>
    <t>Organiser, animer une équipe</t>
  </si>
  <si>
    <t>C14</t>
  </si>
  <si>
    <t>Négocier</t>
  </si>
  <si>
    <t>C15</t>
  </si>
  <si>
    <t>Etablir et mettre à jour un planning</t>
  </si>
  <si>
    <t>C16</t>
  </si>
  <si>
    <t>Elaborer et utiliser un support de communication</t>
  </si>
  <si>
    <t>Elaborer une offre commerciale</t>
  </si>
  <si>
    <t>Compétences</t>
  </si>
  <si>
    <t>Savoirs</t>
  </si>
  <si>
    <t>S1</t>
  </si>
  <si>
    <t>Culture générale et expression</t>
  </si>
  <si>
    <t>S2</t>
  </si>
  <si>
    <t>Anglais</t>
  </si>
  <si>
    <t>S3</t>
  </si>
  <si>
    <t>Mathématiques</t>
  </si>
  <si>
    <t>S4</t>
  </si>
  <si>
    <t>S5</t>
  </si>
  <si>
    <t>Les règlementations</t>
  </si>
  <si>
    <t>S6</t>
  </si>
  <si>
    <t>S7</t>
  </si>
  <si>
    <t>S8</t>
  </si>
  <si>
    <t>Etudes technologiques des systèmes</t>
  </si>
  <si>
    <t>S9</t>
  </si>
  <si>
    <t>Gestion économique et technique d'une opération</t>
  </si>
  <si>
    <t>S10</t>
  </si>
  <si>
    <t>Procédés et techniques d'installation et de mise en service</t>
  </si>
  <si>
    <t>A</t>
  </si>
  <si>
    <t>Concevoir et DEFINIR</t>
  </si>
  <si>
    <t xml:space="preserve"> Analyser un système</t>
  </si>
  <si>
    <t>B</t>
  </si>
  <si>
    <t>METTRE EN SERVICE - OPTIMISER</t>
  </si>
  <si>
    <t>Réaliser des essais, des mesures</t>
  </si>
  <si>
    <t>Vérifier, adapter les performances d'un système</t>
  </si>
  <si>
    <t>C</t>
  </si>
  <si>
    <t>CONDUIRE UN PROJET</t>
  </si>
  <si>
    <t>D</t>
  </si>
  <si>
    <t>COMMUNIQUER</t>
  </si>
  <si>
    <t>E</t>
  </si>
  <si>
    <t>ASSURER LA RELATION CLIENT</t>
  </si>
  <si>
    <t>X</t>
  </si>
  <si>
    <t>U41</t>
  </si>
  <si>
    <t>U5</t>
  </si>
  <si>
    <t>U61</t>
  </si>
  <si>
    <t>U62</t>
  </si>
  <si>
    <t>C2-2 Identifier les chaines d’énergie et d’information</t>
  </si>
  <si>
    <t>C2-3 Décrire le fonctionnement du système</t>
  </si>
  <si>
    <t>C2-1 Identifier les composants et l’architecture structurelle et fonctionnelle  du système</t>
  </si>
  <si>
    <r>
      <t xml:space="preserve">C5-1 </t>
    </r>
    <r>
      <rPr>
        <sz val="10"/>
        <color theme="1"/>
        <rFont val="Arial"/>
        <family val="2"/>
      </rPr>
      <t>Recueillir les documents réglementaires adéquats</t>
    </r>
  </si>
  <si>
    <r>
      <t xml:space="preserve">C5-2 </t>
    </r>
    <r>
      <rPr>
        <sz val="10"/>
        <color theme="1"/>
        <rFont val="Arial"/>
        <family val="2"/>
      </rPr>
      <t>Extraire les éléments réglementaires concernant le projet</t>
    </r>
  </si>
  <si>
    <r>
      <t xml:space="preserve">C5-3 </t>
    </r>
    <r>
      <rPr>
        <sz val="10"/>
        <color theme="1"/>
        <rFont val="Arial"/>
        <family val="2"/>
      </rPr>
      <t>Remplir les documents réglementaires officiels</t>
    </r>
  </si>
  <si>
    <t>Programmer, paramétrer, configurer un système de traitement de l’information</t>
  </si>
  <si>
    <r>
      <t xml:space="preserve">C7-1 </t>
    </r>
    <r>
      <rPr>
        <sz val="10"/>
        <color theme="1"/>
        <rFont val="Arial"/>
        <family val="2"/>
      </rPr>
      <t>Analyser un dossier</t>
    </r>
  </si>
  <si>
    <r>
      <t xml:space="preserve">C7-2 </t>
    </r>
    <r>
      <rPr>
        <sz val="10"/>
        <color theme="1"/>
        <rFont val="Arial"/>
        <family val="2"/>
      </rPr>
      <t>Identifier les normes et les réglementations à prendre en compte</t>
    </r>
  </si>
  <si>
    <r>
      <t xml:space="preserve">C7-3 </t>
    </r>
    <r>
      <rPr>
        <sz val="10"/>
        <color theme="1"/>
        <rFont val="Arial"/>
        <family val="2"/>
      </rPr>
      <t>Respecter les procédures</t>
    </r>
  </si>
  <si>
    <r>
      <t xml:space="preserve">C7-4 </t>
    </r>
    <r>
      <rPr>
        <sz val="10"/>
        <color theme="1"/>
        <rFont val="Arial"/>
        <family val="2"/>
      </rPr>
      <t>Conduire les essais, les mesures</t>
    </r>
  </si>
  <si>
    <r>
      <t xml:space="preserve">C7-5 </t>
    </r>
    <r>
      <rPr>
        <sz val="10"/>
        <color theme="1"/>
        <rFont val="Arial"/>
        <family val="2"/>
      </rPr>
      <t>Choisir et utiliser des appareils de mesure</t>
    </r>
  </si>
  <si>
    <r>
      <t xml:space="preserve">C7-6 </t>
    </r>
    <r>
      <rPr>
        <sz val="10"/>
        <color theme="1"/>
        <rFont val="Arial"/>
        <family val="2"/>
      </rPr>
      <t>Interpréter les résultats</t>
    </r>
  </si>
  <si>
    <r>
      <t xml:space="preserve">C8-1 </t>
    </r>
    <r>
      <rPr>
        <sz val="10"/>
        <color theme="1"/>
        <rFont val="Arial"/>
        <family val="2"/>
      </rPr>
      <t>Établir une procédure de vérification des performances</t>
    </r>
  </si>
  <si>
    <r>
      <t xml:space="preserve">C8-2 </t>
    </r>
    <r>
      <rPr>
        <sz val="10"/>
        <color theme="1"/>
        <rFont val="Arial"/>
        <family val="2"/>
      </rPr>
      <t>Choisir les mesures et/ou paramètres appropriés</t>
    </r>
  </si>
  <si>
    <r>
      <t xml:space="preserve">C8-3 </t>
    </r>
    <r>
      <rPr>
        <sz val="10"/>
        <color theme="1"/>
        <rFont val="Arial"/>
        <family val="2"/>
      </rPr>
      <t>Analyser les résultats</t>
    </r>
  </si>
  <si>
    <r>
      <t xml:space="preserve">C8-4 </t>
    </r>
    <r>
      <rPr>
        <sz val="10"/>
        <color theme="1"/>
        <rFont val="Arial"/>
        <family val="2"/>
      </rPr>
      <t>Concevoir une action corrective</t>
    </r>
  </si>
  <si>
    <r>
      <t xml:space="preserve">C9-1 </t>
    </r>
    <r>
      <rPr>
        <sz val="10"/>
        <color theme="1"/>
        <rFont val="Arial"/>
        <family val="2"/>
      </rPr>
      <t>Déterminer une enveloppe financière pour la totalité ou une partie du projet.</t>
    </r>
  </si>
  <si>
    <r>
      <t xml:space="preserve">C9-2 </t>
    </r>
    <r>
      <rPr>
        <sz val="10"/>
        <color theme="1"/>
        <rFont val="Arial"/>
        <family val="2"/>
      </rPr>
      <t>Établir des devis quantitatif</t>
    </r>
  </si>
  <si>
    <r>
      <t xml:space="preserve">C9-3 </t>
    </r>
    <r>
      <rPr>
        <sz val="10"/>
        <color theme="1"/>
        <rFont val="Arial"/>
        <family val="2"/>
      </rPr>
      <t>Effectuer un bilan coût réel / devis pour retour d’expérience</t>
    </r>
  </si>
  <si>
    <r>
      <t xml:space="preserve">C10-1 </t>
    </r>
    <r>
      <rPr>
        <sz val="10"/>
        <color theme="1"/>
        <rFont val="Arial"/>
        <family val="2"/>
      </rPr>
      <t>Suivre et évaluer l’avancement des travaux et les plans d’actions associées.</t>
    </r>
  </si>
  <si>
    <r>
      <t xml:space="preserve">C10-2 </t>
    </r>
    <r>
      <rPr>
        <sz val="10"/>
        <color theme="1"/>
        <rFont val="Arial"/>
        <family val="2"/>
      </rPr>
      <t>Organiser et conduire une réunion</t>
    </r>
  </si>
  <si>
    <r>
      <t xml:space="preserve">C10-3 </t>
    </r>
    <r>
      <rPr>
        <sz val="10"/>
        <color theme="1"/>
        <rFont val="Arial"/>
        <family val="2"/>
      </rPr>
      <t>Transmettre des consignes</t>
    </r>
  </si>
  <si>
    <r>
      <t xml:space="preserve">C10-4 </t>
    </r>
    <r>
      <rPr>
        <sz val="10"/>
        <color theme="1"/>
        <rFont val="Arial"/>
        <family val="2"/>
      </rPr>
      <t>Gérer les autorisations et habilitations des intervenants</t>
    </r>
  </si>
  <si>
    <r>
      <t xml:space="preserve">C11-1 </t>
    </r>
    <r>
      <rPr>
        <sz val="10"/>
        <color theme="1"/>
        <rFont val="Arial"/>
        <family val="2"/>
      </rPr>
      <t>Exploiter une planification existante</t>
    </r>
  </si>
  <si>
    <r>
      <t xml:space="preserve">C11-2 </t>
    </r>
    <r>
      <rPr>
        <sz val="10"/>
        <color theme="1"/>
        <rFont val="Arial"/>
        <family val="2"/>
      </rPr>
      <t>Elaborer le calendrier de travaux d’exécution des tâches du second œuvre.</t>
    </r>
  </si>
  <si>
    <r>
      <t xml:space="preserve">C12-1 </t>
    </r>
    <r>
      <rPr>
        <sz val="10"/>
        <color theme="1"/>
        <rFont val="Arial"/>
        <family val="2"/>
      </rPr>
      <t>Identifier les documents d’un dossier</t>
    </r>
  </si>
  <si>
    <r>
      <t xml:space="preserve">C12-2 </t>
    </r>
    <r>
      <rPr>
        <sz val="10"/>
        <color theme="1"/>
        <rFont val="Arial"/>
        <family val="2"/>
      </rPr>
      <t>Extraire les informations</t>
    </r>
  </si>
  <si>
    <r>
      <t xml:space="preserve">C12-3 </t>
    </r>
    <r>
      <rPr>
        <sz val="10"/>
        <color theme="1"/>
        <rFont val="Arial"/>
        <family val="2"/>
      </rPr>
      <t>Rédiger un compte rendu et/ou une synthèse</t>
    </r>
  </si>
  <si>
    <r>
      <t xml:space="preserve">C13-1 </t>
    </r>
    <r>
      <rPr>
        <sz val="10"/>
        <color theme="1"/>
        <rFont val="Arial"/>
        <family val="2"/>
      </rPr>
      <t>Prendre RV efficacement</t>
    </r>
  </si>
  <si>
    <r>
      <t xml:space="preserve">C13-2 </t>
    </r>
    <r>
      <rPr>
        <sz val="10"/>
        <color theme="1"/>
        <rFont val="Arial"/>
        <family val="2"/>
      </rPr>
      <t>Écouter et prendre en compte  les différents protagonistes</t>
    </r>
  </si>
  <si>
    <r>
      <t xml:space="preserve">C13-3 </t>
    </r>
    <r>
      <rPr>
        <sz val="10"/>
        <color theme="1"/>
        <rFont val="Arial"/>
        <family val="2"/>
      </rPr>
      <t>Adapter son discours</t>
    </r>
  </si>
  <si>
    <r>
      <t xml:space="preserve">C13-4 </t>
    </r>
    <r>
      <rPr>
        <sz val="10"/>
        <color theme="1"/>
        <rFont val="Arial"/>
        <family val="2"/>
      </rPr>
      <t>Choisir des arguments</t>
    </r>
  </si>
  <si>
    <r>
      <t xml:space="preserve">C14-1 </t>
    </r>
    <r>
      <rPr>
        <sz val="10"/>
        <color theme="1"/>
        <rFont val="Arial"/>
        <family val="2"/>
      </rPr>
      <t>Positionner l’entreprise  et ses offres dans le contexte économique, concurrentiel et environnemental</t>
    </r>
  </si>
  <si>
    <r>
      <t xml:space="preserve">C14-2 </t>
    </r>
    <r>
      <rPr>
        <sz val="10"/>
        <color theme="1"/>
        <rFont val="Arial"/>
        <family val="2"/>
      </rPr>
      <t>Choisir et proposer des actions de promotion adaptées à un objectif commercial</t>
    </r>
  </si>
  <si>
    <r>
      <t xml:space="preserve">C14-3 </t>
    </r>
    <r>
      <rPr>
        <sz val="10"/>
        <color theme="1"/>
        <rFont val="Arial"/>
        <family val="2"/>
      </rPr>
      <t>Élaborer un support de communication et/ou de promotion</t>
    </r>
  </si>
  <si>
    <r>
      <t xml:space="preserve">C14-4 </t>
    </r>
    <r>
      <rPr>
        <sz val="10"/>
        <color theme="1"/>
        <rFont val="Arial"/>
        <family val="2"/>
      </rPr>
      <t>Présenter le support de communication et/ou de promotion</t>
    </r>
  </si>
  <si>
    <r>
      <t xml:space="preserve">C15-1 </t>
    </r>
    <r>
      <rPr>
        <sz val="10"/>
        <color theme="1"/>
        <rFont val="Arial"/>
        <family val="2"/>
      </rPr>
      <t>Analyser le contexte de la situation de négociation</t>
    </r>
  </si>
  <si>
    <r>
      <t xml:space="preserve">C15-2 </t>
    </r>
    <r>
      <rPr>
        <sz val="10"/>
        <color theme="1"/>
        <rFont val="Arial"/>
        <family val="2"/>
      </rPr>
      <t>Mettre en œuvre une stratégie</t>
    </r>
  </si>
  <si>
    <r>
      <t xml:space="preserve">C15-3 </t>
    </r>
    <r>
      <rPr>
        <sz val="10"/>
        <color theme="1"/>
        <rFont val="Arial"/>
        <family val="2"/>
      </rPr>
      <t>Rédiger un document</t>
    </r>
  </si>
  <si>
    <r>
      <t xml:space="preserve">C16-1 </t>
    </r>
    <r>
      <rPr>
        <sz val="10"/>
        <color theme="1"/>
        <rFont val="Arial"/>
        <family val="2"/>
      </rPr>
      <t>Extraire les documents techniques</t>
    </r>
  </si>
  <si>
    <r>
      <t xml:space="preserve">C16-2 </t>
    </r>
    <r>
      <rPr>
        <sz val="10"/>
        <color theme="1"/>
        <rFont val="Arial"/>
        <family val="2"/>
      </rPr>
      <t>Réaliser un argumentaire commercial</t>
    </r>
  </si>
  <si>
    <r>
      <t xml:space="preserve">C1-1 </t>
    </r>
    <r>
      <rPr>
        <sz val="10"/>
        <color theme="1"/>
        <rFont val="Arial"/>
        <family val="2"/>
      </rPr>
      <t>Traduire le besoin du client et l’exprimer fonctionnellement</t>
    </r>
  </si>
  <si>
    <r>
      <t xml:space="preserve">C1-2 </t>
    </r>
    <r>
      <rPr>
        <sz val="10"/>
        <color theme="1"/>
        <rFont val="Arial"/>
        <family val="2"/>
      </rPr>
      <t>Exprimer les contraintes</t>
    </r>
  </si>
  <si>
    <t>C3-1Choisir les éléments d’un système ou d’une installation</t>
  </si>
  <si>
    <t>C3-2Comparer et proposer une ou des solution(s) technique(s)</t>
  </si>
  <si>
    <t>C3-3 Dimensionner tout ou partie du système</t>
  </si>
  <si>
    <r>
      <t xml:space="preserve">C4-1 </t>
    </r>
    <r>
      <rPr>
        <sz val="10"/>
        <color theme="1"/>
        <rFont val="Arial"/>
        <family val="2"/>
      </rPr>
      <t>Élaborer des schémas et/ou un synoptique</t>
    </r>
  </si>
  <si>
    <r>
      <t xml:space="preserve">C4-3 </t>
    </r>
    <r>
      <rPr>
        <sz val="10"/>
        <color theme="1"/>
        <rFont val="Arial"/>
        <family val="2"/>
      </rPr>
      <t>Décoder les plans</t>
    </r>
  </si>
  <si>
    <r>
      <t xml:space="preserve">C4-2 </t>
    </r>
    <r>
      <rPr>
        <sz val="10"/>
        <color theme="1"/>
        <rFont val="Arial"/>
        <family val="2"/>
      </rPr>
      <t>Compléter ou réaliser un plan</t>
    </r>
  </si>
  <si>
    <t>Sciences physiques et chimiques</t>
  </si>
  <si>
    <t>Communication et techniques commerciales</t>
  </si>
  <si>
    <t>Qualité, Santé, Sécurité Environnement</t>
  </si>
  <si>
    <t>Les données recueillies et exprimées sont utiles et suffisantes à la définition du besoin.</t>
  </si>
  <si>
    <t>L'analyse fonctionnelle du besoin est réalisée</t>
  </si>
  <si>
    <t>Le cahier de charges est élaboré et/ou complété et/ou modifié.</t>
  </si>
  <si>
    <t>Les contraintes règlementaires, environnementales et économiques sont identifiées.</t>
  </si>
  <si>
    <t>Les fonctions principales des composants sont identifiées.</t>
  </si>
  <si>
    <t>Les relations entre les différents composants sont identifiées.</t>
  </si>
  <si>
    <t>L'analyse fonctionnelle est faite.</t>
  </si>
  <si>
    <t>Les énergies sont identifiées.</t>
  </si>
  <si>
    <t>Les réseaux sont caractérisés.</t>
  </si>
  <si>
    <t>La chaine d’énergie est identifiée et/ou schématisée.</t>
  </si>
  <si>
    <t>La chaine d’information est identifiée et/ou schématisée.</t>
  </si>
  <si>
    <t>Les différents modes de fonctionnement sont explicités.</t>
  </si>
  <si>
    <t>Les paramètres de fonctionnement sont repérés.</t>
  </si>
  <si>
    <t>Les informations des plans supports sont comprises et prises en compte.</t>
  </si>
  <si>
    <t>Les documents  manquants sont repérés.</t>
  </si>
  <si>
    <t>Le rôle de chaque document est connu.</t>
  </si>
  <si>
    <t>Les informations extraites sont pertinentes et répondent à la demande.</t>
  </si>
  <si>
    <t>Les informations sont classées de façon méthodique.</t>
  </si>
  <si>
    <t>Le document est structuré.</t>
  </si>
  <si>
    <t>Les outils numériques donnés sont maîtrisés.</t>
  </si>
  <si>
    <t>La démarche utilisée est adaptée au travail.</t>
  </si>
  <si>
    <t>Le fonctionnement obtenu est conforme au cahier des charges et au souhait du client.</t>
  </si>
  <si>
    <t>La notice d'utilisation est élaborée et expliquée</t>
  </si>
  <si>
    <t>Les documents sélectionnés sont utiles à la réalisation des essais.</t>
  </si>
  <si>
    <t>Les documents choisis sont en adéquation avec l’essai ou le contrôle à réaliser.</t>
  </si>
  <si>
    <t>la démarche suit le protocole.</t>
  </si>
  <si>
    <t>Le matériel utilisé est mis en œuvre correctement.</t>
  </si>
  <si>
    <t>Les règles de sécurité sont respectées.</t>
  </si>
  <si>
    <t>Les matériels utilisés sont adaptés et utilisés correctement.</t>
  </si>
  <si>
    <t>Les résultats et les écarts par rapport aux résultats attendus sont analysés et interprétés.</t>
  </si>
  <si>
    <t>Leur précision est appréciée.</t>
  </si>
  <si>
    <t>la progression dans la démarche est logique et scientifiquement cohérente.</t>
  </si>
  <si>
    <t>Les mesures et/ou paramètres choisis sont pertinents.</t>
  </si>
  <si>
    <t>les écarts entre les valeurs contractuelles et les valeurs mesurées sont identifiés (valeurs constructeurs, rendement …) et interprétés.</t>
  </si>
  <si>
    <t>la ou les solutions proposées permettent l'amélioration du système.</t>
  </si>
  <si>
    <t>Taux pondéré de compétences et indicateurs évalués :</t>
  </si>
  <si>
    <t>Note brute obtenue par calcul automatique (attention si le taux est &lt;50%, le calcul n'est pas proposé) :</t>
  </si>
  <si>
    <t xml:space="preserve"> /20</t>
  </si>
  <si>
    <t>Note sur 20 proposée au jury* :</t>
  </si>
  <si>
    <t>/20</t>
  </si>
  <si>
    <t>Note x coefficient :</t>
  </si>
  <si>
    <t>* La note proposée, arrondie au demi point, est décidée par les évaluateurs à partir de la note brute qui peut être modulée de + 0 à + 1 point en fonction de la réactivité du candidat.</t>
  </si>
  <si>
    <r>
      <t>ATTENTION</t>
    </r>
    <r>
      <rPr>
        <i/>
        <sz val="8"/>
        <color indexed="10"/>
        <rFont val="Arial"/>
        <family val="2"/>
      </rPr>
      <t xml:space="preserve">, si le symbole </t>
    </r>
    <r>
      <rPr>
        <sz val="8"/>
        <color indexed="10"/>
        <rFont val="Arial"/>
        <family val="2"/>
      </rPr>
      <t>◄</t>
    </r>
    <r>
      <rPr>
        <i/>
        <sz val="8"/>
        <color indexed="10"/>
        <rFont val="Arial"/>
        <family val="2"/>
      </rPr>
      <t xml:space="preserve"> apparait dans cette colonne c'est qu'il y a plus d'une valeur donnée à l'indicateur, il faut alors choisir laquelle retenir</t>
    </r>
  </si>
  <si>
    <t>Appréciation globale</t>
  </si>
  <si>
    <t>Noms des Evaluateurs</t>
  </si>
  <si>
    <t>Signatures</t>
  </si>
  <si>
    <t>Date</t>
  </si>
  <si>
    <t>Indicateurs de performance</t>
  </si>
  <si>
    <t>Compétences évaluées</t>
  </si>
  <si>
    <t>BTS Fluides énergies domotique</t>
  </si>
  <si>
    <t>Fiche d'évaluation</t>
  </si>
  <si>
    <t>EPREUVE E5</t>
  </si>
  <si>
    <t>C6 - Mettre en œuvre des outils numériques de pilotage</t>
  </si>
  <si>
    <t>C7 - Réaliser des essais, des mesures</t>
  </si>
  <si>
    <t>C8 - Vérifier, adapter les performances d'un système</t>
  </si>
  <si>
    <t>évalué ?
X si non</t>
  </si>
  <si>
    <t></t>
  </si>
  <si>
    <t>C1 - Analyser les besoins d'un client</t>
  </si>
  <si>
    <t>C2 - Analyser un système</t>
  </si>
  <si>
    <t>C4 - Décoder et élaborer des plans et des schémas</t>
  </si>
  <si>
    <t>C12 - Recueillir et traiter l'information</t>
  </si>
  <si>
    <t>EPREUVE E41</t>
  </si>
  <si>
    <t>C3 -  Concevoir des solutions technologiques</t>
  </si>
  <si>
    <t>Le choix du composant est adapté.</t>
  </si>
  <si>
    <t>Les paramètres de sélection sont précisés, une consultation des fournisseurs est réalisée.</t>
  </si>
  <si>
    <t>Le cahier des charges est pris en compte.</t>
  </si>
  <si>
    <t>Le et/ou les schémas de principe sont élaborés.</t>
  </si>
  <si>
    <t>Les critères de comparaison sont spécifiés et hiérarchisés (on n’oubliera pas en particulier, techniques, économiques, environnementales, normatifs).</t>
  </si>
  <si>
    <t>La solution préconisée est justifiée.</t>
  </si>
  <si>
    <t>Les données d’entrée sont identifiées et quantifiées.</t>
  </si>
  <si>
    <t>Les méthodes de calcul sont adaptées au problème et respectent les normes et/ou les codes en vigueur.</t>
  </si>
  <si>
    <t>Les notes de calculs sont fournies et justifiées.</t>
  </si>
  <si>
    <t>Les hypothèses de dimensionnement  et/ou de réglage sont spécifiées et justifiées.</t>
  </si>
  <si>
    <t>Les moyens utilisés sont adaptés (DAO, main levée).</t>
  </si>
  <si>
    <t>Les schémas sont exploitables.</t>
  </si>
  <si>
    <t>Les moyens utilisés sont adaptés (DAO et CAO).</t>
  </si>
  <si>
    <t>La réalisation des plans respecte les chartes graphiques.</t>
  </si>
  <si>
    <t>Les plans permettent de définir avec précision les implantations, le passage des réseaux et les réservations.</t>
  </si>
  <si>
    <t>Le ou les plans d’implantation des composants sont réalisés.</t>
  </si>
  <si>
    <t>C5 - Appliquer les règlementations en vigueur</t>
  </si>
  <si>
    <t>Les propositions réglementaires sont justifiées.</t>
  </si>
  <si>
    <t>Les procédures réglementaires sont respectées.</t>
  </si>
  <si>
    <t>Les documents utilisés sont adaptés à la réglementation et à l’installation.</t>
  </si>
  <si>
    <t>C9 - Déterminer des prix ou des coûts aux différentes phases d'avancement d'une opération</t>
  </si>
  <si>
    <t>La méthode d'estimation est adaptée.</t>
  </si>
  <si>
    <t>la méthode d'élaboration des prix de vente est maîtrisée.</t>
  </si>
  <si>
    <t>Les temps unitaires sont pris en compte.</t>
  </si>
  <si>
    <t>Le devis est décomposé et précis.</t>
  </si>
  <si>
    <t>C11 - Etablir et mettre à jour un planning</t>
  </si>
  <si>
    <t>La durée et les dates importantes du chantier sont repérées.</t>
  </si>
  <si>
    <t>Les contraintes sont identifiées et prises en compte (interface, chemin critique, etc.).</t>
  </si>
  <si>
    <t>La planification est formalisée.</t>
  </si>
  <si>
    <t>L'enclenchement  et l'imbrication des tâches du second œuvre sont compatibles et cohérentes avec le calendrier de travaux.</t>
  </si>
  <si>
    <t>C13 - Ecouter, dialoguer argumenter</t>
  </si>
  <si>
    <t>La reformulation est correcte.</t>
  </si>
  <si>
    <t>Les arguments sont pertinents.</t>
  </si>
  <si>
    <t>C14 - Elaborer et utiliser un support de communication</t>
  </si>
  <si>
    <t>Le support de communication retenu ou élaboré est adapté au contexte tant sur la forme (type, durée, lisibilité) que le fond (contenu ciblé).</t>
  </si>
  <si>
    <t>C15 - Négocier</t>
  </si>
  <si>
    <t>C16 - Elaborer une offre commerciale</t>
  </si>
  <si>
    <t>La conduite de la négociation est bien menée pour trouver des accords équilibrés.</t>
  </si>
  <si>
    <t>Les objections sont anticipées.</t>
  </si>
  <si>
    <t>Les documents techniques extraits correspondent aux besoins du client.</t>
  </si>
  <si>
    <t>Les arguments sont convaincants et pertinents.</t>
  </si>
  <si>
    <t>La solution préconisée est valorisée par rapport au besoin du client et au regard de la concurrence.</t>
  </si>
  <si>
    <t>EPREUVE E61</t>
  </si>
  <si>
    <t>Revues de Projet</t>
  </si>
  <si>
    <t>Soutenance de projet</t>
  </si>
  <si>
    <t>C10 - Organiser, animer une équipe</t>
  </si>
  <si>
    <t xml:space="preserve">C13 - Ecouter, dialoguer argumenter </t>
  </si>
  <si>
    <t>EPREUVE E62</t>
  </si>
  <si>
    <t>La différence entre devis et coût réel est analysée, expliquée et exploitée.</t>
  </si>
  <si>
    <t>Les interventions sont planifiées pour le respect du calendrier.</t>
  </si>
  <si>
    <t>Les ressources nécessaires sont mobilisées.</t>
  </si>
  <si>
    <t>Les retards ou difficultés sont discutés afin de trouver des mesures correctives.</t>
  </si>
  <si>
    <t>Les délais des actions à réaliser sont réalistes et accessibles (crédibilité).</t>
  </si>
  <si>
    <t xml:space="preserve">La réunion est préparée et permet un échange d’informations. </t>
  </si>
  <si>
    <t>La situation est bien exposée (les problèmes techniques, réglementaires, etc.).</t>
  </si>
  <si>
    <t>Les tâches sont définies et le personnel bien identifié.</t>
  </si>
  <si>
    <t>Les informations sont exactes.</t>
  </si>
  <si>
    <t>La terminologie et le langage sont adaptés à la situation professionnelle.</t>
  </si>
  <si>
    <t>Les références aux sources sont précisées et claires.</t>
  </si>
  <si>
    <t>Le document est exploitable par les destinataires.</t>
  </si>
  <si>
    <t>Tous les objectifs sont clairement identifiés .</t>
  </si>
  <si>
    <t>Le dialogue est courtois, respectueux.</t>
  </si>
  <si>
    <t>Le métier de l’entreprise et ses activités sont identifiées.</t>
  </si>
  <si>
    <t>Les principaux partenaires et concurrents de l’entreprise sont identifiés et connus (leurs domaines d’activités et leurs offres).</t>
  </si>
  <si>
    <t>Un plan de communication est élaboré.</t>
  </si>
  <si>
    <t>Le calcul de rentabilité d’une action de promotion est effectué.</t>
  </si>
  <si>
    <t>Les propositions sont adaptées à la cible visée.</t>
  </si>
  <si>
    <t>Les principaux messages du support sont exploités.</t>
  </si>
  <si>
    <t>Le plan de l’exposé est présenté.</t>
  </si>
  <si>
    <t>La durée de l’exposé est respectée.</t>
  </si>
  <si>
    <t>Le format du message est respecté.</t>
  </si>
  <si>
    <t>Le contenu de l’exposé est suffisant.</t>
  </si>
  <si>
    <t>Les informations nécessaires sur le Prospect/Client, ou l’interlocuteur sont rassemblées.</t>
  </si>
  <si>
    <t>- les arguments sont pertinents et hiérarchisés en support des choix et/ou orientations techniques proposés,</t>
  </si>
  <si>
    <t>Rédaction du compte rendu de la négociation exploitable par la hiérarchie.</t>
  </si>
  <si>
    <t xml:space="preserve"> - le plan de négociation est structuré pour assurer sa crédibilité,</t>
  </si>
  <si>
    <t xml:space="preserve"> - le rapport de force est bien évalué.</t>
  </si>
  <si>
    <t>Obligatoire</t>
  </si>
  <si>
    <t>Activités/questionnement associés aux indicateurs</t>
  </si>
  <si>
    <t>Yvonnick fait un exemple de situation pour l'option GCF</t>
  </si>
  <si>
    <t>Michel B. fait un exemple pour l'option DBC</t>
  </si>
  <si>
    <t>La préparation de négociation est structurée (étapes, arguments) - 3 critères à suivre :</t>
  </si>
  <si>
    <t>Xavier</t>
  </si>
  <si>
    <t>projet mis en forme dans fiche de validation et fiche d'évaluation</t>
  </si>
  <si>
    <t>Josiane</t>
  </si>
  <si>
    <t>Croisement contenu AP et doc JPC</t>
  </si>
  <si>
    <t>Condenser l'enseignement S7 et S9</t>
  </si>
  <si>
    <t>Nadia</t>
  </si>
  <si>
    <t>Progression pédagogique inter disciplinaire sur une séquence identifiée</t>
  </si>
  <si>
    <t xml:space="preserve">Michel </t>
  </si>
  <si>
    <t>Sébastien</t>
  </si>
  <si>
    <t>Finalisation sujet 0 - U41</t>
  </si>
  <si>
    <t>Michel B.</t>
  </si>
  <si>
    <t>Sujet 0 - U5 formalisé avec la fiche de validation et la fiche d'évaluation option DBC</t>
  </si>
  <si>
    <t>Yvonnick</t>
  </si>
  <si>
    <t>Sujet 0 - U5 formalisé avec la fiche de validation et la fiche d'évaluation option GCF</t>
  </si>
  <si>
    <t>Sujet 0 U41</t>
  </si>
  <si>
    <t>Sujet 0 U41 pour novembre</t>
  </si>
  <si>
    <t>Eric C.</t>
  </si>
  <si>
    <t>Eric</t>
  </si>
  <si>
    <t>Thierry</t>
  </si>
  <si>
    <t>Fiche éval à finaliser</t>
  </si>
  <si>
    <t>Distribution des projets</t>
  </si>
  <si>
    <t>Validation des projets</t>
  </si>
  <si>
    <t>Congés de Noël</t>
  </si>
  <si>
    <t>Réalisation de la partie commune</t>
  </si>
  <si>
    <t>Congés d'hiver</t>
  </si>
  <si>
    <t>Décembre</t>
  </si>
  <si>
    <t>Partie commune (FIN) et revue de projet 1</t>
  </si>
  <si>
    <t>1 à 2 semaines</t>
  </si>
  <si>
    <t>Travail individuel</t>
  </si>
  <si>
    <t>Proposition 1 : le projet filé sur la période janvier - juin</t>
  </si>
  <si>
    <t>4 à 5 semaines</t>
  </si>
  <si>
    <t>Congés de printemps</t>
  </si>
  <si>
    <t>5 à 7 semaines</t>
  </si>
  <si>
    <t>Epreuves écrites de l'examen</t>
  </si>
  <si>
    <t>1 semaine</t>
  </si>
  <si>
    <t>revue de projet 2</t>
  </si>
  <si>
    <t>reçu septembre 2014 et à voir</t>
  </si>
  <si>
    <t>reçu août 2014 et à voir</t>
  </si>
  <si>
    <t>VU le 16/09</t>
  </si>
  <si>
    <t>COMPETENCES et ACTIVITES PROFESSIONNELLES</t>
  </si>
  <si>
    <t>Activités professionnelles possibles</t>
  </si>
  <si>
    <t xml:space="preserve">• collaborer à la réalisation de toute ou partie d'une étude financière,
• collaborer à la négociation des solutions techniques et financières avec un client,
• participer à la mise en place et l'application du plan qualité,
• participer à la planification des activités de réalisation,
• participer aux activités de réalisation,  et (ou) d'intégration de produits et (ou) de systèmes (biens),
• réceptionner les matériels et gérer les stocks,
• rassembler et réaliser les documents de fin de travaux,
• participer au paramétrage et à la mise en service d'un système,
• participer à l’expertise de tout ou partie d’une installation,
• définir et planifier les interventions,
• déterminer les compétences et les habilitations pour une intervention,
• participer à l'analyse des indicateurs d'état et de leurs dérives,
• identifier les produits ou les services commercialisés par l'entreprise,
• participer à la démarche réalisée par l'entreprise pour la réalisation et la distribution d'un produit,
• participer à la maintenance d'une installation,
• participer à des travaux de prospection et(ou) suivi clientèle,
• prendre en charge toute ou partie de l'étude d'un marché,
• participer à des actions de promotion de l'entreprise,
</t>
  </si>
  <si>
    <t>VU le 15/10, à relire et à voir</t>
  </si>
  <si>
    <t>OUI</t>
  </si>
  <si>
    <t>NON</t>
  </si>
  <si>
    <t>Analyse par les enseignants</t>
  </si>
  <si>
    <t>Taches susceptibles d'être confiées à l'étudiant</t>
  </si>
  <si>
    <t>Stage en milieu professionnel</t>
  </si>
  <si>
    <t>Possible dans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</si>
</sst>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i/>
      <sz val="9"/>
      <name val="Arial"/>
      <family val="2"/>
    </font>
    <font>
      <b/>
      <i/>
      <sz val="8"/>
      <color indexed="10"/>
      <name val="Arial"/>
      <family val="2"/>
    </font>
    <font>
      <i/>
      <sz val="8"/>
      <color indexed="10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7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0"/>
      <name val="Wingdings"/>
      <charset val="2"/>
    </font>
    <font>
      <sz val="9"/>
      <color indexed="10"/>
      <name val="Arial Narrow"/>
      <family val="2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17">
    <xf numFmtId="0" fontId="0" fillId="0" borderId="0" xfId="0"/>
    <xf numFmtId="0" fontId="3" fillId="0" borderId="0" xfId="0" applyFont="1" applyAlignment="1">
      <alignment horizontal="center" vertical="center" textRotation="90" wrapText="1"/>
    </xf>
    <xf numFmtId="0" fontId="0" fillId="2" borderId="7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1" xfId="0" applyFill="1" applyBorder="1"/>
    <xf numFmtId="0" fontId="0" fillId="2" borderId="10" xfId="0" applyFill="1" applyBorder="1"/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3" borderId="21" xfId="0" applyFont="1" applyFill="1" applyBorder="1" applyAlignment="1">
      <alignment horizontal="center" vertical="center" textRotation="90" wrapText="1"/>
    </xf>
    <xf numFmtId="0" fontId="0" fillId="3" borderId="22" xfId="0" applyFont="1" applyFill="1" applyBorder="1" applyAlignment="1">
      <alignment horizontal="center" vertical="center" textRotation="90" wrapText="1"/>
    </xf>
    <xf numFmtId="0" fontId="0" fillId="3" borderId="30" xfId="0" applyFont="1" applyFill="1" applyBorder="1" applyAlignment="1">
      <alignment horizontal="center" vertical="center" textRotation="90" wrapText="1"/>
    </xf>
    <xf numFmtId="0" fontId="0" fillId="5" borderId="21" xfId="0" applyFont="1" applyFill="1" applyBorder="1" applyAlignment="1">
      <alignment horizontal="center" vertical="center" textRotation="90" wrapText="1"/>
    </xf>
    <xf numFmtId="0" fontId="0" fillId="5" borderId="22" xfId="0" applyFont="1" applyFill="1" applyBorder="1" applyAlignment="1">
      <alignment horizontal="center" vertical="center" textRotation="90" wrapText="1"/>
    </xf>
    <xf numFmtId="0" fontId="0" fillId="5" borderId="30" xfId="0" applyFont="1" applyFill="1" applyBorder="1" applyAlignment="1">
      <alignment horizontal="center" vertical="center" textRotation="90" wrapText="1"/>
    </xf>
    <xf numFmtId="0" fontId="0" fillId="2" borderId="27" xfId="0" applyFill="1" applyBorder="1"/>
    <xf numFmtId="0" fontId="0" fillId="2" borderId="28" xfId="0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0" xfId="0" applyFont="1"/>
    <xf numFmtId="0" fontId="3" fillId="0" borderId="2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/>
    </xf>
    <xf numFmtId="0" fontId="0" fillId="2" borderId="27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7" fillId="0" borderId="9" xfId="0" applyFont="1" applyBorder="1"/>
    <xf numFmtId="0" fontId="7" fillId="0" borderId="28" xfId="0" applyFont="1" applyBorder="1" applyAlignment="1">
      <alignment wrapText="1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29" xfId="0" applyFont="1" applyBorder="1" applyAlignment="1">
      <alignment wrapText="1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2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33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4" borderId="4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2" fillId="0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9" fillId="0" borderId="11" xfId="0" applyFont="1" applyBorder="1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26" fillId="0" borderId="0" xfId="0" applyFont="1" applyAlignment="1">
      <alignment horizontal="left"/>
    </xf>
    <xf numFmtId="9" fontId="0" fillId="8" borderId="0" xfId="1" applyFont="1" applyFill="1"/>
    <xf numFmtId="9" fontId="0" fillId="8" borderId="0" xfId="0" applyNumberFormat="1" applyFill="1"/>
    <xf numFmtId="0" fontId="27" fillId="0" borderId="0" xfId="0" applyFont="1" applyFill="1" applyBorder="1" applyAlignment="1">
      <alignment vertical="center"/>
    </xf>
    <xf numFmtId="9" fontId="24" fillId="0" borderId="0" xfId="0" applyNumberFormat="1" applyFont="1" applyBorder="1" applyAlignment="1">
      <alignment vertical="center"/>
    </xf>
    <xf numFmtId="9" fontId="28" fillId="0" borderId="0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9" fontId="29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3" fillId="0" borderId="11" xfId="0" applyFont="1" applyFill="1" applyBorder="1" applyAlignment="1">
      <alignment wrapText="1"/>
    </xf>
    <xf numFmtId="0" fontId="0" fillId="0" borderId="1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wrapText="1"/>
    </xf>
    <xf numFmtId="0" fontId="9" fillId="0" borderId="11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8" borderId="0" xfId="0" applyFill="1"/>
    <xf numFmtId="0" fontId="0" fillId="0" borderId="1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3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/>
    </xf>
    <xf numFmtId="0" fontId="0" fillId="0" borderId="11" xfId="0" applyFill="1" applyBorder="1"/>
    <xf numFmtId="0" fontId="6" fillId="0" borderId="11" xfId="0" applyFont="1" applyFill="1" applyBorder="1" applyAlignment="1"/>
    <xf numFmtId="0" fontId="6" fillId="0" borderId="11" xfId="0" applyFont="1" applyBorder="1" applyAlignment="1"/>
    <xf numFmtId="0" fontId="3" fillId="0" borderId="11" xfId="0" applyFont="1" applyFill="1" applyBorder="1" applyAlignment="1"/>
    <xf numFmtId="0" fontId="3" fillId="0" borderId="11" xfId="0" applyFont="1" applyBorder="1" applyAlignment="1"/>
    <xf numFmtId="0" fontId="6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0" fillId="8" borderId="28" xfId="0" applyFont="1" applyFill="1" applyBorder="1" applyAlignment="1">
      <alignment vertical="center" wrapText="1"/>
    </xf>
    <xf numFmtId="0" fontId="0" fillId="8" borderId="52" xfId="0" applyFont="1" applyFill="1" applyBorder="1" applyAlignment="1">
      <alignment vertical="center" wrapText="1"/>
    </xf>
    <xf numFmtId="0" fontId="9" fillId="0" borderId="11" xfId="0" applyFont="1" applyBorder="1" applyAlignment="1"/>
    <xf numFmtId="0" fontId="3" fillId="0" borderId="11" xfId="0" applyFont="1" applyFill="1" applyBorder="1" applyAlignment="1">
      <alignment horizontal="left"/>
    </xf>
    <xf numFmtId="0" fontId="0" fillId="9" borderId="11" xfId="0" applyFill="1" applyBorder="1"/>
    <xf numFmtId="0" fontId="9" fillId="9" borderId="11" xfId="0" applyFont="1" applyFill="1" applyBorder="1" applyAlignment="1">
      <alignment vertical="center" wrapText="1"/>
    </xf>
    <xf numFmtId="9" fontId="0" fillId="8" borderId="52" xfId="0" applyNumberFormat="1" applyFont="1" applyFill="1" applyBorder="1" applyAlignment="1">
      <alignment vertical="center" wrapText="1"/>
    </xf>
    <xf numFmtId="9" fontId="0" fillId="8" borderId="50" xfId="0" applyNumberFormat="1" applyFont="1" applyFill="1" applyBorder="1" applyAlignment="1">
      <alignment vertical="center" wrapText="1"/>
    </xf>
    <xf numFmtId="9" fontId="32" fillId="0" borderId="11" xfId="0" applyNumberFormat="1" applyFont="1" applyBorder="1"/>
    <xf numFmtId="0" fontId="32" fillId="9" borderId="11" xfId="0" applyFont="1" applyFill="1" applyBorder="1"/>
    <xf numFmtId="0" fontId="0" fillId="0" borderId="0" xfId="0" applyAlignment="1"/>
    <xf numFmtId="10" fontId="3" fillId="0" borderId="0" xfId="1" applyNumberFormat="1" applyFont="1" applyAlignment="1">
      <alignment horizontal="center" vertical="center" wrapText="1"/>
    </xf>
    <xf numFmtId="9" fontId="32" fillId="0" borderId="11" xfId="1" applyNumberFormat="1" applyFont="1" applyBorder="1"/>
    <xf numFmtId="9" fontId="32" fillId="0" borderId="11" xfId="1" applyFont="1" applyBorder="1"/>
    <xf numFmtId="0" fontId="0" fillId="0" borderId="11" xfId="0" applyFont="1" applyFill="1" applyBorder="1" applyAlignment="1">
      <alignment horizontal="center" vertical="center" wrapText="1"/>
    </xf>
    <xf numFmtId="9" fontId="0" fillId="0" borderId="0" xfId="1" applyFont="1" applyAlignment="1">
      <alignment horizontal="right"/>
    </xf>
    <xf numFmtId="9" fontId="0" fillId="8" borderId="50" xfId="1" applyNumberFormat="1" applyFont="1" applyFill="1" applyBorder="1" applyAlignment="1">
      <alignment horizontal="right" vertical="center" wrapText="1"/>
    </xf>
    <xf numFmtId="9" fontId="0" fillId="8" borderId="37" xfId="1" applyFont="1" applyFill="1" applyBorder="1" applyAlignment="1">
      <alignment horizontal="right" vertical="center" wrapText="1"/>
    </xf>
    <xf numFmtId="9" fontId="32" fillId="0" borderId="11" xfId="1" applyNumberFormat="1" applyFont="1" applyBorder="1" applyAlignment="1">
      <alignment horizontal="right"/>
    </xf>
    <xf numFmtId="9" fontId="32" fillId="0" borderId="11" xfId="1" applyFont="1" applyBorder="1" applyAlignment="1">
      <alignment horizontal="right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/>
    </xf>
    <xf numFmtId="0" fontId="0" fillId="10" borderId="11" xfId="0" applyFill="1" applyBorder="1"/>
    <xf numFmtId="0" fontId="9" fillId="10" borderId="11" xfId="0" applyFont="1" applyFill="1" applyBorder="1" applyAlignment="1">
      <alignment vertical="center"/>
    </xf>
    <xf numFmtId="0" fontId="9" fillId="10" borderId="11" xfId="0" applyFont="1" applyFill="1" applyBorder="1"/>
    <xf numFmtId="9" fontId="0" fillId="8" borderId="11" xfId="0" applyNumberFormat="1" applyFill="1" applyBorder="1"/>
    <xf numFmtId="0" fontId="0" fillId="0" borderId="11" xfId="0" applyBorder="1" applyAlignment="1">
      <alignment horizontal="center" vertical="center"/>
    </xf>
    <xf numFmtId="0" fontId="34" fillId="0" borderId="11" xfId="0" applyFont="1" applyBorder="1" applyAlignment="1">
      <alignment vertical="center" wrapText="1"/>
    </xf>
    <xf numFmtId="0" fontId="0" fillId="10" borderId="0" xfId="0" applyFill="1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0" fillId="13" borderId="0" xfId="0" applyFill="1"/>
    <xf numFmtId="0" fontId="0" fillId="0" borderId="11" xfId="0" applyBorder="1" applyAlignment="1">
      <alignment horizontal="center" vertical="center" textRotation="90"/>
    </xf>
    <xf numFmtId="0" fontId="0" fillId="8" borderId="11" xfId="0" applyFill="1" applyBorder="1"/>
    <xf numFmtId="0" fontId="0" fillId="0" borderId="11" xfId="0" applyBorder="1" applyAlignment="1">
      <alignment horizontal="center" vertical="center" textRotation="90" wrapText="1"/>
    </xf>
    <xf numFmtId="0" fontId="0" fillId="12" borderId="11" xfId="0" applyFill="1" applyBorder="1"/>
    <xf numFmtId="0" fontId="0" fillId="0" borderId="11" xfId="0" applyBorder="1" applyAlignment="1">
      <alignment textRotation="90"/>
    </xf>
    <xf numFmtId="0" fontId="0" fillId="11" borderId="11" xfId="0" applyFill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55" xfId="0" applyBorder="1"/>
    <xf numFmtId="0" fontId="0" fillId="0" borderId="54" xfId="0" applyFill="1" applyBorder="1" applyAlignment="1">
      <alignment wrapText="1"/>
    </xf>
    <xf numFmtId="0" fontId="35" fillId="0" borderId="1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wrapText="1"/>
    </xf>
    <xf numFmtId="10" fontId="24" fillId="0" borderId="0" xfId="0" applyNumberFormat="1" applyFont="1" applyBorder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0" fontId="0" fillId="0" borderId="55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/>
    <xf numFmtId="9" fontId="0" fillId="14" borderId="0" xfId="0" applyNumberFormat="1" applyFill="1" applyAlignment="1">
      <alignment horizontal="left"/>
    </xf>
    <xf numFmtId="0" fontId="0" fillId="14" borderId="11" xfId="0" applyFill="1" applyBorder="1"/>
    <xf numFmtId="9" fontId="32" fillId="14" borderId="11" xfId="0" applyNumberFormat="1" applyFont="1" applyFill="1" applyBorder="1"/>
    <xf numFmtId="9" fontId="0" fillId="14" borderId="28" xfId="0" applyNumberFormat="1" applyFont="1" applyFill="1" applyBorder="1" applyAlignment="1">
      <alignment horizontal="left" vertical="center" wrapText="1"/>
    </xf>
    <xf numFmtId="165" fontId="0" fillId="14" borderId="0" xfId="1" applyNumberFormat="1" applyFont="1" applyFill="1"/>
    <xf numFmtId="0" fontId="4" fillId="0" borderId="0" xfId="0" applyFont="1"/>
    <xf numFmtId="0" fontId="26" fillId="0" borderId="0" xfId="0" applyFont="1"/>
    <xf numFmtId="0" fontId="38" fillId="0" borderId="0" xfId="0" applyFont="1"/>
    <xf numFmtId="0" fontId="37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3" borderId="11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10" xfId="0" applyBorder="1"/>
    <xf numFmtId="0" fontId="0" fillId="3" borderId="1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5" borderId="18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8" borderId="35" xfId="0" applyFont="1" applyFill="1" applyBorder="1" applyAlignment="1">
      <alignment horizontal="left" vertical="center" wrapText="1"/>
    </xf>
    <xf numFmtId="0" fontId="0" fillId="8" borderId="11" xfId="0" applyFont="1" applyFill="1" applyBorder="1" applyAlignment="1">
      <alignment horizontal="left" vertical="center" wrapText="1"/>
    </xf>
    <xf numFmtId="0" fontId="0" fillId="8" borderId="44" xfId="0" applyFont="1" applyFill="1" applyBorder="1" applyAlignment="1">
      <alignment horizontal="left" vertical="center" wrapText="1"/>
    </xf>
    <xf numFmtId="0" fontId="0" fillId="8" borderId="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14" fontId="24" fillId="0" borderId="12" xfId="0" applyNumberFormat="1" applyFont="1" applyBorder="1" applyAlignment="1" applyProtection="1">
      <alignment horizontal="center" vertical="center"/>
      <protection locked="0"/>
    </xf>
    <xf numFmtId="14" fontId="24" fillId="0" borderId="14" xfId="0" applyNumberFormat="1" applyFont="1" applyBorder="1" applyAlignment="1" applyProtection="1">
      <alignment horizontal="center" vertical="center"/>
      <protection locked="0"/>
    </xf>
    <xf numFmtId="14" fontId="2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/>
    </xf>
    <xf numFmtId="0" fontId="18" fillId="0" borderId="39" xfId="0" applyFont="1" applyBorder="1" applyAlignment="1">
      <alignment horizontal="right" vertical="center"/>
    </xf>
    <xf numFmtId="0" fontId="19" fillId="0" borderId="39" xfId="0" applyFont="1" applyBorder="1" applyAlignment="1">
      <alignment horizontal="right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45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2" fillId="0" borderId="46" xfId="0" applyFont="1" applyBorder="1" applyAlignment="1" applyProtection="1">
      <alignment vertical="top" wrapText="1"/>
      <protection locked="0"/>
    </xf>
    <xf numFmtId="0" fontId="22" fillId="0" borderId="39" xfId="0" applyFont="1" applyBorder="1" applyAlignment="1" applyProtection="1">
      <alignment vertical="top" wrapText="1"/>
      <protection locked="0"/>
    </xf>
    <xf numFmtId="0" fontId="22" fillId="0" borderId="40" xfId="0" applyFont="1" applyBorder="1" applyAlignment="1" applyProtection="1">
      <alignment vertical="top" wrapText="1"/>
      <protection locked="0"/>
    </xf>
    <xf numFmtId="0" fontId="15" fillId="0" borderId="47" xfId="0" applyFont="1" applyBorder="1" applyAlignment="1">
      <alignment horizontal="center" vertical="center" wrapText="1"/>
    </xf>
    <xf numFmtId="0" fontId="0" fillId="0" borderId="17" xfId="0" applyBorder="1"/>
    <xf numFmtId="0" fontId="15" fillId="0" borderId="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  <protection locked="0"/>
    </xf>
    <xf numFmtId="164" fontId="15" fillId="0" borderId="6" xfId="0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0" fillId="0" borderId="20" xfId="0" applyBorder="1"/>
    <xf numFmtId="14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64" fontId="11" fillId="0" borderId="39" xfId="0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1" fillId="0" borderId="41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6" fillId="7" borderId="4" xfId="0" applyNumberFormat="1" applyFont="1" applyFill="1" applyBorder="1" applyAlignment="1">
      <alignment horizontal="center" vertical="center"/>
    </xf>
    <xf numFmtId="164" fontId="16" fillId="7" borderId="6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8" borderId="37" xfId="0" applyFont="1" applyFill="1" applyBorder="1" applyAlignment="1">
      <alignment horizontal="left" vertical="center" wrapText="1"/>
    </xf>
    <xf numFmtId="0" fontId="0" fillId="8" borderId="50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33" fillId="0" borderId="5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14" borderId="11" xfId="0" applyFont="1" applyFill="1" applyBorder="1" applyAlignment="1">
      <alignment horizontal="center" wrapText="1"/>
    </xf>
    <xf numFmtId="0" fontId="6" fillId="14" borderId="42" xfId="0" applyFont="1" applyFill="1" applyBorder="1" applyAlignment="1">
      <alignment horizontal="center" wrapText="1"/>
    </xf>
    <xf numFmtId="0" fontId="0" fillId="8" borderId="28" xfId="0" applyFont="1" applyFill="1" applyBorder="1" applyAlignment="1">
      <alignment horizontal="left" vertical="center" wrapText="1"/>
    </xf>
    <xf numFmtId="0" fontId="0" fillId="8" borderId="52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/>
    </xf>
    <xf numFmtId="0" fontId="0" fillId="8" borderId="49" xfId="0" applyFont="1" applyFill="1" applyBorder="1" applyAlignment="1">
      <alignment horizontal="left" vertical="center" wrapText="1"/>
    </xf>
    <xf numFmtId="0" fontId="0" fillId="8" borderId="5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36" fillId="0" borderId="44" xfId="0" applyFont="1" applyBorder="1" applyAlignment="1">
      <alignment horizontal="left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12" borderId="28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11" borderId="51" xfId="0" applyFill="1" applyBorder="1" applyAlignment="1">
      <alignment horizontal="center" vertical="center" textRotation="90"/>
    </xf>
    <xf numFmtId="0" fontId="0" fillId="11" borderId="0" xfId="0" applyFill="1" applyBorder="1" applyAlignment="1">
      <alignment horizontal="center" vertical="center" textRotation="90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430743</xdr:colOff>
      <xdr:row>1</xdr:row>
      <xdr:rowOff>47625</xdr:rowOff>
    </xdr:from>
    <xdr:to>
      <xdr:col>9</xdr:col>
      <xdr:colOff>25401</xdr:colOff>
      <xdr:row>39</xdr:row>
      <xdr:rowOff>10584</xdr:rowOff>
    </xdr:to>
    <xdr:grpSp>
      <xdr:nvGrpSpPr>
        <xdr:cNvPr id="96" name="Groupe 95"/>
        <xdr:cNvGrpSpPr/>
      </xdr:nvGrpSpPr>
      <xdr:grpSpPr>
        <a:xfrm>
          <a:off x="430743" y="238125"/>
          <a:ext cx="6452658" cy="7256388"/>
          <a:chOff x="430743" y="238125"/>
          <a:chExt cx="6452658" cy="7256388"/>
        </a:xfrm>
      </xdr:grpSpPr>
      <xdr:sp macro="" textlink="">
        <xdr:nvSpPr>
          <xdr:cNvPr id="2" name="Organigramme : Processus 1"/>
          <xdr:cNvSpPr/>
        </xdr:nvSpPr>
        <xdr:spPr>
          <a:xfrm>
            <a:off x="846667" y="238125"/>
            <a:ext cx="2063750" cy="46037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600" b="1"/>
              <a:t>Validation du stage</a:t>
            </a:r>
          </a:p>
        </xdr:txBody>
      </xdr:sp>
      <xdr:sp macro="" textlink="">
        <xdr:nvSpPr>
          <xdr:cNvPr id="3" name="Organigramme : Données 2"/>
          <xdr:cNvSpPr/>
        </xdr:nvSpPr>
        <xdr:spPr>
          <a:xfrm>
            <a:off x="1209675" y="1125008"/>
            <a:ext cx="1276350" cy="552450"/>
          </a:xfrm>
          <a:prstGeom prst="flowChartInputOutp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recherche du stage</a:t>
            </a:r>
          </a:p>
        </xdr:txBody>
      </xdr:sp>
      <xdr:sp macro="" textlink="">
        <xdr:nvSpPr>
          <xdr:cNvPr id="5" name="Organigramme : Alternative 4"/>
          <xdr:cNvSpPr/>
        </xdr:nvSpPr>
        <xdr:spPr>
          <a:xfrm>
            <a:off x="3132666" y="1231900"/>
            <a:ext cx="895047" cy="496207"/>
          </a:xfrm>
          <a:prstGeom prst="flowChartAlternate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100" b="1"/>
              <a:t>Etudiant</a:t>
            </a:r>
          </a:p>
        </xdr:txBody>
      </xdr:sp>
      <xdr:sp macro="" textlink="">
        <xdr:nvSpPr>
          <xdr:cNvPr id="6" name="Organigramme : Alternative 5"/>
          <xdr:cNvSpPr/>
        </xdr:nvSpPr>
        <xdr:spPr>
          <a:xfrm>
            <a:off x="4970991" y="302684"/>
            <a:ext cx="1200150" cy="1000125"/>
          </a:xfrm>
          <a:prstGeom prst="flowChartAlternate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Banque</a:t>
            </a:r>
            <a:r>
              <a:rPr lang="fr-FR" sz="1100" b="1" baseline="0"/>
              <a:t> de stages nationales /académiques</a:t>
            </a:r>
          </a:p>
        </xdr:txBody>
      </xdr:sp>
      <xdr:sp macro="" textlink="">
        <xdr:nvSpPr>
          <xdr:cNvPr id="7" name="Organigramme : Alternative 6"/>
          <xdr:cNvSpPr/>
        </xdr:nvSpPr>
        <xdr:spPr>
          <a:xfrm>
            <a:off x="4969934" y="1683809"/>
            <a:ext cx="1200150" cy="542925"/>
          </a:xfrm>
          <a:prstGeom prst="flowChartAlternate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Banque</a:t>
            </a:r>
            <a:r>
              <a:rPr lang="fr-FR" sz="1100" b="1" baseline="0"/>
              <a:t> stages établissement</a:t>
            </a:r>
            <a:endParaRPr lang="fr-FR" sz="1100" b="1"/>
          </a:p>
        </xdr:txBody>
      </xdr:sp>
      <xdr:sp macro="" textlink="">
        <xdr:nvSpPr>
          <xdr:cNvPr id="8" name="Organigramme : Données 7"/>
          <xdr:cNvSpPr/>
        </xdr:nvSpPr>
        <xdr:spPr>
          <a:xfrm>
            <a:off x="693208" y="2151591"/>
            <a:ext cx="2276475" cy="1085851"/>
          </a:xfrm>
          <a:prstGeom prst="flowChartInputOutp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Convention avec, en annexe, la liste des taches susceptibles d'être confiées à l'étudiant</a:t>
            </a:r>
          </a:p>
        </xdr:txBody>
      </xdr:sp>
      <xdr:sp macro="" textlink="">
        <xdr:nvSpPr>
          <xdr:cNvPr id="9" name="Organigramme : Données 8"/>
          <xdr:cNvSpPr/>
        </xdr:nvSpPr>
        <xdr:spPr>
          <a:xfrm>
            <a:off x="430743" y="3779307"/>
            <a:ext cx="2886074" cy="1049716"/>
          </a:xfrm>
          <a:prstGeom prst="flowChartInputOutp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Le</a:t>
            </a:r>
            <a:r>
              <a:rPr lang="fr-FR" sz="1100" b="1" baseline="0"/>
              <a:t>s taches susceptibles d'être confiées à l'étudiant permettront son évaluation dans le cadre de l'épreuve U62</a:t>
            </a:r>
            <a:endParaRPr lang="fr-FR" sz="1100" b="1"/>
          </a:p>
        </xdr:txBody>
      </xdr:sp>
      <xdr:sp macro="" textlink="">
        <xdr:nvSpPr>
          <xdr:cNvPr id="10" name="Organigramme : Décision 9"/>
          <xdr:cNvSpPr/>
        </xdr:nvSpPr>
        <xdr:spPr>
          <a:xfrm>
            <a:off x="1341058" y="5648473"/>
            <a:ext cx="1058333" cy="680358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/>
              <a:t>O / N</a:t>
            </a:r>
          </a:p>
        </xdr:txBody>
      </xdr:sp>
      <xdr:sp macro="" textlink="">
        <xdr:nvSpPr>
          <xdr:cNvPr id="11" name="Organigramme : Alternative 10"/>
          <xdr:cNvSpPr/>
        </xdr:nvSpPr>
        <xdr:spPr>
          <a:xfrm>
            <a:off x="1361925" y="6920897"/>
            <a:ext cx="1001183" cy="573616"/>
          </a:xfrm>
          <a:prstGeom prst="flowChartAlternateProcess">
            <a:avLst/>
          </a:pr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Validation</a:t>
            </a:r>
            <a:r>
              <a:rPr lang="fr-FR" sz="1100" b="1" baseline="0"/>
              <a:t> du stage</a:t>
            </a:r>
            <a:endParaRPr lang="fr-FR" sz="1100" b="1"/>
          </a:p>
        </xdr:txBody>
      </xdr:sp>
      <xdr:sp macro="" textlink="">
        <xdr:nvSpPr>
          <xdr:cNvPr id="12" name="Organigramme : Alternative 11"/>
          <xdr:cNvSpPr/>
        </xdr:nvSpPr>
        <xdr:spPr>
          <a:xfrm>
            <a:off x="4482192" y="5602211"/>
            <a:ext cx="1092201" cy="762906"/>
          </a:xfrm>
          <a:prstGeom prst="flowChartAlternate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/>
              <a:t>Echanges </a:t>
            </a:r>
            <a:r>
              <a:rPr lang="fr-FR" sz="1100" b="1"/>
              <a:t>ecole-entreprise</a:t>
            </a:r>
          </a:p>
        </xdr:txBody>
      </xdr:sp>
      <xdr:sp macro="" textlink="">
        <xdr:nvSpPr>
          <xdr:cNvPr id="14" name="Organigramme : Décision 13"/>
          <xdr:cNvSpPr/>
        </xdr:nvSpPr>
        <xdr:spPr>
          <a:xfrm>
            <a:off x="3694794" y="3238501"/>
            <a:ext cx="2700564" cy="1455964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Evolution possibles des taches</a:t>
            </a:r>
          </a:p>
          <a:p>
            <a:pPr algn="ctr"/>
            <a:r>
              <a:rPr lang="fr-FR" sz="1100" b="1"/>
              <a:t>O / N</a:t>
            </a:r>
          </a:p>
        </xdr:txBody>
      </xdr:sp>
      <xdr:cxnSp macro="">
        <xdr:nvCxnSpPr>
          <xdr:cNvPr id="17" name="Connecteur droit avec flèche 16"/>
          <xdr:cNvCxnSpPr>
            <a:stCxn id="2" idx="2"/>
            <a:endCxn id="3" idx="1"/>
          </xdr:cNvCxnSpPr>
        </xdr:nvCxnSpPr>
        <xdr:spPr>
          <a:xfrm flipH="1">
            <a:off x="1847850" y="698500"/>
            <a:ext cx="30692" cy="426508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necteur droit avec flèche 18"/>
          <xdr:cNvCxnSpPr>
            <a:stCxn id="5" idx="1"/>
            <a:endCxn id="3" idx="5"/>
          </xdr:cNvCxnSpPr>
        </xdr:nvCxnSpPr>
        <xdr:spPr>
          <a:xfrm flipH="1" flipV="1">
            <a:off x="2358390" y="1401233"/>
            <a:ext cx="774276" cy="78771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Connecteur droit avec flèche 21"/>
          <xdr:cNvCxnSpPr>
            <a:stCxn id="6" idx="1"/>
            <a:endCxn id="5" idx="3"/>
          </xdr:cNvCxnSpPr>
        </xdr:nvCxnSpPr>
        <xdr:spPr>
          <a:xfrm flipH="1">
            <a:off x="4027713" y="802747"/>
            <a:ext cx="943278" cy="677257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Connecteur droit avec flèche 24"/>
          <xdr:cNvCxnSpPr>
            <a:stCxn id="7" idx="1"/>
            <a:endCxn id="5" idx="3"/>
          </xdr:cNvCxnSpPr>
        </xdr:nvCxnSpPr>
        <xdr:spPr>
          <a:xfrm flipH="1" flipV="1">
            <a:off x="4027713" y="1480004"/>
            <a:ext cx="942221" cy="475268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Connecteur droit avec flèche 30"/>
          <xdr:cNvCxnSpPr>
            <a:stCxn id="3" idx="4"/>
            <a:endCxn id="8" idx="1"/>
          </xdr:cNvCxnSpPr>
        </xdr:nvCxnSpPr>
        <xdr:spPr>
          <a:xfrm flipH="1">
            <a:off x="1831446" y="1677458"/>
            <a:ext cx="16404" cy="474133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Connecteur droit avec flèche 33"/>
          <xdr:cNvCxnSpPr>
            <a:stCxn id="8" idx="4"/>
            <a:endCxn id="9" idx="1"/>
          </xdr:cNvCxnSpPr>
        </xdr:nvCxnSpPr>
        <xdr:spPr>
          <a:xfrm>
            <a:off x="1831446" y="3237442"/>
            <a:ext cx="42334" cy="541865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Connecteur droit avec flèche 36"/>
          <xdr:cNvCxnSpPr>
            <a:stCxn id="9" idx="4"/>
            <a:endCxn id="10" idx="0"/>
          </xdr:cNvCxnSpPr>
        </xdr:nvCxnSpPr>
        <xdr:spPr>
          <a:xfrm flipH="1">
            <a:off x="1870225" y="4829023"/>
            <a:ext cx="3555" cy="819450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Connecteur droit avec flèche 39"/>
          <xdr:cNvCxnSpPr>
            <a:stCxn id="10" idx="3"/>
            <a:endCxn id="12" idx="1"/>
          </xdr:cNvCxnSpPr>
        </xdr:nvCxnSpPr>
        <xdr:spPr>
          <a:xfrm flipV="1">
            <a:off x="2399391" y="5983664"/>
            <a:ext cx="2082801" cy="4988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Connecteur droit avec flèche 43"/>
          <xdr:cNvCxnSpPr>
            <a:stCxn id="12" idx="0"/>
            <a:endCxn id="14" idx="2"/>
          </xdr:cNvCxnSpPr>
        </xdr:nvCxnSpPr>
        <xdr:spPr>
          <a:xfrm flipV="1">
            <a:off x="5028293" y="4694465"/>
            <a:ext cx="16783" cy="907746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Connecteur droit avec flèche 49"/>
          <xdr:cNvCxnSpPr>
            <a:stCxn id="10" idx="2"/>
            <a:endCxn id="11" idx="0"/>
          </xdr:cNvCxnSpPr>
        </xdr:nvCxnSpPr>
        <xdr:spPr>
          <a:xfrm flipH="1">
            <a:off x="1862517" y="6328831"/>
            <a:ext cx="7708" cy="592066"/>
          </a:xfrm>
          <a:prstGeom prst="straightConnector1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Connecteur en angle 61"/>
          <xdr:cNvCxnSpPr>
            <a:stCxn id="14" idx="1"/>
            <a:endCxn id="9" idx="5"/>
          </xdr:cNvCxnSpPr>
        </xdr:nvCxnSpPr>
        <xdr:spPr>
          <a:xfrm rot="10800000" flipV="1">
            <a:off x="3028210" y="3973287"/>
            <a:ext cx="666584" cy="337682"/>
          </a:xfrm>
          <a:prstGeom prst="bentConnector3">
            <a:avLst/>
          </a:prstGeom>
          <a:ln w="3175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" name="Organigramme : Alternative 69"/>
          <xdr:cNvSpPr/>
        </xdr:nvSpPr>
        <xdr:spPr>
          <a:xfrm>
            <a:off x="5882218" y="6746727"/>
            <a:ext cx="1001183" cy="737203"/>
          </a:xfrm>
          <a:prstGeom prst="flowChartAlternate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r-FR" sz="1100" b="1"/>
              <a:t>NON Validation</a:t>
            </a:r>
            <a:r>
              <a:rPr lang="fr-FR" sz="1100" b="1" baseline="0"/>
              <a:t> du stage</a:t>
            </a:r>
            <a:endParaRPr lang="fr-FR" sz="1100" b="1"/>
          </a:p>
        </xdr:txBody>
      </xdr:sp>
      <xdr:cxnSp macro="">
        <xdr:nvCxnSpPr>
          <xdr:cNvPr id="77" name="Connecteur en angle 76"/>
          <xdr:cNvCxnSpPr>
            <a:stCxn id="14" idx="3"/>
            <a:endCxn id="70" idx="0"/>
          </xdr:cNvCxnSpPr>
        </xdr:nvCxnSpPr>
        <xdr:spPr>
          <a:xfrm flipH="1">
            <a:off x="6382810" y="3973287"/>
            <a:ext cx="12548" cy="2773440"/>
          </a:xfrm>
          <a:prstGeom prst="bentConnector4">
            <a:avLst>
              <a:gd name="adj1" fmla="val -1821804"/>
              <a:gd name="adj2" fmla="val 63001"/>
            </a:avLst>
          </a:prstGeom>
          <a:ln w="3175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ravaux%20MTP/PEDAGO%20ET%20EXAMENS/PRE%20BAC/STI2D/Les%20grilles%20d'&#233;valuation/grilles%20&#233;val%20d&#233;verrouill&#233;es/STI2D%20Toutes%20specialites%20Grille%20Evaluation%20soutenance%20du%20proj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tion-candidat"/>
      <sheetName val="Evalu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zoomScale="60" zoomScaleNormal="60" workbookViewId="0">
      <selection activeCell="A2" sqref="A2:B26"/>
    </sheetView>
  </sheetViews>
  <sheetFormatPr baseColWidth="10" defaultRowHeight="15.75" x14ac:dyDescent="0.25"/>
  <cols>
    <col min="1" max="1" width="33.7109375" customWidth="1"/>
    <col min="2" max="2" width="145" style="410" customWidth="1"/>
  </cols>
  <sheetData>
    <row r="1" spans="1:2" ht="16.5" thickBot="1" x14ac:dyDescent="0.3"/>
    <row r="2" spans="1:2" ht="24" customHeight="1" thickBot="1" x14ac:dyDescent="0.3">
      <c r="A2" s="278" t="s">
        <v>1</v>
      </c>
      <c r="B2" s="411" t="s">
        <v>6</v>
      </c>
    </row>
    <row r="3" spans="1:2" ht="24" customHeight="1" thickBot="1" x14ac:dyDescent="0.3">
      <c r="A3" s="279"/>
      <c r="B3" s="412" t="s">
        <v>7</v>
      </c>
    </row>
    <row r="4" spans="1:2" ht="24" customHeight="1" thickBot="1" x14ac:dyDescent="0.3">
      <c r="A4" s="279"/>
      <c r="B4" s="412" t="s">
        <v>8</v>
      </c>
    </row>
    <row r="5" spans="1:2" ht="24" customHeight="1" thickBot="1" x14ac:dyDescent="0.3">
      <c r="A5" s="279"/>
      <c r="B5" s="412" t="s">
        <v>9</v>
      </c>
    </row>
    <row r="6" spans="1:2" ht="24" customHeight="1" thickBot="1" x14ac:dyDescent="0.3">
      <c r="A6" s="279"/>
      <c r="B6" s="412" t="s">
        <v>10</v>
      </c>
    </row>
    <row r="7" spans="1:2" ht="24" customHeight="1" thickBot="1" x14ac:dyDescent="0.3">
      <c r="A7" s="279"/>
      <c r="B7" s="412" t="s">
        <v>11</v>
      </c>
    </row>
    <row r="8" spans="1:2" ht="24" customHeight="1" thickBot="1" x14ac:dyDescent="0.3">
      <c r="A8" s="279"/>
      <c r="B8" s="412" t="s">
        <v>12</v>
      </c>
    </row>
    <row r="9" spans="1:2" ht="24" customHeight="1" thickBot="1" x14ac:dyDescent="0.3">
      <c r="A9" s="280"/>
      <c r="B9" s="413" t="s">
        <v>13</v>
      </c>
    </row>
    <row r="10" spans="1:2" ht="24" customHeight="1" thickBot="1" x14ac:dyDescent="0.3">
      <c r="A10" s="281" t="s">
        <v>2</v>
      </c>
      <c r="B10" s="414" t="s">
        <v>14</v>
      </c>
    </row>
    <row r="11" spans="1:2" ht="24" customHeight="1" thickBot="1" x14ac:dyDescent="0.3">
      <c r="A11" s="282"/>
      <c r="B11" s="415" t="s">
        <v>15</v>
      </c>
    </row>
    <row r="12" spans="1:2" ht="24" customHeight="1" thickBot="1" x14ac:dyDescent="0.3">
      <c r="A12" s="282"/>
      <c r="B12" s="415" t="s">
        <v>16</v>
      </c>
    </row>
    <row r="13" spans="1:2" ht="24" customHeight="1" thickBot="1" x14ac:dyDescent="0.3">
      <c r="A13" s="283"/>
      <c r="B13" s="416" t="s">
        <v>17</v>
      </c>
    </row>
    <row r="14" spans="1:2" ht="24" customHeight="1" thickBot="1" x14ac:dyDescent="0.3">
      <c r="A14" s="278" t="s">
        <v>3</v>
      </c>
      <c r="B14" s="411" t="s">
        <v>18</v>
      </c>
    </row>
    <row r="15" spans="1:2" ht="24" customHeight="1" thickBot="1" x14ac:dyDescent="0.3">
      <c r="A15" s="279"/>
      <c r="B15" s="412" t="s">
        <v>19</v>
      </c>
    </row>
    <row r="16" spans="1:2" ht="24" customHeight="1" thickBot="1" x14ac:dyDescent="0.3">
      <c r="A16" s="279"/>
      <c r="B16" s="412" t="s">
        <v>20</v>
      </c>
    </row>
    <row r="17" spans="1:2" ht="24" customHeight="1" thickBot="1" x14ac:dyDescent="0.3">
      <c r="A17" s="279"/>
      <c r="B17" s="412" t="s">
        <v>21</v>
      </c>
    </row>
    <row r="18" spans="1:2" ht="24" customHeight="1" thickBot="1" x14ac:dyDescent="0.3">
      <c r="A18" s="279"/>
      <c r="B18" s="412" t="s">
        <v>22</v>
      </c>
    </row>
    <row r="19" spans="1:2" ht="24" customHeight="1" thickBot="1" x14ac:dyDescent="0.3">
      <c r="A19" s="279"/>
      <c r="B19" s="412" t="s">
        <v>23</v>
      </c>
    </row>
    <row r="20" spans="1:2" ht="24" customHeight="1" thickBot="1" x14ac:dyDescent="0.3">
      <c r="A20" s="280"/>
      <c r="B20" s="413" t="s">
        <v>24</v>
      </c>
    </row>
    <row r="21" spans="1:2" ht="24" customHeight="1" thickBot="1" x14ac:dyDescent="0.3">
      <c r="A21" s="284" t="s">
        <v>4</v>
      </c>
      <c r="B21" s="414" t="s">
        <v>25</v>
      </c>
    </row>
    <row r="22" spans="1:2" ht="24" customHeight="1" thickBot="1" x14ac:dyDescent="0.3">
      <c r="A22" s="285"/>
      <c r="B22" s="416" t="s">
        <v>26</v>
      </c>
    </row>
    <row r="23" spans="1:2" ht="24" customHeight="1" thickBot="1" x14ac:dyDescent="0.3">
      <c r="A23" s="286" t="s">
        <v>5</v>
      </c>
      <c r="B23" s="411" t="s">
        <v>27</v>
      </c>
    </row>
    <row r="24" spans="1:2" ht="24" customHeight="1" thickBot="1" x14ac:dyDescent="0.3">
      <c r="A24" s="287"/>
      <c r="B24" s="412" t="s">
        <v>28</v>
      </c>
    </row>
    <row r="25" spans="1:2" ht="24" customHeight="1" thickBot="1" x14ac:dyDescent="0.3">
      <c r="A25" s="287"/>
      <c r="B25" s="412" t="s">
        <v>29</v>
      </c>
    </row>
    <row r="26" spans="1:2" ht="24" customHeight="1" thickBot="1" x14ac:dyDescent="0.3">
      <c r="A26" s="288"/>
      <c r="B26" s="413" t="s">
        <v>30</v>
      </c>
    </row>
  </sheetData>
  <mergeCells count="5">
    <mergeCell ref="A2:A9"/>
    <mergeCell ref="A10:A13"/>
    <mergeCell ref="A14:A20"/>
    <mergeCell ref="A21:A22"/>
    <mergeCell ref="A23:A2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80" zoomScaleNormal="80" workbookViewId="0">
      <selection activeCell="A16" sqref="A16:A19"/>
    </sheetView>
  </sheetViews>
  <sheetFormatPr baseColWidth="10" defaultRowHeight="15" x14ac:dyDescent="0.25"/>
  <cols>
    <col min="1" max="1" width="47.140625" style="52" customWidth="1"/>
    <col min="2" max="2" width="71.7109375" style="172" customWidth="1"/>
    <col min="3" max="3" width="12.7109375" customWidth="1"/>
    <col min="4" max="7" width="4.85546875" customWidth="1"/>
    <col min="8" max="8" width="7" customWidth="1"/>
  </cols>
  <sheetData>
    <row r="1" spans="1:8" ht="18.75" x14ac:dyDescent="0.25">
      <c r="A1" s="144" t="s">
        <v>199</v>
      </c>
      <c r="B1" s="145"/>
      <c r="C1" s="322" t="s">
        <v>260</v>
      </c>
      <c r="D1" s="322"/>
      <c r="E1" s="322"/>
      <c r="F1" s="322"/>
      <c r="G1" s="322"/>
    </row>
    <row r="2" spans="1:8" ht="15.75" x14ac:dyDescent="0.25">
      <c r="A2" s="146" t="s">
        <v>200</v>
      </c>
      <c r="B2" s="127"/>
    </row>
    <row r="3" spans="1:8" ht="15.75" customHeight="1" x14ac:dyDescent="0.25">
      <c r="B3" s="127"/>
      <c r="C3" s="327" t="s">
        <v>205</v>
      </c>
      <c r="D3" s="328">
        <v>0</v>
      </c>
      <c r="E3" s="328">
        <v>1</v>
      </c>
      <c r="F3" s="328">
        <v>2</v>
      </c>
      <c r="G3" s="328">
        <v>3</v>
      </c>
    </row>
    <row r="4" spans="1:8" x14ac:dyDescent="0.25">
      <c r="A4" s="160" t="s">
        <v>198</v>
      </c>
      <c r="B4" s="198" t="s">
        <v>197</v>
      </c>
      <c r="C4" s="327"/>
      <c r="D4" s="328"/>
      <c r="E4" s="328"/>
      <c r="F4" s="328"/>
      <c r="G4" s="328"/>
    </row>
    <row r="5" spans="1:8" s="1" customFormat="1" ht="17.25" customHeight="1" x14ac:dyDescent="0.25">
      <c r="A5" s="383" t="s">
        <v>233</v>
      </c>
      <c r="B5" s="384"/>
      <c r="C5" s="384"/>
      <c r="D5" s="384"/>
      <c r="E5" s="384"/>
      <c r="F5" s="384"/>
      <c r="G5" s="384"/>
      <c r="H5" s="191">
        <v>0.1</v>
      </c>
    </row>
    <row r="6" spans="1:8" ht="27.75" customHeight="1" x14ac:dyDescent="0.25">
      <c r="A6" s="126" t="s">
        <v>116</v>
      </c>
      <c r="B6" s="166" t="s">
        <v>261</v>
      </c>
      <c r="C6" s="142"/>
      <c r="D6" s="142"/>
      <c r="E6" s="142"/>
      <c r="F6" s="142"/>
      <c r="G6" s="142"/>
      <c r="H6" s="192">
        <v>1</v>
      </c>
    </row>
    <row r="7" spans="1:8" ht="20.25" customHeight="1" x14ac:dyDescent="0.25">
      <c r="A7" s="383" t="s">
        <v>258</v>
      </c>
      <c r="B7" s="384"/>
      <c r="C7" s="384"/>
      <c r="D7" s="384"/>
      <c r="E7" s="384"/>
      <c r="F7" s="384"/>
      <c r="G7" s="384"/>
      <c r="H7" s="190">
        <v>0.1</v>
      </c>
    </row>
    <row r="8" spans="1:8" ht="18" customHeight="1" x14ac:dyDescent="0.25">
      <c r="A8" s="321" t="s">
        <v>117</v>
      </c>
      <c r="B8" s="166" t="s">
        <v>262</v>
      </c>
      <c r="C8" s="142"/>
      <c r="D8" s="142"/>
      <c r="E8" s="142"/>
      <c r="F8" s="142"/>
      <c r="G8" s="142"/>
      <c r="H8" s="192">
        <v>0.15</v>
      </c>
    </row>
    <row r="9" spans="1:8" ht="18" customHeight="1" x14ac:dyDescent="0.25">
      <c r="A9" s="321"/>
      <c r="B9" s="166" t="s">
        <v>263</v>
      </c>
      <c r="C9" s="142"/>
      <c r="D9" s="142"/>
      <c r="E9" s="142"/>
      <c r="F9" s="142"/>
      <c r="G9" s="142"/>
      <c r="H9" s="192">
        <v>0.15</v>
      </c>
    </row>
    <row r="10" spans="1:8" ht="18" customHeight="1" x14ac:dyDescent="0.25">
      <c r="A10" s="321"/>
      <c r="B10" s="166" t="s">
        <v>264</v>
      </c>
      <c r="C10" s="142"/>
      <c r="D10" s="142"/>
      <c r="E10" s="142"/>
      <c r="F10" s="142"/>
      <c r="G10" s="142"/>
      <c r="H10" s="192">
        <v>0.15</v>
      </c>
    </row>
    <row r="11" spans="1:8" ht="18" customHeight="1" x14ac:dyDescent="0.25">
      <c r="A11" s="321"/>
      <c r="B11" s="166" t="s">
        <v>265</v>
      </c>
      <c r="C11" s="142"/>
      <c r="D11" s="142"/>
      <c r="E11" s="142"/>
      <c r="F11" s="142"/>
      <c r="G11" s="142"/>
      <c r="H11" s="192">
        <v>0.15</v>
      </c>
    </row>
    <row r="12" spans="1:8" ht="20.25" customHeight="1" x14ac:dyDescent="0.25">
      <c r="A12" s="126" t="s">
        <v>118</v>
      </c>
      <c r="B12" s="166" t="s">
        <v>266</v>
      </c>
      <c r="C12" s="142"/>
      <c r="D12" s="142"/>
      <c r="E12" s="142"/>
      <c r="F12" s="142"/>
      <c r="G12" s="142"/>
      <c r="H12" s="192">
        <v>0.15</v>
      </c>
    </row>
    <row r="13" spans="1:8" ht="21" customHeight="1" x14ac:dyDescent="0.25">
      <c r="A13" s="126" t="s">
        <v>119</v>
      </c>
      <c r="B13" s="166" t="s">
        <v>267</v>
      </c>
      <c r="C13" s="142"/>
      <c r="D13" s="142"/>
      <c r="E13" s="142"/>
      <c r="F13" s="142"/>
      <c r="G13" s="142"/>
      <c r="H13" s="192">
        <v>0.1</v>
      </c>
    </row>
    <row r="14" spans="1:8" ht="24.75" customHeight="1" x14ac:dyDescent="0.25">
      <c r="A14" s="126" t="s">
        <v>120</v>
      </c>
      <c r="B14" s="166" t="s">
        <v>268</v>
      </c>
      <c r="C14" s="142"/>
      <c r="D14" s="142"/>
      <c r="E14" s="142"/>
      <c r="F14" s="142"/>
      <c r="G14" s="142"/>
      <c r="H14" s="192">
        <v>0.15</v>
      </c>
    </row>
    <row r="15" spans="1:8" ht="17.25" customHeight="1" x14ac:dyDescent="0.25">
      <c r="A15" s="383" t="s">
        <v>210</v>
      </c>
      <c r="B15" s="384"/>
      <c r="C15" s="384"/>
      <c r="D15" s="384"/>
      <c r="E15" s="384"/>
      <c r="F15" s="384"/>
      <c r="G15" s="384"/>
      <c r="H15" s="190">
        <v>0.3</v>
      </c>
    </row>
    <row r="16" spans="1:8" x14ac:dyDescent="0.25">
      <c r="A16" s="321" t="s">
        <v>125</v>
      </c>
      <c r="B16" s="166" t="s">
        <v>269</v>
      </c>
      <c r="C16" s="365" t="s">
        <v>290</v>
      </c>
      <c r="D16" s="142"/>
      <c r="E16" s="142"/>
      <c r="F16" s="142"/>
      <c r="G16" s="142"/>
      <c r="H16" s="192">
        <v>0.2</v>
      </c>
    </row>
    <row r="17" spans="1:9" x14ac:dyDescent="0.25">
      <c r="A17" s="321"/>
      <c r="B17" s="166" t="s">
        <v>270</v>
      </c>
      <c r="C17" s="366"/>
      <c r="D17" s="142"/>
      <c r="E17" s="142"/>
      <c r="F17" s="142"/>
      <c r="G17" s="142"/>
      <c r="H17" s="192">
        <v>0.2</v>
      </c>
    </row>
    <row r="18" spans="1:9" x14ac:dyDescent="0.25">
      <c r="A18" s="321"/>
      <c r="B18" s="166" t="s">
        <v>271</v>
      </c>
      <c r="C18" s="366"/>
      <c r="D18" s="142"/>
      <c r="E18" s="142"/>
      <c r="F18" s="142"/>
      <c r="G18" s="142"/>
      <c r="H18" s="192">
        <v>0.2</v>
      </c>
    </row>
    <row r="19" spans="1:9" x14ac:dyDescent="0.25">
      <c r="A19" s="321"/>
      <c r="B19" s="166" t="s">
        <v>272</v>
      </c>
      <c r="C19" s="367"/>
      <c r="D19" s="142"/>
      <c r="E19" s="142"/>
      <c r="F19" s="142"/>
      <c r="G19" s="142"/>
      <c r="H19" s="192">
        <v>0.4</v>
      </c>
      <c r="I19">
        <v>0.3</v>
      </c>
    </row>
    <row r="20" spans="1:9" x14ac:dyDescent="0.25">
      <c r="A20" s="383" t="s">
        <v>259</v>
      </c>
      <c r="B20" s="384"/>
      <c r="C20" s="384"/>
      <c r="D20" s="384"/>
      <c r="E20" s="384"/>
      <c r="F20" s="384"/>
      <c r="G20" s="384"/>
      <c r="H20" s="190">
        <v>0.1</v>
      </c>
    </row>
    <row r="21" spans="1:9" ht="18" customHeight="1" x14ac:dyDescent="0.25">
      <c r="A21" s="126" t="s">
        <v>126</v>
      </c>
      <c r="B21" s="166" t="s">
        <v>273</v>
      </c>
      <c r="C21" s="142"/>
      <c r="D21" s="142"/>
      <c r="E21" s="142"/>
      <c r="F21" s="142"/>
      <c r="G21" s="142"/>
      <c r="H21" s="192">
        <v>0.5</v>
      </c>
    </row>
    <row r="22" spans="1:9" ht="18" customHeight="1" x14ac:dyDescent="0.25">
      <c r="A22" s="126" t="s">
        <v>128</v>
      </c>
      <c r="B22" s="166" t="s">
        <v>274</v>
      </c>
      <c r="C22" s="210" t="s">
        <v>290</v>
      </c>
      <c r="D22" s="142"/>
      <c r="E22" s="142"/>
      <c r="F22" s="142"/>
      <c r="G22" s="142"/>
      <c r="H22" s="192">
        <v>0.5</v>
      </c>
      <c r="I22">
        <v>0.05</v>
      </c>
    </row>
    <row r="23" spans="1:9" ht="15" customHeight="1" x14ac:dyDescent="0.25">
      <c r="A23" s="383" t="s">
        <v>246</v>
      </c>
      <c r="B23" s="384"/>
      <c r="C23" s="384"/>
      <c r="D23" s="384"/>
      <c r="E23" s="384"/>
      <c r="F23" s="384"/>
      <c r="G23" s="384"/>
      <c r="H23" s="190">
        <v>0.3</v>
      </c>
    </row>
    <row r="24" spans="1:9" ht="20.25" customHeight="1" x14ac:dyDescent="0.25">
      <c r="A24" s="321" t="s">
        <v>130</v>
      </c>
      <c r="B24" s="166" t="s">
        <v>275</v>
      </c>
      <c r="C24" s="365" t="s">
        <v>290</v>
      </c>
      <c r="D24" s="142"/>
      <c r="E24" s="142"/>
      <c r="F24" s="142"/>
      <c r="G24" s="142"/>
      <c r="H24" s="192">
        <v>0.15</v>
      </c>
    </row>
    <row r="25" spans="1:9" ht="25.5" x14ac:dyDescent="0.25">
      <c r="A25" s="321"/>
      <c r="B25" s="166" t="s">
        <v>276</v>
      </c>
      <c r="C25" s="367"/>
      <c r="D25" s="142"/>
      <c r="E25" s="142"/>
      <c r="F25" s="142"/>
      <c r="G25" s="142"/>
      <c r="H25" s="192">
        <v>0.1</v>
      </c>
    </row>
    <row r="26" spans="1:9" ht="17.25" customHeight="1" x14ac:dyDescent="0.25">
      <c r="A26" s="321" t="s">
        <v>131</v>
      </c>
      <c r="B26" s="166" t="s">
        <v>277</v>
      </c>
      <c r="C26" s="142"/>
      <c r="D26" s="142"/>
      <c r="E26" s="142"/>
      <c r="F26" s="142"/>
      <c r="G26" s="142"/>
      <c r="H26" s="192">
        <v>0.1</v>
      </c>
    </row>
    <row r="27" spans="1:9" x14ac:dyDescent="0.25">
      <c r="A27" s="321"/>
      <c r="B27" s="166" t="s">
        <v>278</v>
      </c>
      <c r="C27" s="142"/>
      <c r="D27" s="142"/>
      <c r="E27" s="142"/>
      <c r="F27" s="142"/>
      <c r="G27" s="142"/>
      <c r="H27" s="192">
        <v>0.1</v>
      </c>
    </row>
    <row r="28" spans="1:9" x14ac:dyDescent="0.25">
      <c r="A28" s="321"/>
      <c r="B28" s="166" t="s">
        <v>279</v>
      </c>
      <c r="C28" s="142"/>
      <c r="D28" s="142"/>
      <c r="E28" s="142"/>
      <c r="F28" s="142"/>
      <c r="G28" s="142"/>
      <c r="H28" s="192">
        <v>0.1</v>
      </c>
    </row>
    <row r="29" spans="1:9" x14ac:dyDescent="0.25">
      <c r="A29" s="321" t="s">
        <v>133</v>
      </c>
      <c r="B29" s="166" t="s">
        <v>280</v>
      </c>
      <c r="C29" s="365" t="s">
        <v>290</v>
      </c>
      <c r="D29" s="142"/>
      <c r="E29" s="142"/>
      <c r="F29" s="142"/>
      <c r="G29" s="142"/>
      <c r="H29" s="192">
        <v>0.1</v>
      </c>
    </row>
    <row r="30" spans="1:9" x14ac:dyDescent="0.25">
      <c r="A30" s="321"/>
      <c r="B30" s="166" t="s">
        <v>281</v>
      </c>
      <c r="C30" s="366"/>
      <c r="D30" s="142"/>
      <c r="E30" s="142"/>
      <c r="F30" s="142"/>
      <c r="G30" s="142"/>
      <c r="H30" s="192">
        <v>0.05</v>
      </c>
    </row>
    <row r="31" spans="1:9" x14ac:dyDescent="0.25">
      <c r="A31" s="321"/>
      <c r="B31" s="166" t="s">
        <v>282</v>
      </c>
      <c r="C31" s="366"/>
      <c r="D31" s="142"/>
      <c r="E31" s="142"/>
      <c r="F31" s="142"/>
      <c r="G31" s="142"/>
      <c r="H31" s="192">
        <v>0.1</v>
      </c>
    </row>
    <row r="32" spans="1:9" x14ac:dyDescent="0.25">
      <c r="A32" s="321"/>
      <c r="B32" s="166" t="s">
        <v>283</v>
      </c>
      <c r="C32" s="366"/>
      <c r="D32" s="142"/>
      <c r="E32" s="142"/>
      <c r="F32" s="142"/>
      <c r="G32" s="142"/>
      <c r="H32" s="192">
        <v>0.05</v>
      </c>
    </row>
    <row r="33" spans="1:9" ht="18.75" customHeight="1" x14ac:dyDescent="0.25">
      <c r="A33" s="321"/>
      <c r="B33" s="166" t="s">
        <v>284</v>
      </c>
      <c r="C33" s="367"/>
      <c r="D33" s="142"/>
      <c r="E33" s="142"/>
      <c r="F33" s="142"/>
      <c r="G33" s="142"/>
      <c r="H33" s="192">
        <v>0.15</v>
      </c>
      <c r="I33">
        <f>0.3*0.7</f>
        <v>0.21</v>
      </c>
    </row>
    <row r="34" spans="1:9" x14ac:dyDescent="0.25">
      <c r="A34" s="184" t="s">
        <v>248</v>
      </c>
      <c r="B34" s="185"/>
      <c r="C34" s="185"/>
      <c r="D34" s="185"/>
      <c r="E34" s="185"/>
      <c r="F34" s="185"/>
      <c r="G34" s="185"/>
      <c r="H34" s="190">
        <v>0.1</v>
      </c>
    </row>
    <row r="35" spans="1:9" ht="27.75" customHeight="1" x14ac:dyDescent="0.25">
      <c r="A35" s="321" t="s">
        <v>134</v>
      </c>
      <c r="B35" s="166" t="s">
        <v>285</v>
      </c>
      <c r="C35" s="142"/>
      <c r="D35" s="142"/>
      <c r="E35" s="142"/>
      <c r="F35" s="142"/>
      <c r="G35" s="142"/>
      <c r="H35" s="192">
        <v>0.2</v>
      </c>
    </row>
    <row r="36" spans="1:9" ht="25.5" customHeight="1" x14ac:dyDescent="0.25">
      <c r="A36" s="321"/>
      <c r="B36" s="211" t="s">
        <v>294</v>
      </c>
      <c r="C36" s="188"/>
      <c r="D36" s="188"/>
      <c r="E36" s="188"/>
      <c r="F36" s="188"/>
      <c r="G36" s="188"/>
      <c r="H36" s="193"/>
    </row>
    <row r="37" spans="1:9" ht="25.5" x14ac:dyDescent="0.25">
      <c r="A37" s="321"/>
      <c r="B37" s="166" t="s">
        <v>286</v>
      </c>
      <c r="C37" s="142"/>
      <c r="D37" s="142"/>
      <c r="E37" s="142"/>
      <c r="F37" s="142"/>
      <c r="G37" s="142"/>
      <c r="H37" s="192">
        <v>0.2</v>
      </c>
    </row>
    <row r="38" spans="1:9" x14ac:dyDescent="0.25">
      <c r="A38" s="321"/>
      <c r="B38" s="166" t="s">
        <v>288</v>
      </c>
      <c r="C38" s="142"/>
      <c r="D38" s="142"/>
      <c r="E38" s="142"/>
      <c r="F38" s="142"/>
      <c r="G38" s="142"/>
      <c r="H38" s="192">
        <v>0.2</v>
      </c>
    </row>
    <row r="39" spans="1:9" x14ac:dyDescent="0.25">
      <c r="A39" s="321"/>
      <c r="B39" s="166" t="s">
        <v>289</v>
      </c>
      <c r="C39" s="142"/>
      <c r="D39" s="142"/>
      <c r="E39" s="142"/>
      <c r="F39" s="142"/>
      <c r="G39" s="142"/>
      <c r="H39" s="192">
        <v>0.2</v>
      </c>
    </row>
    <row r="40" spans="1:9" x14ac:dyDescent="0.25">
      <c r="A40" s="126" t="s">
        <v>136</v>
      </c>
      <c r="B40" s="166" t="s">
        <v>287</v>
      </c>
      <c r="C40" s="142"/>
      <c r="D40" s="142"/>
      <c r="E40" s="142"/>
      <c r="F40" s="142"/>
      <c r="G40" s="142"/>
      <c r="H40" s="192">
        <v>0.2</v>
      </c>
      <c r="I40">
        <v>0</v>
      </c>
    </row>
    <row r="41" spans="1:9" x14ac:dyDescent="0.25">
      <c r="I41">
        <f>SUM(I5:I40)</f>
        <v>0.55999999999999994</v>
      </c>
    </row>
  </sheetData>
  <mergeCells count="20">
    <mergeCell ref="A35:A39"/>
    <mergeCell ref="A16:A19"/>
    <mergeCell ref="A23:G23"/>
    <mergeCell ref="A20:G20"/>
    <mergeCell ref="A15:G15"/>
    <mergeCell ref="C16:C19"/>
    <mergeCell ref="C24:C25"/>
    <mergeCell ref="C29:C33"/>
    <mergeCell ref="C1:G1"/>
    <mergeCell ref="C3:C4"/>
    <mergeCell ref="A24:A25"/>
    <mergeCell ref="A26:A28"/>
    <mergeCell ref="A29:A33"/>
    <mergeCell ref="A8:A11"/>
    <mergeCell ref="A7:G7"/>
    <mergeCell ref="A5:G5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C5" sqref="C5:C10"/>
    </sheetView>
  </sheetViews>
  <sheetFormatPr baseColWidth="10" defaultRowHeight="15" x14ac:dyDescent="0.25"/>
  <cols>
    <col min="1" max="1" width="47.140625" style="52" customWidth="1"/>
    <col min="2" max="2" width="45.42578125" style="172" customWidth="1"/>
    <col min="3" max="3" width="56.140625" customWidth="1"/>
  </cols>
  <sheetData>
    <row r="1" spans="1:3" ht="18.75" customHeight="1" x14ac:dyDescent="0.25">
      <c r="A1" s="144" t="s">
        <v>199</v>
      </c>
      <c r="B1" s="232" t="s">
        <v>260</v>
      </c>
    </row>
    <row r="2" spans="1:3" ht="15.75" x14ac:dyDescent="0.25">
      <c r="A2" s="388" t="s">
        <v>334</v>
      </c>
      <c r="B2" s="388"/>
    </row>
    <row r="3" spans="1:3" ht="15.75" customHeight="1" thickBot="1" x14ac:dyDescent="0.3">
      <c r="B3" s="127"/>
    </row>
    <row r="4" spans="1:3" ht="24" customHeight="1" thickBot="1" x14ac:dyDescent="0.3">
      <c r="A4" s="236" t="s">
        <v>198</v>
      </c>
      <c r="B4" s="233" t="s">
        <v>335</v>
      </c>
    </row>
    <row r="5" spans="1:3" s="1" customFormat="1" ht="49.5" customHeight="1" x14ac:dyDescent="0.25">
      <c r="A5" s="237" t="s">
        <v>233</v>
      </c>
      <c r="B5" s="234"/>
      <c r="C5" s="389" t="s">
        <v>336</v>
      </c>
    </row>
    <row r="6" spans="1:3" ht="49.5" customHeight="1" x14ac:dyDescent="0.25">
      <c r="A6" s="238" t="s">
        <v>258</v>
      </c>
      <c r="B6" s="235"/>
      <c r="C6" s="389"/>
    </row>
    <row r="7" spans="1:3" ht="49.5" customHeight="1" x14ac:dyDescent="0.25">
      <c r="A7" s="238" t="s">
        <v>210</v>
      </c>
      <c r="B7" s="235"/>
      <c r="C7" s="389"/>
    </row>
    <row r="8" spans="1:3" ht="49.5" customHeight="1" x14ac:dyDescent="0.25">
      <c r="A8" s="238" t="s">
        <v>259</v>
      </c>
      <c r="B8" s="235"/>
      <c r="C8" s="389"/>
    </row>
    <row r="9" spans="1:3" ht="49.5" customHeight="1" x14ac:dyDescent="0.25">
      <c r="A9" s="238" t="s">
        <v>246</v>
      </c>
      <c r="B9" s="235"/>
      <c r="C9" s="389"/>
    </row>
    <row r="10" spans="1:3" ht="49.5" customHeight="1" thickBot="1" x14ac:dyDescent="0.3">
      <c r="A10" s="239" t="s">
        <v>248</v>
      </c>
      <c r="B10" s="235"/>
      <c r="C10" s="389"/>
    </row>
  </sheetData>
  <mergeCells count="2">
    <mergeCell ref="A2:B2"/>
    <mergeCell ref="C5:C1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2" width="15.5703125" customWidth="1"/>
    <col min="3" max="3" width="22.28515625" customWidth="1"/>
    <col min="4" max="5" width="15.42578125" customWidth="1"/>
    <col min="6" max="6" width="22.85546875" customWidth="1"/>
    <col min="7" max="7" width="23.140625" customWidth="1"/>
    <col min="8" max="9" width="13.140625" customWidth="1"/>
    <col min="10" max="10" width="16.28515625" customWidth="1"/>
  </cols>
  <sheetData>
    <row r="1" spans="1:10" ht="15.75" thickBot="1" x14ac:dyDescent="0.3"/>
    <row r="2" spans="1:10" s="243" customFormat="1" x14ac:dyDescent="0.25">
      <c r="A2" s="240" t="s">
        <v>295</v>
      </c>
      <c r="B2" s="241" t="s">
        <v>297</v>
      </c>
      <c r="C2" s="242" t="s">
        <v>300</v>
      </c>
      <c r="D2" s="240" t="s">
        <v>302</v>
      </c>
      <c r="E2" s="241" t="s">
        <v>303</v>
      </c>
      <c r="F2" s="242" t="s">
        <v>305</v>
      </c>
      <c r="G2" s="242" t="s">
        <v>307</v>
      </c>
      <c r="H2" s="240" t="s">
        <v>311</v>
      </c>
      <c r="I2" s="241" t="s">
        <v>312</v>
      </c>
      <c r="J2" s="242" t="s">
        <v>313</v>
      </c>
    </row>
    <row r="3" spans="1:10" ht="89.25" customHeight="1" x14ac:dyDescent="0.25">
      <c r="A3" s="390" t="s">
        <v>296</v>
      </c>
      <c r="B3" s="391"/>
      <c r="C3" s="224" t="s">
        <v>301</v>
      </c>
      <c r="D3" s="392" t="s">
        <v>304</v>
      </c>
      <c r="E3" s="393"/>
      <c r="F3" s="224" t="s">
        <v>306</v>
      </c>
      <c r="G3" s="224" t="s">
        <v>308</v>
      </c>
      <c r="H3" s="392" t="s">
        <v>309</v>
      </c>
      <c r="I3" s="393"/>
      <c r="J3" s="228" t="s">
        <v>314</v>
      </c>
    </row>
    <row r="4" spans="1:10" ht="45.75" thickBot="1" x14ac:dyDescent="0.3">
      <c r="A4" s="222" t="s">
        <v>298</v>
      </c>
      <c r="B4" s="223" t="s">
        <v>299</v>
      </c>
      <c r="C4" s="230" t="s">
        <v>310</v>
      </c>
      <c r="D4" s="225"/>
      <c r="E4" s="226"/>
      <c r="F4" s="227"/>
      <c r="G4" s="227"/>
      <c r="H4" s="225"/>
      <c r="I4" s="226"/>
      <c r="J4" s="227"/>
    </row>
    <row r="5" spans="1:10" ht="30" customHeight="1" thickBot="1" x14ac:dyDescent="0.3">
      <c r="B5" s="229" t="s">
        <v>332</v>
      </c>
      <c r="C5" s="229" t="s">
        <v>331</v>
      </c>
      <c r="F5" s="229" t="s">
        <v>337</v>
      </c>
      <c r="G5" s="229" t="s">
        <v>333</v>
      </c>
    </row>
  </sheetData>
  <mergeCells count="3">
    <mergeCell ref="A3:B3"/>
    <mergeCell ref="D3:E3"/>
    <mergeCell ref="H3:I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M2" sqref="M2"/>
    </sheetView>
  </sheetViews>
  <sheetFormatPr baseColWidth="10" defaultRowHeight="15" x14ac:dyDescent="0.25"/>
  <cols>
    <col min="1" max="1" width="8" customWidth="1"/>
    <col min="2" max="2" width="4.85546875" customWidth="1"/>
    <col min="3" max="3" width="3.5703125" customWidth="1"/>
    <col min="4" max="4" width="15" customWidth="1"/>
    <col min="5" max="5" width="5.28515625" customWidth="1"/>
    <col min="6" max="6" width="7.42578125" customWidth="1"/>
    <col min="7" max="7" width="12.7109375" customWidth="1"/>
    <col min="8" max="8" width="5.42578125" customWidth="1"/>
    <col min="9" max="9" width="6.28515625" customWidth="1"/>
    <col min="10" max="10" width="7.7109375" customWidth="1"/>
    <col min="11" max="11" width="5.140625" customWidth="1"/>
    <col min="12" max="12" width="4.28515625" customWidth="1"/>
    <col min="13" max="13" width="5.28515625" customWidth="1"/>
  </cols>
  <sheetData>
    <row r="1" spans="1:13" ht="29.25" customHeight="1" x14ac:dyDescent="0.25">
      <c r="A1" s="214" t="s">
        <v>324</v>
      </c>
    </row>
    <row r="2" spans="1:13" ht="88.5" customHeight="1" x14ac:dyDescent="0.25">
      <c r="A2" s="216" t="s">
        <v>320</v>
      </c>
      <c r="C2" s="394" t="s">
        <v>327</v>
      </c>
      <c r="D2" s="394"/>
      <c r="F2" s="216" t="s">
        <v>322</v>
      </c>
      <c r="G2" s="216" t="s">
        <v>325</v>
      </c>
      <c r="I2" s="216" t="s">
        <v>322</v>
      </c>
      <c r="K2" s="216" t="s">
        <v>329</v>
      </c>
      <c r="L2" s="397"/>
      <c r="M2" s="216" t="s">
        <v>329</v>
      </c>
    </row>
    <row r="3" spans="1:13" x14ac:dyDescent="0.25">
      <c r="A3" s="217"/>
      <c r="B3" s="212"/>
      <c r="C3" s="395"/>
      <c r="D3" s="396"/>
      <c r="E3" s="212"/>
      <c r="F3" s="219"/>
      <c r="G3" s="221"/>
      <c r="H3" s="212"/>
      <c r="I3" s="221"/>
      <c r="J3" s="215"/>
      <c r="K3" s="221"/>
      <c r="L3" s="398"/>
      <c r="M3" s="221"/>
    </row>
    <row r="4" spans="1:13" ht="112.5" customHeight="1" x14ac:dyDescent="0.25">
      <c r="A4" s="218" t="s">
        <v>316</v>
      </c>
      <c r="B4" s="213" t="s">
        <v>317</v>
      </c>
      <c r="C4" s="220" t="s">
        <v>315</v>
      </c>
      <c r="D4" s="218" t="s">
        <v>318</v>
      </c>
      <c r="E4" s="213" t="s">
        <v>319</v>
      </c>
      <c r="F4" s="218" t="s">
        <v>321</v>
      </c>
      <c r="G4" s="218" t="s">
        <v>323</v>
      </c>
      <c r="H4" s="213" t="s">
        <v>326</v>
      </c>
      <c r="I4" s="218" t="s">
        <v>323</v>
      </c>
      <c r="J4" s="213" t="s">
        <v>328</v>
      </c>
      <c r="K4" s="218" t="s">
        <v>323</v>
      </c>
      <c r="L4" s="213" t="s">
        <v>330</v>
      </c>
      <c r="M4" s="218" t="s">
        <v>323</v>
      </c>
    </row>
  </sheetData>
  <mergeCells count="3">
    <mergeCell ref="C2:D2"/>
    <mergeCell ref="C3:D3"/>
    <mergeCell ref="L2:L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0:I34"/>
  <sheetViews>
    <sheetView topLeftCell="A2" zoomScale="70" zoomScaleNormal="70" workbookViewId="0">
      <selection activeCell="L34" sqref="L34"/>
    </sheetView>
  </sheetViews>
  <sheetFormatPr baseColWidth="10" defaultRowHeight="15" x14ac:dyDescent="0.25"/>
  <sheetData>
    <row r="20" spans="2:9" ht="15.75" x14ac:dyDescent="0.25">
      <c r="E20" s="255" t="s">
        <v>338</v>
      </c>
      <c r="I20" s="252" t="s">
        <v>339</v>
      </c>
    </row>
    <row r="27" spans="2:9" ht="15.75" x14ac:dyDescent="0.25">
      <c r="B27" s="251" t="s">
        <v>340</v>
      </c>
    </row>
    <row r="31" spans="2:9" ht="15.75" x14ac:dyDescent="0.25">
      <c r="E31" s="254" t="s">
        <v>339</v>
      </c>
    </row>
    <row r="34" spans="3:3" ht="15.75" x14ac:dyDescent="0.25">
      <c r="C34" s="253" t="s">
        <v>338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H1" sqref="H1"/>
    </sheetView>
  </sheetViews>
  <sheetFormatPr baseColWidth="10" defaultRowHeight="15.75" x14ac:dyDescent="0.25"/>
  <cols>
    <col min="1" max="1" width="22.5703125" style="250" customWidth="1"/>
    <col min="2" max="2" width="73.28515625" style="256" customWidth="1"/>
    <col min="3" max="3" width="13.28515625" customWidth="1"/>
  </cols>
  <sheetData>
    <row r="1" spans="1:3" ht="21" x14ac:dyDescent="0.25">
      <c r="A1" s="404" t="s">
        <v>342</v>
      </c>
      <c r="B1" s="404"/>
      <c r="C1" s="404"/>
    </row>
    <row r="2" spans="1:3" ht="16.5" thickBot="1" x14ac:dyDescent="0.3"/>
    <row r="3" spans="1:3" ht="33.75" customHeight="1" thickBot="1" x14ac:dyDescent="0.3">
      <c r="A3" s="402" t="s">
        <v>341</v>
      </c>
      <c r="B3" s="403"/>
      <c r="C3" s="263" t="s">
        <v>343</v>
      </c>
    </row>
    <row r="4" spans="1:3" ht="34.5" customHeight="1" x14ac:dyDescent="0.25">
      <c r="A4" s="399" t="s">
        <v>1</v>
      </c>
      <c r="B4" s="259" t="s">
        <v>6</v>
      </c>
      <c r="C4" s="260"/>
    </row>
    <row r="5" spans="1:3" ht="15.75" customHeight="1" x14ac:dyDescent="0.25">
      <c r="A5" s="400"/>
      <c r="B5" s="257" t="s">
        <v>7</v>
      </c>
      <c r="C5" s="261"/>
    </row>
    <row r="6" spans="1:3" ht="15.75" customHeight="1" x14ac:dyDescent="0.25">
      <c r="A6" s="400"/>
      <c r="B6" s="257" t="s">
        <v>8</v>
      </c>
      <c r="C6" s="261"/>
    </row>
    <row r="7" spans="1:3" ht="15.75" customHeight="1" x14ac:dyDescent="0.25">
      <c r="A7" s="400"/>
      <c r="B7" s="257" t="s">
        <v>9</v>
      </c>
      <c r="C7" s="261"/>
    </row>
    <row r="8" spans="1:3" ht="15.75" customHeight="1" x14ac:dyDescent="0.25">
      <c r="A8" s="400"/>
      <c r="B8" s="257" t="s">
        <v>10</v>
      </c>
      <c r="C8" s="261"/>
    </row>
    <row r="9" spans="1:3" ht="30" customHeight="1" x14ac:dyDescent="0.25">
      <c r="A9" s="400"/>
      <c r="B9" s="257" t="s">
        <v>11</v>
      </c>
      <c r="C9" s="261"/>
    </row>
    <row r="10" spans="1:3" ht="15.75" customHeight="1" x14ac:dyDescent="0.25">
      <c r="A10" s="400"/>
      <c r="B10" s="257" t="s">
        <v>12</v>
      </c>
      <c r="C10" s="261"/>
    </row>
    <row r="11" spans="1:3" ht="33" customHeight="1" thickBot="1" x14ac:dyDescent="0.3">
      <c r="A11" s="401"/>
      <c r="B11" s="262" t="s">
        <v>13</v>
      </c>
      <c r="C11" s="226"/>
    </row>
    <row r="12" spans="1:3" ht="15.75" customHeight="1" x14ac:dyDescent="0.25">
      <c r="A12" s="405" t="s">
        <v>2</v>
      </c>
      <c r="B12" s="264" t="s">
        <v>14</v>
      </c>
      <c r="C12" s="260"/>
    </row>
    <row r="13" spans="1:3" ht="15.75" customHeight="1" x14ac:dyDescent="0.25">
      <c r="A13" s="406"/>
      <c r="B13" s="258" t="s">
        <v>15</v>
      </c>
      <c r="C13" s="261"/>
    </row>
    <row r="14" spans="1:3" ht="15.75" customHeight="1" x14ac:dyDescent="0.25">
      <c r="A14" s="406"/>
      <c r="B14" s="258" t="s">
        <v>16</v>
      </c>
      <c r="C14" s="261"/>
    </row>
    <row r="15" spans="1:3" ht="15.75" customHeight="1" thickBot="1" x14ac:dyDescent="0.3">
      <c r="A15" s="407"/>
      <c r="B15" s="265" t="s">
        <v>17</v>
      </c>
      <c r="C15" s="226"/>
    </row>
    <row r="16" spans="1:3" ht="15.75" customHeight="1" x14ac:dyDescent="0.25">
      <c r="A16" s="399" t="s">
        <v>3</v>
      </c>
      <c r="B16" s="259" t="s">
        <v>18</v>
      </c>
      <c r="C16" s="260"/>
    </row>
    <row r="17" spans="1:3" ht="15.75" customHeight="1" x14ac:dyDescent="0.25">
      <c r="A17" s="400"/>
      <c r="B17" s="257" t="s">
        <v>19</v>
      </c>
      <c r="C17" s="261"/>
    </row>
    <row r="18" spans="1:3" ht="15.75" customHeight="1" x14ac:dyDescent="0.25">
      <c r="A18" s="400"/>
      <c r="B18" s="257" t="s">
        <v>20</v>
      </c>
      <c r="C18" s="261"/>
    </row>
    <row r="19" spans="1:3" ht="15.75" customHeight="1" x14ac:dyDescent="0.25">
      <c r="A19" s="400"/>
      <c r="B19" s="257" t="s">
        <v>21</v>
      </c>
      <c r="C19" s="261"/>
    </row>
    <row r="20" spans="1:3" ht="15.75" customHeight="1" x14ac:dyDescent="0.25">
      <c r="A20" s="400"/>
      <c r="B20" s="257" t="s">
        <v>22</v>
      </c>
      <c r="C20" s="261"/>
    </row>
    <row r="21" spans="1:3" ht="15.75" customHeight="1" x14ac:dyDescent="0.25">
      <c r="A21" s="400"/>
      <c r="B21" s="257" t="s">
        <v>23</v>
      </c>
      <c r="C21" s="261"/>
    </row>
    <row r="22" spans="1:3" ht="15.75" customHeight="1" thickBot="1" x14ac:dyDescent="0.3">
      <c r="A22" s="401"/>
      <c r="B22" s="262" t="s">
        <v>24</v>
      </c>
      <c r="C22" s="226"/>
    </row>
    <row r="23" spans="1:3" ht="15.75" customHeight="1" x14ac:dyDescent="0.25">
      <c r="A23" s="408" t="s">
        <v>4</v>
      </c>
      <c r="B23" s="264" t="s">
        <v>25</v>
      </c>
      <c r="C23" s="260"/>
    </row>
    <row r="24" spans="1:3" ht="15.75" customHeight="1" thickBot="1" x14ac:dyDescent="0.3">
      <c r="A24" s="409"/>
      <c r="B24" s="265" t="s">
        <v>26</v>
      </c>
      <c r="C24" s="226"/>
    </row>
    <row r="25" spans="1:3" ht="15.75" customHeight="1" x14ac:dyDescent="0.25">
      <c r="A25" s="399" t="s">
        <v>5</v>
      </c>
      <c r="B25" s="259" t="s">
        <v>27</v>
      </c>
      <c r="C25" s="260"/>
    </row>
    <row r="26" spans="1:3" ht="15.75" customHeight="1" x14ac:dyDescent="0.25">
      <c r="A26" s="400"/>
      <c r="B26" s="257" t="s">
        <v>28</v>
      </c>
      <c r="C26" s="261"/>
    </row>
    <row r="27" spans="1:3" ht="15.75" customHeight="1" x14ac:dyDescent="0.25">
      <c r="A27" s="400"/>
      <c r="B27" s="257" t="s">
        <v>29</v>
      </c>
      <c r="C27" s="261"/>
    </row>
    <row r="28" spans="1:3" ht="15.75" customHeight="1" thickBot="1" x14ac:dyDescent="0.3">
      <c r="A28" s="401"/>
      <c r="B28" s="262" t="s">
        <v>30</v>
      </c>
      <c r="C28" s="226"/>
    </row>
  </sheetData>
  <mergeCells count="7">
    <mergeCell ref="A25:A28"/>
    <mergeCell ref="A3:B3"/>
    <mergeCell ref="A1:C1"/>
    <mergeCell ref="A4:A11"/>
    <mergeCell ref="A12:A15"/>
    <mergeCell ref="A16:A22"/>
    <mergeCell ref="A23:A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zoomScale="70" zoomScaleNormal="70" workbookViewId="0">
      <selection activeCell="E2" sqref="E2:AC3"/>
    </sheetView>
  </sheetViews>
  <sheetFormatPr baseColWidth="10" defaultRowHeight="15" x14ac:dyDescent="0.25"/>
  <cols>
    <col min="1" max="1" width="5.5703125" customWidth="1"/>
    <col min="2" max="2" width="17" customWidth="1"/>
    <col min="3" max="3" width="6.140625" customWidth="1"/>
    <col min="4" max="4" width="48.140625" customWidth="1"/>
    <col min="5" max="9" width="6.140625" customWidth="1"/>
    <col min="10" max="10" width="12.5703125" customWidth="1"/>
    <col min="11" max="11" width="6.140625" customWidth="1"/>
    <col min="12" max="12" width="16.140625" customWidth="1"/>
    <col min="13" max="23" width="6.140625" customWidth="1"/>
    <col min="24" max="24" width="7" customWidth="1"/>
    <col min="25" max="25" width="8.28515625" customWidth="1"/>
    <col min="26" max="29" width="9" customWidth="1"/>
  </cols>
  <sheetData>
    <row r="1" spans="1:29" ht="21.75" thickBot="1" x14ac:dyDescent="0.4">
      <c r="E1" s="275" t="s">
        <v>0</v>
      </c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7"/>
    </row>
    <row r="2" spans="1:29" ht="46.5" customHeight="1" thickBot="1" x14ac:dyDescent="0.3">
      <c r="E2" s="278" t="s">
        <v>1</v>
      </c>
      <c r="F2" s="279"/>
      <c r="G2" s="279"/>
      <c r="H2" s="279"/>
      <c r="I2" s="279"/>
      <c r="J2" s="279"/>
      <c r="K2" s="279"/>
      <c r="L2" s="280"/>
      <c r="M2" s="281" t="s">
        <v>2</v>
      </c>
      <c r="N2" s="282"/>
      <c r="O2" s="282"/>
      <c r="P2" s="283"/>
      <c r="Q2" s="278" t="s">
        <v>3</v>
      </c>
      <c r="R2" s="279"/>
      <c r="S2" s="279"/>
      <c r="T2" s="279"/>
      <c r="U2" s="279"/>
      <c r="V2" s="279"/>
      <c r="W2" s="280"/>
      <c r="X2" s="284" t="s">
        <v>4</v>
      </c>
      <c r="Y2" s="285"/>
      <c r="Z2" s="286" t="s">
        <v>5</v>
      </c>
      <c r="AA2" s="287"/>
      <c r="AB2" s="287"/>
      <c r="AC2" s="288"/>
    </row>
    <row r="3" spans="1:29" s="1" customFormat="1" ht="141" customHeight="1" thickBot="1" x14ac:dyDescent="0.3">
      <c r="E3" s="16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8" t="s">
        <v>13</v>
      </c>
      <c r="M3" s="19" t="s">
        <v>14</v>
      </c>
      <c r="N3" s="20" t="s">
        <v>15</v>
      </c>
      <c r="O3" s="20" t="s">
        <v>16</v>
      </c>
      <c r="P3" s="21" t="s">
        <v>17</v>
      </c>
      <c r="Q3" s="16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8" t="s">
        <v>24</v>
      </c>
      <c r="X3" s="19" t="s">
        <v>25</v>
      </c>
      <c r="Y3" s="21" t="s">
        <v>26</v>
      </c>
      <c r="Z3" s="16" t="s">
        <v>27</v>
      </c>
      <c r="AA3" s="17" t="s">
        <v>28</v>
      </c>
      <c r="AB3" s="17" t="s">
        <v>29</v>
      </c>
      <c r="AC3" s="18" t="s">
        <v>30</v>
      </c>
    </row>
    <row r="4" spans="1:29" ht="15.75" x14ac:dyDescent="0.25">
      <c r="A4" s="266" t="s">
        <v>79</v>
      </c>
      <c r="B4" s="268" t="s">
        <v>80</v>
      </c>
      <c r="C4" s="10" t="s">
        <v>31</v>
      </c>
      <c r="D4" s="13" t="s">
        <v>37</v>
      </c>
      <c r="E4" s="25" t="s">
        <v>92</v>
      </c>
      <c r="F4" s="26"/>
      <c r="G4" s="26"/>
      <c r="H4" s="26"/>
      <c r="I4" s="26"/>
      <c r="J4" s="26"/>
      <c r="K4" s="26"/>
      <c r="L4" s="27"/>
      <c r="M4" s="28"/>
      <c r="N4" s="29"/>
      <c r="O4" s="29"/>
      <c r="P4" s="30"/>
      <c r="Q4" s="85"/>
      <c r="R4" s="26"/>
      <c r="S4" s="26"/>
      <c r="T4" s="26"/>
      <c r="U4" s="26"/>
      <c r="V4" s="26"/>
      <c r="W4" s="27"/>
      <c r="X4" s="28"/>
      <c r="Y4" s="30" t="s">
        <v>92</v>
      </c>
      <c r="Z4" s="25" t="s">
        <v>92</v>
      </c>
      <c r="AA4" s="26"/>
      <c r="AB4" s="26"/>
      <c r="AC4" s="27"/>
    </row>
    <row r="5" spans="1:29" ht="15.75" x14ac:dyDescent="0.25">
      <c r="A5" s="274"/>
      <c r="B5" s="269"/>
      <c r="C5" s="11" t="s">
        <v>33</v>
      </c>
      <c r="D5" s="14" t="s">
        <v>81</v>
      </c>
      <c r="E5" s="24" t="s">
        <v>92</v>
      </c>
      <c r="F5" s="31" t="s">
        <v>92</v>
      </c>
      <c r="G5" s="31"/>
      <c r="H5" s="31" t="s">
        <v>92</v>
      </c>
      <c r="I5" s="31"/>
      <c r="J5" s="31"/>
      <c r="K5" s="31"/>
      <c r="L5" s="32" t="s">
        <v>92</v>
      </c>
      <c r="M5" s="33"/>
      <c r="N5" s="34"/>
      <c r="O5" s="34"/>
      <c r="P5" s="35"/>
      <c r="Q5" s="48"/>
      <c r="R5" s="31" t="s">
        <v>92</v>
      </c>
      <c r="S5" s="31"/>
      <c r="T5" s="31"/>
      <c r="U5" s="31"/>
      <c r="V5" s="31"/>
      <c r="W5" s="32"/>
      <c r="X5" s="33"/>
      <c r="Y5" s="35"/>
      <c r="Z5" s="24"/>
      <c r="AA5" s="31"/>
      <c r="AB5" s="31"/>
      <c r="AC5" s="32"/>
    </row>
    <row r="6" spans="1:29" ht="15.75" x14ac:dyDescent="0.25">
      <c r="A6" s="274"/>
      <c r="B6" s="269"/>
      <c r="C6" s="11" t="s">
        <v>34</v>
      </c>
      <c r="D6" s="14" t="s">
        <v>32</v>
      </c>
      <c r="E6" s="24" t="s">
        <v>92</v>
      </c>
      <c r="F6" s="31" t="s">
        <v>92</v>
      </c>
      <c r="G6" s="31" t="s">
        <v>92</v>
      </c>
      <c r="H6" s="31" t="s">
        <v>92</v>
      </c>
      <c r="I6" s="31"/>
      <c r="J6" s="31" t="s">
        <v>92</v>
      </c>
      <c r="K6" s="31"/>
      <c r="L6" s="32"/>
      <c r="M6" s="33" t="s">
        <v>92</v>
      </c>
      <c r="N6" s="34"/>
      <c r="O6" s="34"/>
      <c r="P6" s="35"/>
      <c r="Q6" s="48"/>
      <c r="R6" s="31"/>
      <c r="S6" s="31"/>
      <c r="T6" s="31"/>
      <c r="U6" s="31"/>
      <c r="V6" s="31"/>
      <c r="W6" s="32"/>
      <c r="X6" s="33"/>
      <c r="Y6" s="35"/>
      <c r="Z6" s="24"/>
      <c r="AA6" s="31"/>
      <c r="AB6" s="31"/>
      <c r="AC6" s="32"/>
    </row>
    <row r="7" spans="1:29" ht="15.75" x14ac:dyDescent="0.25">
      <c r="A7" s="274"/>
      <c r="B7" s="269"/>
      <c r="C7" s="11" t="s">
        <v>36</v>
      </c>
      <c r="D7" s="14" t="s">
        <v>35</v>
      </c>
      <c r="E7" s="24"/>
      <c r="F7" s="31" t="s">
        <v>92</v>
      </c>
      <c r="G7" s="31"/>
      <c r="H7" s="31"/>
      <c r="I7" s="31"/>
      <c r="J7" s="31"/>
      <c r="K7" s="31"/>
      <c r="L7" s="32"/>
      <c r="M7" s="33"/>
      <c r="N7" s="34"/>
      <c r="O7" s="34"/>
      <c r="P7" s="35"/>
      <c r="Q7" s="48"/>
      <c r="R7" s="31"/>
      <c r="S7" s="31"/>
      <c r="T7" s="31"/>
      <c r="U7" s="31"/>
      <c r="V7" s="31"/>
      <c r="W7" s="32"/>
      <c r="X7" s="33" t="s">
        <v>92</v>
      </c>
      <c r="Y7" s="35" t="s">
        <v>92</v>
      </c>
      <c r="Z7" s="24" t="s">
        <v>92</v>
      </c>
      <c r="AA7" s="31"/>
      <c r="AB7" s="31"/>
      <c r="AC7" s="32"/>
    </row>
    <row r="8" spans="1:29" ht="16.5" thickBot="1" x14ac:dyDescent="0.3">
      <c r="A8" s="267"/>
      <c r="B8" s="270"/>
      <c r="C8" s="12" t="s">
        <v>38</v>
      </c>
      <c r="D8" s="15" t="s">
        <v>39</v>
      </c>
      <c r="E8" s="36"/>
      <c r="F8" s="37"/>
      <c r="G8" s="37" t="s">
        <v>92</v>
      </c>
      <c r="H8" s="37" t="s">
        <v>92</v>
      </c>
      <c r="I8" s="37" t="s">
        <v>92</v>
      </c>
      <c r="J8" s="37"/>
      <c r="K8" s="37"/>
      <c r="L8" s="38" t="s">
        <v>92</v>
      </c>
      <c r="M8" s="39"/>
      <c r="N8" s="40"/>
      <c r="O8" s="40" t="s">
        <v>92</v>
      </c>
      <c r="P8" s="41" t="s">
        <v>92</v>
      </c>
      <c r="Q8" s="49" t="s">
        <v>92</v>
      </c>
      <c r="R8" s="37"/>
      <c r="S8" s="37" t="s">
        <v>92</v>
      </c>
      <c r="T8" s="37"/>
      <c r="U8" s="37"/>
      <c r="V8" s="37"/>
      <c r="W8" s="38" t="s">
        <v>92</v>
      </c>
      <c r="X8" s="39"/>
      <c r="Y8" s="41"/>
      <c r="Z8" s="36"/>
      <c r="AA8" s="37"/>
      <c r="AB8" s="37"/>
      <c r="AC8" s="38"/>
    </row>
    <row r="9" spans="1:29" ht="31.5" x14ac:dyDescent="0.25">
      <c r="A9" s="274" t="s">
        <v>82</v>
      </c>
      <c r="B9" s="269" t="s">
        <v>83</v>
      </c>
      <c r="C9" s="83" t="s">
        <v>40</v>
      </c>
      <c r="D9" s="84" t="s">
        <v>43</v>
      </c>
      <c r="E9" s="42"/>
      <c r="F9" s="43"/>
      <c r="G9" s="43"/>
      <c r="H9" s="43" t="s">
        <v>92</v>
      </c>
      <c r="I9" s="43"/>
      <c r="J9" s="43"/>
      <c r="K9" s="43"/>
      <c r="L9" s="44" t="s">
        <v>92</v>
      </c>
      <c r="M9" s="45"/>
      <c r="N9" s="46"/>
      <c r="O9" s="46"/>
      <c r="P9" s="47"/>
      <c r="Q9" s="42"/>
      <c r="R9" s="43"/>
      <c r="S9" s="43" t="s">
        <v>92</v>
      </c>
      <c r="T9" s="43" t="s">
        <v>92</v>
      </c>
      <c r="U9" s="43"/>
      <c r="V9" s="43"/>
      <c r="W9" s="44"/>
      <c r="X9" s="45"/>
      <c r="Y9" s="47"/>
      <c r="Z9" s="42"/>
      <c r="AA9" s="43"/>
      <c r="AB9" s="43"/>
      <c r="AC9" s="44"/>
    </row>
    <row r="10" spans="1:29" ht="15.75" x14ac:dyDescent="0.25">
      <c r="A10" s="274"/>
      <c r="B10" s="269"/>
      <c r="C10" s="11" t="s">
        <v>42</v>
      </c>
      <c r="D10" s="14" t="s">
        <v>84</v>
      </c>
      <c r="E10" s="24"/>
      <c r="F10" s="31"/>
      <c r="G10" s="31" t="s">
        <v>92</v>
      </c>
      <c r="H10" s="31"/>
      <c r="I10" s="31"/>
      <c r="J10" s="31"/>
      <c r="K10" s="31"/>
      <c r="L10" s="32" t="s">
        <v>92</v>
      </c>
      <c r="M10" s="33"/>
      <c r="N10" s="34"/>
      <c r="O10" s="34"/>
      <c r="P10" s="35" t="s">
        <v>92</v>
      </c>
      <c r="Q10" s="24" t="s">
        <v>92</v>
      </c>
      <c r="R10" s="31"/>
      <c r="S10" s="31" t="s">
        <v>92</v>
      </c>
      <c r="T10" s="31" t="s">
        <v>92</v>
      </c>
      <c r="U10" s="31"/>
      <c r="V10" s="31"/>
      <c r="W10" s="32" t="s">
        <v>92</v>
      </c>
      <c r="X10" s="33"/>
      <c r="Y10" s="35"/>
      <c r="Z10" s="24"/>
      <c r="AA10" s="31"/>
      <c r="AB10" s="31"/>
      <c r="AC10" s="32"/>
    </row>
    <row r="11" spans="1:29" ht="16.5" thickBot="1" x14ac:dyDescent="0.3">
      <c r="A11" s="267"/>
      <c r="B11" s="270"/>
      <c r="C11" s="12" t="s">
        <v>44</v>
      </c>
      <c r="D11" s="15" t="s">
        <v>85</v>
      </c>
      <c r="E11" s="36" t="s">
        <v>92</v>
      </c>
      <c r="F11" s="37"/>
      <c r="G11" s="37" t="s">
        <v>92</v>
      </c>
      <c r="H11" s="37"/>
      <c r="I11" s="37"/>
      <c r="J11" s="37" t="s">
        <v>92</v>
      </c>
      <c r="K11" s="37"/>
      <c r="L11" s="38" t="s">
        <v>92</v>
      </c>
      <c r="M11" s="39"/>
      <c r="N11" s="40"/>
      <c r="O11" s="40"/>
      <c r="P11" s="41"/>
      <c r="Q11" s="36" t="s">
        <v>92</v>
      </c>
      <c r="R11" s="37"/>
      <c r="S11" s="37" t="s">
        <v>92</v>
      </c>
      <c r="T11" s="37" t="s">
        <v>92</v>
      </c>
      <c r="U11" s="37"/>
      <c r="V11" s="37"/>
      <c r="W11" s="38" t="s">
        <v>92</v>
      </c>
      <c r="X11" s="39" t="s">
        <v>92</v>
      </c>
      <c r="Y11" s="41"/>
      <c r="Z11" s="36"/>
      <c r="AA11" s="37" t="s">
        <v>92</v>
      </c>
      <c r="AB11" s="37"/>
      <c r="AC11" s="38"/>
    </row>
    <row r="12" spans="1:29" ht="31.5" x14ac:dyDescent="0.25">
      <c r="A12" s="266" t="s">
        <v>86</v>
      </c>
      <c r="B12" s="268" t="s">
        <v>87</v>
      </c>
      <c r="C12" s="10" t="s">
        <v>45</v>
      </c>
      <c r="D12" s="13" t="s">
        <v>46</v>
      </c>
      <c r="E12" s="42"/>
      <c r="F12" s="43"/>
      <c r="G12" s="43"/>
      <c r="H12" s="43"/>
      <c r="I12" s="43" t="s">
        <v>92</v>
      </c>
      <c r="J12" s="43" t="s">
        <v>92</v>
      </c>
      <c r="K12" s="43" t="s">
        <v>92</v>
      </c>
      <c r="L12" s="44"/>
      <c r="M12" s="45"/>
      <c r="N12" s="46" t="s">
        <v>92</v>
      </c>
      <c r="O12" s="46"/>
      <c r="P12" s="47"/>
      <c r="Q12" s="42"/>
      <c r="R12" s="43" t="s">
        <v>92</v>
      </c>
      <c r="S12" s="43"/>
      <c r="T12" s="43"/>
      <c r="U12" s="43" t="s">
        <v>92</v>
      </c>
      <c r="V12" s="43"/>
      <c r="W12" s="44"/>
      <c r="X12" s="45"/>
      <c r="Y12" s="47" t="s">
        <v>92</v>
      </c>
      <c r="Z12" s="42"/>
      <c r="AA12" s="43"/>
      <c r="AB12" s="43"/>
      <c r="AC12" s="44"/>
    </row>
    <row r="13" spans="1:29" ht="16.5" thickBot="1" x14ac:dyDescent="0.3">
      <c r="A13" s="267"/>
      <c r="B13" s="270"/>
      <c r="C13" s="12" t="s">
        <v>47</v>
      </c>
      <c r="D13" s="15" t="s">
        <v>52</v>
      </c>
      <c r="E13" s="36"/>
      <c r="F13" s="37"/>
      <c r="G13" s="37"/>
      <c r="H13" s="37"/>
      <c r="I13" s="37"/>
      <c r="J13" s="37"/>
      <c r="K13" s="37"/>
      <c r="L13" s="38"/>
      <c r="M13" s="39"/>
      <c r="N13" s="40"/>
      <c r="O13" s="40"/>
      <c r="P13" s="41"/>
      <c r="Q13" s="36" t="s">
        <v>92</v>
      </c>
      <c r="R13" s="37"/>
      <c r="S13" s="37" t="s">
        <v>92</v>
      </c>
      <c r="T13" s="37"/>
      <c r="U13" s="37"/>
      <c r="V13" s="37"/>
      <c r="W13" s="38" t="s">
        <v>92</v>
      </c>
      <c r="X13" s="39"/>
      <c r="Y13" s="41"/>
      <c r="Z13" s="36" t="s">
        <v>92</v>
      </c>
      <c r="AA13" s="37"/>
      <c r="AB13" s="37"/>
      <c r="AC13" s="38" t="s">
        <v>92</v>
      </c>
    </row>
    <row r="14" spans="1:29" ht="15.75" x14ac:dyDescent="0.25">
      <c r="A14" s="266" t="s">
        <v>88</v>
      </c>
      <c r="B14" s="271" t="s">
        <v>89</v>
      </c>
      <c r="C14" s="10" t="s">
        <v>48</v>
      </c>
      <c r="D14" s="13" t="s">
        <v>56</v>
      </c>
      <c r="E14" s="42"/>
      <c r="F14" s="43"/>
      <c r="G14" s="43"/>
      <c r="H14" s="43"/>
      <c r="I14" s="43" t="s">
        <v>92</v>
      </c>
      <c r="J14" s="43"/>
      <c r="K14" s="43"/>
      <c r="L14" s="44"/>
      <c r="M14" s="45" t="s">
        <v>92</v>
      </c>
      <c r="N14" s="46"/>
      <c r="O14" s="46"/>
      <c r="P14" s="47"/>
      <c r="Q14" s="42" t="s">
        <v>92</v>
      </c>
      <c r="R14" s="43"/>
      <c r="S14" s="43"/>
      <c r="T14" s="43"/>
      <c r="U14" s="43"/>
      <c r="V14" s="43" t="s">
        <v>92</v>
      </c>
      <c r="W14" s="44"/>
      <c r="X14" s="45"/>
      <c r="Y14" s="47"/>
      <c r="Z14" s="42"/>
      <c r="AA14" s="43"/>
      <c r="AB14" s="43"/>
      <c r="AC14" s="44"/>
    </row>
    <row r="15" spans="1:29" ht="15.75" x14ac:dyDescent="0.25">
      <c r="A15" s="274"/>
      <c r="B15" s="272"/>
      <c r="C15" s="11" t="s">
        <v>49</v>
      </c>
      <c r="D15" s="14" t="s">
        <v>41</v>
      </c>
      <c r="E15" s="24" t="s">
        <v>92</v>
      </c>
      <c r="F15" s="31" t="s">
        <v>92</v>
      </c>
      <c r="G15" s="31" t="s">
        <v>92</v>
      </c>
      <c r="H15" s="31" t="s">
        <v>92</v>
      </c>
      <c r="I15" s="31" t="s">
        <v>92</v>
      </c>
      <c r="J15" s="31" t="s">
        <v>92</v>
      </c>
      <c r="K15" s="31" t="s">
        <v>92</v>
      </c>
      <c r="L15" s="32" t="s">
        <v>92</v>
      </c>
      <c r="M15" s="33" t="s">
        <v>92</v>
      </c>
      <c r="N15" s="34" t="s">
        <v>92</v>
      </c>
      <c r="O15" s="34" t="s">
        <v>92</v>
      </c>
      <c r="P15" s="35" t="s">
        <v>92</v>
      </c>
      <c r="Q15" s="24" t="s">
        <v>92</v>
      </c>
      <c r="R15" s="31" t="s">
        <v>92</v>
      </c>
      <c r="S15" s="31" t="s">
        <v>92</v>
      </c>
      <c r="T15" s="31" t="s">
        <v>92</v>
      </c>
      <c r="U15" s="31" t="s">
        <v>92</v>
      </c>
      <c r="V15" s="31" t="s">
        <v>92</v>
      </c>
      <c r="W15" s="32" t="s">
        <v>92</v>
      </c>
      <c r="X15" s="33" t="s">
        <v>92</v>
      </c>
      <c r="Y15" s="35" t="s">
        <v>92</v>
      </c>
      <c r="Z15" s="24" t="s">
        <v>92</v>
      </c>
      <c r="AA15" s="31" t="s">
        <v>92</v>
      </c>
      <c r="AB15" s="31" t="s">
        <v>92</v>
      </c>
      <c r="AC15" s="32" t="s">
        <v>92</v>
      </c>
    </row>
    <row r="16" spans="1:29" ht="15.75" x14ac:dyDescent="0.25">
      <c r="A16" s="274"/>
      <c r="B16" s="272"/>
      <c r="C16" s="11" t="s">
        <v>51</v>
      </c>
      <c r="D16" s="14" t="s">
        <v>50</v>
      </c>
      <c r="E16" s="24"/>
      <c r="F16" s="31" t="s">
        <v>92</v>
      </c>
      <c r="G16" s="31"/>
      <c r="H16" s="31"/>
      <c r="I16" s="31" t="s">
        <v>92</v>
      </c>
      <c r="J16" s="31"/>
      <c r="K16" s="31"/>
      <c r="L16" s="32"/>
      <c r="M16" s="33"/>
      <c r="N16" s="34"/>
      <c r="O16" s="34"/>
      <c r="P16" s="35"/>
      <c r="Q16" s="24"/>
      <c r="R16" s="31"/>
      <c r="S16" s="31"/>
      <c r="T16" s="31"/>
      <c r="U16" s="31"/>
      <c r="V16" s="31" t="s">
        <v>92</v>
      </c>
      <c r="W16" s="32" t="s">
        <v>92</v>
      </c>
      <c r="X16" s="33" t="s">
        <v>92</v>
      </c>
      <c r="Y16" s="35" t="s">
        <v>92</v>
      </c>
      <c r="Z16" s="24" t="s">
        <v>92</v>
      </c>
      <c r="AA16" s="31" t="s">
        <v>92</v>
      </c>
      <c r="AB16" s="31" t="s">
        <v>92</v>
      </c>
      <c r="AC16" s="32" t="s">
        <v>92</v>
      </c>
    </row>
    <row r="17" spans="1:29" ht="16.5" thickBot="1" x14ac:dyDescent="0.3">
      <c r="A17" s="267"/>
      <c r="B17" s="273"/>
      <c r="C17" s="12" t="s">
        <v>53</v>
      </c>
      <c r="D17" s="15" t="s">
        <v>58</v>
      </c>
      <c r="E17" s="36"/>
      <c r="F17" s="37"/>
      <c r="G17" s="37"/>
      <c r="H17" s="37"/>
      <c r="I17" s="37"/>
      <c r="J17" s="37"/>
      <c r="K17" s="37"/>
      <c r="L17" s="38"/>
      <c r="M17" s="39"/>
      <c r="N17" s="40"/>
      <c r="O17" s="40"/>
      <c r="P17" s="41"/>
      <c r="Q17" s="36"/>
      <c r="R17" s="37"/>
      <c r="S17" s="37"/>
      <c r="T17" s="37"/>
      <c r="U17" s="37"/>
      <c r="V17" s="37"/>
      <c r="W17" s="38"/>
      <c r="X17" s="39"/>
      <c r="Y17" s="41"/>
      <c r="Z17" s="36"/>
      <c r="AA17" s="37" t="s">
        <v>92</v>
      </c>
      <c r="AB17" s="37" t="s">
        <v>92</v>
      </c>
      <c r="AC17" s="38"/>
    </row>
    <row r="18" spans="1:29" ht="15.75" x14ac:dyDescent="0.25">
      <c r="A18" s="266" t="s">
        <v>90</v>
      </c>
      <c r="B18" s="268" t="s">
        <v>91</v>
      </c>
      <c r="C18" s="10" t="s">
        <v>55</v>
      </c>
      <c r="D18" s="13" t="s">
        <v>54</v>
      </c>
      <c r="E18" s="42"/>
      <c r="F18" s="43"/>
      <c r="G18" s="43"/>
      <c r="H18" s="43"/>
      <c r="I18" s="43" t="s">
        <v>92</v>
      </c>
      <c r="J18" s="43"/>
      <c r="K18" s="43"/>
      <c r="L18" s="44"/>
      <c r="M18" s="45"/>
      <c r="N18" s="46"/>
      <c r="O18" s="46"/>
      <c r="P18" s="47"/>
      <c r="Q18" s="42"/>
      <c r="R18" s="43"/>
      <c r="S18" s="43"/>
      <c r="T18" s="43"/>
      <c r="U18" s="43"/>
      <c r="V18" s="43" t="s">
        <v>92</v>
      </c>
      <c r="W18" s="44"/>
      <c r="X18" s="45"/>
      <c r="Y18" s="47" t="s">
        <v>92</v>
      </c>
      <c r="Z18" s="42"/>
      <c r="AA18" s="43" t="s">
        <v>92</v>
      </c>
      <c r="AB18" s="43"/>
      <c r="AC18" s="44"/>
    </row>
    <row r="19" spans="1:29" ht="16.5" thickBot="1" x14ac:dyDescent="0.3">
      <c r="A19" s="267"/>
      <c r="B19" s="270"/>
      <c r="C19" s="12" t="s">
        <v>57</v>
      </c>
      <c r="D19" s="15" t="s">
        <v>59</v>
      </c>
      <c r="E19" s="36" t="s">
        <v>92</v>
      </c>
      <c r="F19" s="37" t="s">
        <v>92</v>
      </c>
      <c r="G19" s="37" t="s">
        <v>92</v>
      </c>
      <c r="H19" s="37"/>
      <c r="I19" s="37" t="s">
        <v>92</v>
      </c>
      <c r="J19" s="37" t="s">
        <v>92</v>
      </c>
      <c r="K19" s="37" t="s">
        <v>92</v>
      </c>
      <c r="L19" s="38"/>
      <c r="M19" s="39" t="s">
        <v>92</v>
      </c>
      <c r="N19" s="40" t="s">
        <v>92</v>
      </c>
      <c r="O19" s="40"/>
      <c r="P19" s="41"/>
      <c r="Q19" s="36"/>
      <c r="R19" s="37" t="s">
        <v>92</v>
      </c>
      <c r="S19" s="37"/>
      <c r="T19" s="37"/>
      <c r="U19" s="37" t="s">
        <v>92</v>
      </c>
      <c r="V19" s="37" t="s">
        <v>92</v>
      </c>
      <c r="W19" s="38"/>
      <c r="X19" s="39" t="s">
        <v>92</v>
      </c>
      <c r="Y19" s="41" t="s">
        <v>92</v>
      </c>
      <c r="Z19" s="36"/>
      <c r="AA19" s="37"/>
      <c r="AB19" s="37"/>
      <c r="AC19" s="38"/>
    </row>
  </sheetData>
  <mergeCells count="16">
    <mergeCell ref="E1:AC1"/>
    <mergeCell ref="E2:L2"/>
    <mergeCell ref="M2:P2"/>
    <mergeCell ref="Q2:W2"/>
    <mergeCell ref="X2:Y2"/>
    <mergeCell ref="Z2:AC2"/>
    <mergeCell ref="A18:A19"/>
    <mergeCell ref="B4:B8"/>
    <mergeCell ref="B9:B11"/>
    <mergeCell ref="B12:B13"/>
    <mergeCell ref="B14:B17"/>
    <mergeCell ref="B18:B19"/>
    <mergeCell ref="A4:A8"/>
    <mergeCell ref="A9:A11"/>
    <mergeCell ref="A12:A13"/>
    <mergeCell ref="A14:A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="70" zoomScaleNormal="70" workbookViewId="0">
      <selection activeCell="B14" sqref="B14"/>
    </sheetView>
  </sheetViews>
  <sheetFormatPr baseColWidth="10" defaultRowHeight="15" x14ac:dyDescent="0.25"/>
  <cols>
    <col min="1" max="1" width="5.5703125" customWidth="1"/>
    <col min="2" max="2" width="40.28515625" customWidth="1"/>
    <col min="3" max="10" width="8.7109375" customWidth="1"/>
    <col min="11" max="11" width="12.28515625" customWidth="1"/>
    <col min="12" max="18" width="8.7109375" customWidth="1"/>
  </cols>
  <sheetData>
    <row r="1" spans="1:18" ht="19.5" thickBot="1" x14ac:dyDescent="0.3">
      <c r="C1" s="289" t="s">
        <v>79</v>
      </c>
      <c r="D1" s="289"/>
      <c r="E1" s="289"/>
      <c r="F1" s="289"/>
      <c r="G1" s="290"/>
      <c r="H1" s="291" t="s">
        <v>82</v>
      </c>
      <c r="I1" s="291"/>
      <c r="J1" s="292"/>
      <c r="K1" s="289" t="s">
        <v>86</v>
      </c>
      <c r="L1" s="290"/>
      <c r="M1" s="291" t="s">
        <v>88</v>
      </c>
      <c r="N1" s="291"/>
      <c r="O1" s="291"/>
      <c r="P1" s="292"/>
      <c r="Q1" s="289" t="s">
        <v>90</v>
      </c>
      <c r="R1" s="290"/>
    </row>
    <row r="2" spans="1:18" ht="38.25" customHeight="1" thickBot="1" x14ac:dyDescent="0.3">
      <c r="C2" s="293" t="s">
        <v>80</v>
      </c>
      <c r="D2" s="294"/>
      <c r="E2" s="294"/>
      <c r="F2" s="294"/>
      <c r="G2" s="295"/>
      <c r="H2" s="296" t="s">
        <v>83</v>
      </c>
      <c r="I2" s="297"/>
      <c r="J2" s="298"/>
      <c r="K2" s="299" t="s">
        <v>87</v>
      </c>
      <c r="L2" s="300"/>
      <c r="M2" s="296" t="s">
        <v>89</v>
      </c>
      <c r="N2" s="297"/>
      <c r="O2" s="297"/>
      <c r="P2" s="301"/>
      <c r="Q2" s="302" t="s">
        <v>91</v>
      </c>
      <c r="R2" s="300"/>
    </row>
    <row r="3" spans="1:18" ht="21.75" thickBot="1" x14ac:dyDescent="0.4">
      <c r="B3" s="125" t="s">
        <v>60</v>
      </c>
      <c r="C3" s="107" t="s">
        <v>31</v>
      </c>
      <c r="D3" s="108" t="s">
        <v>33</v>
      </c>
      <c r="E3" s="108" t="s">
        <v>34</v>
      </c>
      <c r="F3" s="108" t="s">
        <v>36</v>
      </c>
      <c r="G3" s="109" t="s">
        <v>38</v>
      </c>
      <c r="H3" s="110" t="s">
        <v>40</v>
      </c>
      <c r="I3" s="111" t="s">
        <v>42</v>
      </c>
      <c r="J3" s="112" t="s">
        <v>44</v>
      </c>
      <c r="K3" s="107" t="s">
        <v>45</v>
      </c>
      <c r="L3" s="109" t="s">
        <v>47</v>
      </c>
      <c r="M3" s="113" t="s">
        <v>48</v>
      </c>
      <c r="N3" s="111" t="s">
        <v>49</v>
      </c>
      <c r="O3" s="111" t="s">
        <v>51</v>
      </c>
      <c r="P3" s="114" t="s">
        <v>53</v>
      </c>
      <c r="Q3" s="115" t="s">
        <v>55</v>
      </c>
      <c r="R3" s="109" t="s">
        <v>57</v>
      </c>
    </row>
    <row r="4" spans="1:18" ht="218.25" customHeight="1" thickBot="1" x14ac:dyDescent="0.3">
      <c r="B4" s="124" t="s">
        <v>61</v>
      </c>
      <c r="C4" s="116" t="s">
        <v>37</v>
      </c>
      <c r="D4" s="117" t="s">
        <v>81</v>
      </c>
      <c r="E4" s="117" t="s">
        <v>32</v>
      </c>
      <c r="F4" s="117" t="s">
        <v>35</v>
      </c>
      <c r="G4" s="118" t="s">
        <v>39</v>
      </c>
      <c r="H4" s="119" t="s">
        <v>43</v>
      </c>
      <c r="I4" s="120" t="s">
        <v>84</v>
      </c>
      <c r="J4" s="121" t="s">
        <v>85</v>
      </c>
      <c r="K4" s="122" t="s">
        <v>46</v>
      </c>
      <c r="L4" s="118" t="s">
        <v>52</v>
      </c>
      <c r="M4" s="123" t="s">
        <v>56</v>
      </c>
      <c r="N4" s="120" t="s">
        <v>41</v>
      </c>
      <c r="O4" s="120" t="s">
        <v>50</v>
      </c>
      <c r="P4" s="121" t="s">
        <v>58</v>
      </c>
      <c r="Q4" s="122" t="s">
        <v>54</v>
      </c>
      <c r="R4" s="118" t="s">
        <v>59</v>
      </c>
    </row>
    <row r="5" spans="1:18" x14ac:dyDescent="0.25">
      <c r="A5" s="2" t="s">
        <v>62</v>
      </c>
      <c r="B5" s="86" t="s">
        <v>63</v>
      </c>
      <c r="C5" s="88"/>
      <c r="D5" s="89"/>
      <c r="E5" s="89"/>
      <c r="F5" s="89"/>
      <c r="G5" s="90"/>
      <c r="H5" s="3"/>
      <c r="I5" s="4"/>
      <c r="J5" s="22"/>
      <c r="K5" s="2"/>
      <c r="L5" s="5"/>
      <c r="M5" s="3"/>
      <c r="N5" s="4"/>
      <c r="O5" s="4"/>
      <c r="P5" s="22"/>
      <c r="Q5" s="2"/>
      <c r="R5" s="5"/>
    </row>
    <row r="6" spans="1:18" x14ac:dyDescent="0.25">
      <c r="A6" s="6" t="s">
        <v>64</v>
      </c>
      <c r="B6" s="87" t="s">
        <v>65</v>
      </c>
      <c r="C6" s="6"/>
      <c r="D6" s="8"/>
      <c r="E6" s="8"/>
      <c r="F6" s="8"/>
      <c r="G6" s="9"/>
      <c r="H6" s="7"/>
      <c r="I6" s="8"/>
      <c r="J6" s="23"/>
      <c r="K6" s="6"/>
      <c r="L6" s="9"/>
      <c r="M6" s="7"/>
      <c r="N6" s="8"/>
      <c r="O6" s="8"/>
      <c r="P6" s="23"/>
      <c r="Q6" s="6"/>
      <c r="R6" s="9"/>
    </row>
    <row r="7" spans="1:18" x14ac:dyDescent="0.25">
      <c r="A7" s="6" t="s">
        <v>66</v>
      </c>
      <c r="B7" s="87" t="s">
        <v>67</v>
      </c>
      <c r="C7" s="6"/>
      <c r="D7" s="8"/>
      <c r="E7" s="8"/>
      <c r="F7" s="8"/>
      <c r="G7" s="9"/>
      <c r="H7" s="7"/>
      <c r="I7" s="8"/>
      <c r="J7" s="23"/>
      <c r="K7" s="6"/>
      <c r="L7" s="9"/>
      <c r="M7" s="7"/>
      <c r="N7" s="8"/>
      <c r="O7" s="8"/>
      <c r="P7" s="23"/>
      <c r="Q7" s="6"/>
      <c r="R7" s="9"/>
    </row>
    <row r="8" spans="1:18" x14ac:dyDescent="0.25">
      <c r="A8" s="6" t="s">
        <v>68</v>
      </c>
      <c r="B8" s="87" t="s">
        <v>147</v>
      </c>
      <c r="C8" s="6"/>
      <c r="D8" s="8"/>
      <c r="E8" s="8"/>
      <c r="F8" s="8"/>
      <c r="G8" s="9"/>
      <c r="H8" s="7"/>
      <c r="I8" s="8"/>
      <c r="J8" s="23"/>
      <c r="K8" s="6"/>
      <c r="L8" s="9"/>
      <c r="M8" s="7"/>
      <c r="N8" s="8"/>
      <c r="O8" s="8"/>
      <c r="P8" s="23"/>
      <c r="Q8" s="6"/>
      <c r="R8" s="9"/>
    </row>
    <row r="9" spans="1:18" ht="21.75" customHeight="1" x14ac:dyDescent="0.3">
      <c r="A9" s="91" t="s">
        <v>69</v>
      </c>
      <c r="B9" s="92" t="s">
        <v>70</v>
      </c>
      <c r="C9" s="93" t="s">
        <v>92</v>
      </c>
      <c r="D9" s="94"/>
      <c r="E9" s="94" t="s">
        <v>92</v>
      </c>
      <c r="F9" s="94" t="s">
        <v>92</v>
      </c>
      <c r="G9" s="95" t="s">
        <v>92</v>
      </c>
      <c r="H9" s="96"/>
      <c r="I9" s="97" t="s">
        <v>92</v>
      </c>
      <c r="J9" s="98" t="s">
        <v>92</v>
      </c>
      <c r="K9" s="93" t="s">
        <v>92</v>
      </c>
      <c r="L9" s="95"/>
      <c r="M9" s="96"/>
      <c r="N9" s="97" t="s">
        <v>92</v>
      </c>
      <c r="O9" s="97"/>
      <c r="P9" s="98"/>
      <c r="Q9" s="93"/>
      <c r="R9" s="95"/>
    </row>
    <row r="10" spans="1:18" ht="39" customHeight="1" x14ac:dyDescent="0.3">
      <c r="A10" s="91" t="s">
        <v>71</v>
      </c>
      <c r="B10" s="92" t="s">
        <v>149</v>
      </c>
      <c r="C10" s="93" t="s">
        <v>92</v>
      </c>
      <c r="D10" s="94"/>
      <c r="E10" s="94"/>
      <c r="F10" s="94"/>
      <c r="G10" s="95" t="s">
        <v>92</v>
      </c>
      <c r="H10" s="96"/>
      <c r="I10" s="97" t="s">
        <v>92</v>
      </c>
      <c r="J10" s="98" t="s">
        <v>92</v>
      </c>
      <c r="K10" s="93"/>
      <c r="L10" s="95" t="s">
        <v>92</v>
      </c>
      <c r="M10" s="96" t="s">
        <v>92</v>
      </c>
      <c r="N10" s="97" t="s">
        <v>92</v>
      </c>
      <c r="O10" s="97"/>
      <c r="P10" s="98"/>
      <c r="Q10" s="93"/>
      <c r="R10" s="95"/>
    </row>
    <row r="11" spans="1:18" ht="33.75" customHeight="1" x14ac:dyDescent="0.3">
      <c r="A11" s="91" t="s">
        <v>72</v>
      </c>
      <c r="B11" s="92" t="s">
        <v>148</v>
      </c>
      <c r="C11" s="93" t="s">
        <v>92</v>
      </c>
      <c r="D11" s="94" t="s">
        <v>92</v>
      </c>
      <c r="E11" s="94" t="s">
        <v>92</v>
      </c>
      <c r="F11" s="94" t="s">
        <v>92</v>
      </c>
      <c r="G11" s="95" t="s">
        <v>92</v>
      </c>
      <c r="H11" s="96" t="s">
        <v>92</v>
      </c>
      <c r="I11" s="97" t="s">
        <v>92</v>
      </c>
      <c r="J11" s="98" t="s">
        <v>92</v>
      </c>
      <c r="K11" s="93" t="s">
        <v>92</v>
      </c>
      <c r="L11" s="95" t="s">
        <v>92</v>
      </c>
      <c r="M11" s="96" t="s">
        <v>92</v>
      </c>
      <c r="N11" s="97" t="s">
        <v>92</v>
      </c>
      <c r="O11" s="97" t="s">
        <v>92</v>
      </c>
      <c r="P11" s="98" t="s">
        <v>92</v>
      </c>
      <c r="Q11" s="93" t="s">
        <v>92</v>
      </c>
      <c r="R11" s="95" t="s">
        <v>92</v>
      </c>
    </row>
    <row r="12" spans="1:18" ht="39" customHeight="1" x14ac:dyDescent="0.3">
      <c r="A12" s="91" t="s">
        <v>73</v>
      </c>
      <c r="B12" s="92" t="s">
        <v>74</v>
      </c>
      <c r="C12" s="93" t="s">
        <v>92</v>
      </c>
      <c r="D12" s="94" t="s">
        <v>92</v>
      </c>
      <c r="E12" s="94" t="s">
        <v>92</v>
      </c>
      <c r="F12" s="94" t="s">
        <v>92</v>
      </c>
      <c r="G12" s="95" t="s">
        <v>92</v>
      </c>
      <c r="H12" s="96"/>
      <c r="I12" s="97"/>
      <c r="J12" s="98"/>
      <c r="K12" s="93" t="s">
        <v>92</v>
      </c>
      <c r="L12" s="95" t="s">
        <v>92</v>
      </c>
      <c r="M12" s="96"/>
      <c r="N12" s="97" t="s">
        <v>92</v>
      </c>
      <c r="O12" s="97"/>
      <c r="P12" s="98"/>
      <c r="Q12" s="93"/>
      <c r="R12" s="95"/>
    </row>
    <row r="13" spans="1:18" ht="41.25" customHeight="1" x14ac:dyDescent="0.3">
      <c r="A13" s="91" t="s">
        <v>75</v>
      </c>
      <c r="B13" s="92" t="s">
        <v>76</v>
      </c>
      <c r="C13" s="93" t="s">
        <v>92</v>
      </c>
      <c r="D13" s="94"/>
      <c r="E13" s="94" t="s">
        <v>92</v>
      </c>
      <c r="F13" s="94"/>
      <c r="G13" s="95"/>
      <c r="H13" s="96"/>
      <c r="I13" s="97"/>
      <c r="J13" s="98"/>
      <c r="K13" s="93" t="s">
        <v>92</v>
      </c>
      <c r="L13" s="95" t="s">
        <v>92</v>
      </c>
      <c r="M13" s="96" t="s">
        <v>92</v>
      </c>
      <c r="N13" s="97"/>
      <c r="O13" s="97" t="s">
        <v>92</v>
      </c>
      <c r="P13" s="98"/>
      <c r="Q13" s="93" t="s">
        <v>92</v>
      </c>
      <c r="R13" s="95" t="s">
        <v>92</v>
      </c>
    </row>
    <row r="14" spans="1:18" ht="39.75" customHeight="1" thickBot="1" x14ac:dyDescent="0.35">
      <c r="A14" s="99" t="s">
        <v>77</v>
      </c>
      <c r="B14" s="100" t="s">
        <v>78</v>
      </c>
      <c r="C14" s="101"/>
      <c r="D14" s="102" t="s">
        <v>92</v>
      </c>
      <c r="E14" s="102"/>
      <c r="F14" s="102" t="s">
        <v>92</v>
      </c>
      <c r="G14" s="103" t="s">
        <v>92</v>
      </c>
      <c r="H14" s="104" t="s">
        <v>92</v>
      </c>
      <c r="I14" s="105" t="s">
        <v>92</v>
      </c>
      <c r="J14" s="106" t="s">
        <v>92</v>
      </c>
      <c r="K14" s="101"/>
      <c r="L14" s="103"/>
      <c r="M14" s="104" t="s">
        <v>92</v>
      </c>
      <c r="N14" s="105" t="s">
        <v>92</v>
      </c>
      <c r="O14" s="105"/>
      <c r="P14" s="106"/>
      <c r="Q14" s="101"/>
      <c r="R14" s="103"/>
    </row>
  </sheetData>
  <mergeCells count="10">
    <mergeCell ref="C2:G2"/>
    <mergeCell ref="H2:J2"/>
    <mergeCell ref="K2:L2"/>
    <mergeCell ref="M2:P2"/>
    <mergeCell ref="Q2:R2"/>
    <mergeCell ref="C1:G1"/>
    <mergeCell ref="H1:J1"/>
    <mergeCell ref="K1:L1"/>
    <mergeCell ref="M1:P1"/>
    <mergeCell ref="Q1:R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B1" workbookViewId="0">
      <selection activeCell="I1" sqref="I1"/>
    </sheetView>
  </sheetViews>
  <sheetFormatPr baseColWidth="10" defaultRowHeight="15" x14ac:dyDescent="0.25"/>
  <cols>
    <col min="1" max="1" width="3.28515625" style="52" customWidth="1"/>
    <col min="2" max="2" width="12.28515625" style="52" customWidth="1"/>
    <col min="3" max="3" width="4.85546875" style="52" customWidth="1"/>
    <col min="4" max="4" width="25.7109375" style="52" customWidth="1"/>
    <col min="5" max="5" width="71.140625" style="52" customWidth="1"/>
    <col min="6" max="9" width="6.140625" style="72" customWidth="1"/>
  </cols>
  <sheetData>
    <row r="1" spans="1:9" s="1" customFormat="1" ht="48" customHeight="1" thickBot="1" x14ac:dyDescent="0.3">
      <c r="F1" s="57" t="s">
        <v>93</v>
      </c>
      <c r="G1" s="58" t="s">
        <v>94</v>
      </c>
      <c r="H1" s="58" t="s">
        <v>95</v>
      </c>
      <c r="I1" s="59" t="s">
        <v>96</v>
      </c>
    </row>
    <row r="2" spans="1:9" ht="15.75" customHeight="1" x14ac:dyDescent="0.25">
      <c r="A2" s="304"/>
      <c r="B2" s="315" t="s">
        <v>80</v>
      </c>
      <c r="C2" s="303" t="s">
        <v>31</v>
      </c>
      <c r="D2" s="312" t="s">
        <v>37</v>
      </c>
      <c r="E2" s="50" t="s">
        <v>139</v>
      </c>
      <c r="F2" s="60"/>
      <c r="G2" s="61"/>
      <c r="H2" s="77"/>
      <c r="I2" s="62"/>
    </row>
    <row r="3" spans="1:9" ht="15.75" customHeight="1" thickBot="1" x14ac:dyDescent="0.3">
      <c r="A3" s="304"/>
      <c r="B3" s="316"/>
      <c r="C3" s="305"/>
      <c r="D3" s="314"/>
      <c r="E3" s="53" t="s">
        <v>140</v>
      </c>
      <c r="F3" s="75"/>
      <c r="G3" s="67"/>
      <c r="H3" s="67"/>
      <c r="I3" s="68"/>
    </row>
    <row r="4" spans="1:9" ht="15.75" customHeight="1" x14ac:dyDescent="0.25">
      <c r="A4" s="304"/>
      <c r="B4" s="316"/>
      <c r="C4" s="303" t="s">
        <v>33</v>
      </c>
      <c r="D4" s="312" t="s">
        <v>81</v>
      </c>
      <c r="E4" s="50" t="s">
        <v>99</v>
      </c>
      <c r="F4" s="73"/>
      <c r="G4" s="61"/>
      <c r="H4" s="61"/>
      <c r="I4" s="62"/>
    </row>
    <row r="5" spans="1:9" ht="15.75" customHeight="1" x14ac:dyDescent="0.25">
      <c r="A5" s="304"/>
      <c r="B5" s="316"/>
      <c r="C5" s="304"/>
      <c r="D5" s="313"/>
      <c r="E5" s="51" t="s">
        <v>97</v>
      </c>
      <c r="F5" s="74"/>
      <c r="G5" s="64"/>
      <c r="H5" s="64"/>
      <c r="I5" s="65"/>
    </row>
    <row r="6" spans="1:9" ht="15.75" customHeight="1" thickBot="1" x14ac:dyDescent="0.3">
      <c r="A6" s="304"/>
      <c r="B6" s="316"/>
      <c r="C6" s="305"/>
      <c r="D6" s="314"/>
      <c r="E6" s="53" t="s">
        <v>98</v>
      </c>
      <c r="F6" s="75"/>
      <c r="G6" s="67"/>
      <c r="H6" s="67"/>
      <c r="I6" s="68"/>
    </row>
    <row r="7" spans="1:9" ht="15.75" customHeight="1" x14ac:dyDescent="0.25">
      <c r="A7" s="304"/>
      <c r="B7" s="316"/>
      <c r="C7" s="303" t="s">
        <v>34</v>
      </c>
      <c r="D7" s="312" t="s">
        <v>32</v>
      </c>
      <c r="E7" s="50" t="s">
        <v>141</v>
      </c>
      <c r="F7" s="60"/>
      <c r="G7" s="61"/>
      <c r="H7" s="77"/>
      <c r="I7" s="62"/>
    </row>
    <row r="8" spans="1:9" ht="15.75" customHeight="1" x14ac:dyDescent="0.25">
      <c r="A8" s="304"/>
      <c r="B8" s="316"/>
      <c r="C8" s="304"/>
      <c r="D8" s="313"/>
      <c r="E8" s="51" t="s">
        <v>142</v>
      </c>
      <c r="F8" s="63"/>
      <c r="G8" s="64"/>
      <c r="H8" s="78"/>
      <c r="I8" s="65"/>
    </row>
    <row r="9" spans="1:9" ht="15.75" customHeight="1" thickBot="1" x14ac:dyDescent="0.3">
      <c r="A9" s="304"/>
      <c r="B9" s="316"/>
      <c r="C9" s="305"/>
      <c r="D9" s="314"/>
      <c r="E9" s="53" t="s">
        <v>143</v>
      </c>
      <c r="F9" s="66"/>
      <c r="G9" s="67"/>
      <c r="H9" s="79"/>
      <c r="I9" s="68"/>
    </row>
    <row r="10" spans="1:9" ht="15.75" customHeight="1" x14ac:dyDescent="0.25">
      <c r="A10" s="304"/>
      <c r="B10" s="316"/>
      <c r="C10" s="303" t="s">
        <v>36</v>
      </c>
      <c r="D10" s="312" t="s">
        <v>35</v>
      </c>
      <c r="E10" s="50" t="s">
        <v>144</v>
      </c>
      <c r="F10" s="60"/>
      <c r="G10" s="61"/>
      <c r="H10" s="77"/>
      <c r="I10" s="62"/>
    </row>
    <row r="11" spans="1:9" ht="15.75" customHeight="1" x14ac:dyDescent="0.25">
      <c r="A11" s="304"/>
      <c r="B11" s="316"/>
      <c r="C11" s="304"/>
      <c r="D11" s="313"/>
      <c r="E11" s="51" t="s">
        <v>146</v>
      </c>
      <c r="F11" s="63"/>
      <c r="G11" s="64"/>
      <c r="H11" s="78"/>
      <c r="I11" s="65"/>
    </row>
    <row r="12" spans="1:9" ht="15.75" customHeight="1" thickBot="1" x14ac:dyDescent="0.3">
      <c r="A12" s="304"/>
      <c r="B12" s="316"/>
      <c r="C12" s="305"/>
      <c r="D12" s="314"/>
      <c r="E12" s="53" t="s">
        <v>145</v>
      </c>
      <c r="F12" s="75"/>
      <c r="G12" s="67"/>
      <c r="H12" s="67"/>
      <c r="I12" s="68"/>
    </row>
    <row r="13" spans="1:9" ht="15.75" customHeight="1" x14ac:dyDescent="0.25">
      <c r="A13" s="304"/>
      <c r="B13" s="316"/>
      <c r="C13" s="303" t="s">
        <v>38</v>
      </c>
      <c r="D13" s="312" t="s">
        <v>39</v>
      </c>
      <c r="E13" s="50" t="s">
        <v>100</v>
      </c>
      <c r="F13" s="60"/>
      <c r="G13" s="61"/>
      <c r="H13" s="77"/>
      <c r="I13" s="62"/>
    </row>
    <row r="14" spans="1:9" ht="15.75" customHeight="1" x14ac:dyDescent="0.25">
      <c r="A14" s="304"/>
      <c r="B14" s="316"/>
      <c r="C14" s="304"/>
      <c r="D14" s="313"/>
      <c r="E14" s="51" t="s">
        <v>101</v>
      </c>
      <c r="F14" s="63"/>
      <c r="G14" s="64"/>
      <c r="H14" s="78"/>
      <c r="I14" s="65"/>
    </row>
    <row r="15" spans="1:9" ht="15.75" customHeight="1" thickBot="1" x14ac:dyDescent="0.3">
      <c r="A15" s="305"/>
      <c r="B15" s="317"/>
      <c r="C15" s="305"/>
      <c r="D15" s="314"/>
      <c r="E15" s="53" t="s">
        <v>102</v>
      </c>
      <c r="F15" s="66"/>
      <c r="G15" s="67"/>
      <c r="H15" s="79"/>
      <c r="I15" s="68"/>
    </row>
    <row r="16" spans="1:9" ht="29.25" customHeight="1" thickBot="1" x14ac:dyDescent="0.3">
      <c r="A16" s="303" t="s">
        <v>82</v>
      </c>
      <c r="B16" s="309" t="s">
        <v>83</v>
      </c>
      <c r="C16" s="54" t="s">
        <v>40</v>
      </c>
      <c r="D16" s="55" t="s">
        <v>43</v>
      </c>
      <c r="E16" s="56" t="s">
        <v>103</v>
      </c>
      <c r="F16" s="69"/>
      <c r="G16" s="76"/>
      <c r="H16" s="70"/>
      <c r="I16" s="71"/>
    </row>
    <row r="17" spans="1:9" x14ac:dyDescent="0.25">
      <c r="A17" s="304"/>
      <c r="B17" s="310"/>
      <c r="C17" s="303" t="s">
        <v>42</v>
      </c>
      <c r="D17" s="312" t="s">
        <v>84</v>
      </c>
      <c r="E17" s="50" t="s">
        <v>104</v>
      </c>
      <c r="F17" s="60"/>
      <c r="G17" s="77"/>
      <c r="H17" s="61"/>
      <c r="I17" s="62"/>
    </row>
    <row r="18" spans="1:9" x14ac:dyDescent="0.25">
      <c r="A18" s="304"/>
      <c r="B18" s="310"/>
      <c r="C18" s="304"/>
      <c r="D18" s="313"/>
      <c r="E18" s="51" t="s">
        <v>105</v>
      </c>
      <c r="F18" s="63"/>
      <c r="G18" s="78"/>
      <c r="H18" s="64"/>
      <c r="I18" s="65"/>
    </row>
    <row r="19" spans="1:9" x14ac:dyDescent="0.25">
      <c r="A19" s="304"/>
      <c r="B19" s="310"/>
      <c r="C19" s="304"/>
      <c r="D19" s="313"/>
      <c r="E19" s="51" t="s">
        <v>106</v>
      </c>
      <c r="F19" s="63"/>
      <c r="G19" s="78"/>
      <c r="H19" s="64"/>
      <c r="I19" s="65"/>
    </row>
    <row r="20" spans="1:9" x14ac:dyDescent="0.25">
      <c r="A20" s="304"/>
      <c r="B20" s="310"/>
      <c r="C20" s="304"/>
      <c r="D20" s="313"/>
      <c r="E20" s="51" t="s">
        <v>107</v>
      </c>
      <c r="F20" s="63"/>
      <c r="G20" s="78"/>
      <c r="H20" s="64"/>
      <c r="I20" s="65"/>
    </row>
    <row r="21" spans="1:9" x14ac:dyDescent="0.25">
      <c r="A21" s="304"/>
      <c r="B21" s="310"/>
      <c r="C21" s="304"/>
      <c r="D21" s="313"/>
      <c r="E21" s="51" t="s">
        <v>108</v>
      </c>
      <c r="F21" s="63"/>
      <c r="G21" s="78"/>
      <c r="H21" s="64"/>
      <c r="I21" s="65"/>
    </row>
    <row r="22" spans="1:9" ht="15.75" thickBot="1" x14ac:dyDescent="0.3">
      <c r="A22" s="304"/>
      <c r="B22" s="310"/>
      <c r="C22" s="305"/>
      <c r="D22" s="314"/>
      <c r="E22" s="53" t="s">
        <v>109</v>
      </c>
      <c r="F22" s="66"/>
      <c r="G22" s="79"/>
      <c r="H22" s="67"/>
      <c r="I22" s="68"/>
    </row>
    <row r="23" spans="1:9" x14ac:dyDescent="0.25">
      <c r="A23" s="304"/>
      <c r="B23" s="310"/>
      <c r="C23" s="303" t="s">
        <v>44</v>
      </c>
      <c r="D23" s="312" t="s">
        <v>85</v>
      </c>
      <c r="E23" s="50" t="s">
        <v>110</v>
      </c>
      <c r="F23" s="60"/>
      <c r="G23" s="77"/>
      <c r="H23" s="61"/>
      <c r="I23" s="62"/>
    </row>
    <row r="24" spans="1:9" x14ac:dyDescent="0.25">
      <c r="A24" s="304"/>
      <c r="B24" s="310"/>
      <c r="C24" s="304"/>
      <c r="D24" s="313"/>
      <c r="E24" s="51" t="s">
        <v>111</v>
      </c>
      <c r="F24" s="63"/>
      <c r="G24" s="78"/>
      <c r="H24" s="64"/>
      <c r="I24" s="65"/>
    </row>
    <row r="25" spans="1:9" x14ac:dyDescent="0.25">
      <c r="A25" s="304"/>
      <c r="B25" s="310"/>
      <c r="C25" s="304"/>
      <c r="D25" s="313"/>
      <c r="E25" s="51" t="s">
        <v>112</v>
      </c>
      <c r="F25" s="63"/>
      <c r="G25" s="78"/>
      <c r="H25" s="64"/>
      <c r="I25" s="65"/>
    </row>
    <row r="26" spans="1:9" ht="15.75" thickBot="1" x14ac:dyDescent="0.3">
      <c r="A26" s="305"/>
      <c r="B26" s="311"/>
      <c r="C26" s="305"/>
      <c r="D26" s="314"/>
      <c r="E26" s="53" t="s">
        <v>113</v>
      </c>
      <c r="F26" s="66"/>
      <c r="G26" s="79"/>
      <c r="H26" s="67"/>
      <c r="I26" s="68"/>
    </row>
    <row r="27" spans="1:9" ht="17.25" customHeight="1" x14ac:dyDescent="0.25">
      <c r="A27" s="303" t="s">
        <v>86</v>
      </c>
      <c r="B27" s="309" t="s">
        <v>87</v>
      </c>
      <c r="C27" s="303" t="s">
        <v>45</v>
      </c>
      <c r="D27" s="312" t="s">
        <v>46</v>
      </c>
      <c r="E27" s="50" t="s">
        <v>114</v>
      </c>
      <c r="F27" s="60"/>
      <c r="G27" s="61"/>
      <c r="H27" s="77"/>
      <c r="I27" s="62"/>
    </row>
    <row r="28" spans="1:9" ht="17.25" customHeight="1" x14ac:dyDescent="0.25">
      <c r="A28" s="304"/>
      <c r="B28" s="310"/>
      <c r="C28" s="304"/>
      <c r="D28" s="313"/>
      <c r="E28" s="51" t="s">
        <v>115</v>
      </c>
      <c r="F28" s="63"/>
      <c r="G28" s="64"/>
      <c r="H28" s="78"/>
      <c r="I28" s="65"/>
    </row>
    <row r="29" spans="1:9" ht="17.25" customHeight="1" thickBot="1" x14ac:dyDescent="0.3">
      <c r="A29" s="304"/>
      <c r="B29" s="310"/>
      <c r="C29" s="305"/>
      <c r="D29" s="314"/>
      <c r="E29" s="53" t="s">
        <v>116</v>
      </c>
      <c r="F29" s="66"/>
      <c r="G29" s="67"/>
      <c r="H29" s="67"/>
      <c r="I29" s="80"/>
    </row>
    <row r="30" spans="1:9" ht="17.25" customHeight="1" x14ac:dyDescent="0.25">
      <c r="A30" s="304"/>
      <c r="B30" s="310"/>
      <c r="C30" s="303" t="s">
        <v>47</v>
      </c>
      <c r="D30" s="312" t="s">
        <v>52</v>
      </c>
      <c r="E30" s="50" t="s">
        <v>117</v>
      </c>
      <c r="F30" s="60"/>
      <c r="G30" s="61"/>
      <c r="H30" s="61"/>
      <c r="I30" s="81"/>
    </row>
    <row r="31" spans="1:9" ht="17.25" customHeight="1" x14ac:dyDescent="0.25">
      <c r="A31" s="304"/>
      <c r="B31" s="310"/>
      <c r="C31" s="304"/>
      <c r="D31" s="313"/>
      <c r="E31" s="51" t="s">
        <v>118</v>
      </c>
      <c r="F31" s="63"/>
      <c r="G31" s="64"/>
      <c r="H31" s="64"/>
      <c r="I31" s="82"/>
    </row>
    <row r="32" spans="1:9" ht="17.25" customHeight="1" x14ac:dyDescent="0.25">
      <c r="A32" s="304"/>
      <c r="B32" s="310"/>
      <c r="C32" s="304"/>
      <c r="D32" s="313"/>
      <c r="E32" s="51" t="s">
        <v>119</v>
      </c>
      <c r="F32" s="63"/>
      <c r="G32" s="64"/>
      <c r="H32" s="64"/>
      <c r="I32" s="82"/>
    </row>
    <row r="33" spans="1:9" ht="17.25" customHeight="1" thickBot="1" x14ac:dyDescent="0.3">
      <c r="A33" s="305"/>
      <c r="B33" s="311"/>
      <c r="C33" s="305"/>
      <c r="D33" s="314"/>
      <c r="E33" s="53" t="s">
        <v>120</v>
      </c>
      <c r="F33" s="66"/>
      <c r="G33" s="67"/>
      <c r="H33" s="67"/>
      <c r="I33" s="80"/>
    </row>
    <row r="34" spans="1:9" ht="25.5" customHeight="1" x14ac:dyDescent="0.25">
      <c r="A34" s="303" t="s">
        <v>88</v>
      </c>
      <c r="B34" s="306" t="s">
        <v>89</v>
      </c>
      <c r="C34" s="303" t="s">
        <v>48</v>
      </c>
      <c r="D34" s="312" t="s">
        <v>56</v>
      </c>
      <c r="E34" s="50" t="s">
        <v>121</v>
      </c>
      <c r="F34" s="60"/>
      <c r="G34" s="61"/>
      <c r="H34" s="77"/>
      <c r="I34" s="62"/>
    </row>
    <row r="35" spans="1:9" ht="15.75" thickBot="1" x14ac:dyDescent="0.3">
      <c r="A35" s="304"/>
      <c r="B35" s="307"/>
      <c r="C35" s="305"/>
      <c r="D35" s="314"/>
      <c r="E35" s="53" t="s">
        <v>122</v>
      </c>
      <c r="F35" s="66"/>
      <c r="G35" s="67"/>
      <c r="H35" s="79"/>
      <c r="I35" s="68"/>
    </row>
    <row r="36" spans="1:9" x14ac:dyDescent="0.25">
      <c r="A36" s="304"/>
      <c r="B36" s="307"/>
      <c r="C36" s="303" t="s">
        <v>49</v>
      </c>
      <c r="D36" s="312" t="s">
        <v>41</v>
      </c>
      <c r="E36" s="50" t="s">
        <v>123</v>
      </c>
      <c r="F36" s="73"/>
      <c r="G36" s="61"/>
      <c r="H36" s="61"/>
      <c r="I36" s="62"/>
    </row>
    <row r="37" spans="1:9" x14ac:dyDescent="0.25">
      <c r="A37" s="304"/>
      <c r="B37" s="307"/>
      <c r="C37" s="304"/>
      <c r="D37" s="313"/>
      <c r="E37" s="51" t="s">
        <v>124</v>
      </c>
      <c r="F37" s="74"/>
      <c r="G37" s="64"/>
      <c r="H37" s="64"/>
      <c r="I37" s="65"/>
    </row>
    <row r="38" spans="1:9" ht="15.75" thickBot="1" x14ac:dyDescent="0.3">
      <c r="A38" s="304"/>
      <c r="B38" s="307"/>
      <c r="C38" s="305"/>
      <c r="D38" s="314"/>
      <c r="E38" s="53" t="s">
        <v>125</v>
      </c>
      <c r="F38" s="66"/>
      <c r="G38" s="67"/>
      <c r="H38" s="67"/>
      <c r="I38" s="80"/>
    </row>
    <row r="39" spans="1:9" x14ac:dyDescent="0.25">
      <c r="A39" s="304"/>
      <c r="B39" s="307"/>
      <c r="C39" s="303" t="s">
        <v>51</v>
      </c>
      <c r="D39" s="312" t="s">
        <v>50</v>
      </c>
      <c r="E39" s="50" t="s">
        <v>126</v>
      </c>
      <c r="F39" s="60"/>
      <c r="G39" s="61"/>
      <c r="H39" s="61"/>
      <c r="I39" s="81"/>
    </row>
    <row r="40" spans="1:9" x14ac:dyDescent="0.25">
      <c r="A40" s="304"/>
      <c r="B40" s="307"/>
      <c r="C40" s="304"/>
      <c r="D40" s="313"/>
      <c r="E40" s="51" t="s">
        <v>127</v>
      </c>
      <c r="F40" s="63"/>
      <c r="G40" s="64"/>
      <c r="H40" s="78"/>
      <c r="I40" s="65"/>
    </row>
    <row r="41" spans="1:9" x14ac:dyDescent="0.25">
      <c r="A41" s="304"/>
      <c r="B41" s="307"/>
      <c r="C41" s="304"/>
      <c r="D41" s="313"/>
      <c r="E41" s="51" t="s">
        <v>128</v>
      </c>
      <c r="F41" s="63"/>
      <c r="G41" s="64"/>
      <c r="H41" s="64"/>
      <c r="I41" s="82"/>
    </row>
    <row r="42" spans="1:9" ht="15.75" thickBot="1" x14ac:dyDescent="0.3">
      <c r="A42" s="304"/>
      <c r="B42" s="307"/>
      <c r="C42" s="305"/>
      <c r="D42" s="314"/>
      <c r="E42" s="53" t="s">
        <v>129</v>
      </c>
      <c r="F42" s="66"/>
      <c r="G42" s="67"/>
      <c r="H42" s="79"/>
      <c r="I42" s="68"/>
    </row>
    <row r="43" spans="1:9" ht="25.5" x14ac:dyDescent="0.25">
      <c r="A43" s="304"/>
      <c r="B43" s="307"/>
      <c r="C43" s="303" t="s">
        <v>53</v>
      </c>
      <c r="D43" s="312" t="s">
        <v>58</v>
      </c>
      <c r="E43" s="50" t="s">
        <v>130</v>
      </c>
      <c r="F43" s="60"/>
      <c r="G43" s="61"/>
      <c r="H43" s="61"/>
      <c r="I43" s="81"/>
    </row>
    <row r="44" spans="1:9" ht="25.5" x14ac:dyDescent="0.25">
      <c r="A44" s="304"/>
      <c r="B44" s="307"/>
      <c r="C44" s="304"/>
      <c r="D44" s="313"/>
      <c r="E44" s="51" t="s">
        <v>131</v>
      </c>
      <c r="F44" s="63"/>
      <c r="G44" s="64"/>
      <c r="H44" s="64"/>
      <c r="I44" s="82"/>
    </row>
    <row r="45" spans="1:9" x14ac:dyDescent="0.25">
      <c r="A45" s="304"/>
      <c r="B45" s="307"/>
      <c r="C45" s="304"/>
      <c r="D45" s="313"/>
      <c r="E45" s="51" t="s">
        <v>132</v>
      </c>
      <c r="F45" s="63"/>
      <c r="G45" s="64"/>
      <c r="H45" s="78"/>
      <c r="I45" s="65"/>
    </row>
    <row r="46" spans="1:9" ht="15.75" thickBot="1" x14ac:dyDescent="0.3">
      <c r="A46" s="305"/>
      <c r="B46" s="308"/>
      <c r="C46" s="305"/>
      <c r="D46" s="314"/>
      <c r="E46" s="53" t="s">
        <v>133</v>
      </c>
      <c r="F46" s="66"/>
      <c r="G46" s="67"/>
      <c r="H46" s="67"/>
      <c r="I46" s="80"/>
    </row>
    <row r="47" spans="1:9" x14ac:dyDescent="0.25">
      <c r="A47" s="303" t="s">
        <v>90</v>
      </c>
      <c r="B47" s="309" t="s">
        <v>91</v>
      </c>
      <c r="C47" s="303" t="s">
        <v>55</v>
      </c>
      <c r="D47" s="312" t="s">
        <v>54</v>
      </c>
      <c r="E47" s="50" t="s">
        <v>134</v>
      </c>
      <c r="F47" s="60"/>
      <c r="G47" s="61"/>
      <c r="H47" s="61"/>
      <c r="I47" s="81"/>
    </row>
    <row r="48" spans="1:9" x14ac:dyDescent="0.25">
      <c r="A48" s="304"/>
      <c r="B48" s="310"/>
      <c r="C48" s="304"/>
      <c r="D48" s="313"/>
      <c r="E48" s="51" t="s">
        <v>135</v>
      </c>
      <c r="F48" s="63"/>
      <c r="G48" s="64"/>
      <c r="H48" s="78"/>
      <c r="I48" s="65"/>
    </row>
    <row r="49" spans="1:9" ht="15.75" thickBot="1" x14ac:dyDescent="0.3">
      <c r="A49" s="304"/>
      <c r="B49" s="310"/>
      <c r="C49" s="305"/>
      <c r="D49" s="314"/>
      <c r="E49" s="53" t="s">
        <v>136</v>
      </c>
      <c r="F49" s="66"/>
      <c r="G49" s="67"/>
      <c r="H49" s="67"/>
      <c r="I49" s="80"/>
    </row>
    <row r="50" spans="1:9" x14ac:dyDescent="0.25">
      <c r="A50" s="304"/>
      <c r="B50" s="310"/>
      <c r="C50" s="303" t="s">
        <v>57</v>
      </c>
      <c r="D50" s="312" t="s">
        <v>59</v>
      </c>
      <c r="E50" s="50" t="s">
        <v>137</v>
      </c>
      <c r="F50" s="60"/>
      <c r="G50" s="61"/>
      <c r="H50" s="77"/>
      <c r="I50" s="62"/>
    </row>
    <row r="51" spans="1:9" ht="15.75" thickBot="1" x14ac:dyDescent="0.3">
      <c r="A51" s="305"/>
      <c r="B51" s="311"/>
      <c r="C51" s="305"/>
      <c r="D51" s="314"/>
      <c r="E51" s="53" t="s">
        <v>138</v>
      </c>
      <c r="F51" s="66"/>
      <c r="G51" s="67"/>
      <c r="H51" s="79"/>
      <c r="I51" s="68"/>
    </row>
  </sheetData>
  <mergeCells count="40">
    <mergeCell ref="D2:D3"/>
    <mergeCell ref="C2:C3"/>
    <mergeCell ref="C13:C15"/>
    <mergeCell ref="D13:D15"/>
    <mergeCell ref="D17:D22"/>
    <mergeCell ref="C17:C22"/>
    <mergeCell ref="D4:D6"/>
    <mergeCell ref="C4:C6"/>
    <mergeCell ref="C43:C46"/>
    <mergeCell ref="D43:D46"/>
    <mergeCell ref="D47:D49"/>
    <mergeCell ref="C47:C49"/>
    <mergeCell ref="D23:D26"/>
    <mergeCell ref="C23:C26"/>
    <mergeCell ref="D27:D29"/>
    <mergeCell ref="C27:C29"/>
    <mergeCell ref="D30:D33"/>
    <mergeCell ref="C30:C33"/>
    <mergeCell ref="D34:D35"/>
    <mergeCell ref="C34:C35"/>
    <mergeCell ref="D36:D38"/>
    <mergeCell ref="C36:C38"/>
    <mergeCell ref="D39:D42"/>
    <mergeCell ref="C39:C42"/>
    <mergeCell ref="A34:A46"/>
    <mergeCell ref="B34:B46"/>
    <mergeCell ref="A47:A51"/>
    <mergeCell ref="B47:B51"/>
    <mergeCell ref="D7:D9"/>
    <mergeCell ref="C7:C9"/>
    <mergeCell ref="D10:D12"/>
    <mergeCell ref="C10:C12"/>
    <mergeCell ref="A2:A15"/>
    <mergeCell ref="A16:A26"/>
    <mergeCell ref="B16:B26"/>
    <mergeCell ref="A27:A33"/>
    <mergeCell ref="B27:B33"/>
    <mergeCell ref="B2:B15"/>
    <mergeCell ref="D50:D51"/>
    <mergeCell ref="C50:C5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0" zoomScaleNormal="80" workbookViewId="0">
      <selection activeCell="B15" sqref="B15"/>
    </sheetView>
  </sheetViews>
  <sheetFormatPr baseColWidth="10" defaultRowHeight="15" x14ac:dyDescent="0.25"/>
  <cols>
    <col min="1" max="1" width="43.5703125" style="52" customWidth="1"/>
    <col min="2" max="2" width="55.42578125" style="127" customWidth="1"/>
    <col min="3" max="3" width="11.5703125" customWidth="1"/>
    <col min="4" max="7" width="4.7109375" customWidth="1"/>
  </cols>
  <sheetData>
    <row r="1" spans="1:8" ht="18.75" customHeight="1" x14ac:dyDescent="0.25">
      <c r="A1" s="144" t="s">
        <v>199</v>
      </c>
      <c r="B1" s="145"/>
      <c r="C1" s="322" t="s">
        <v>211</v>
      </c>
      <c r="D1" s="322"/>
      <c r="E1" s="322"/>
      <c r="F1" s="322"/>
      <c r="G1" s="322"/>
      <c r="H1" s="322"/>
    </row>
    <row r="2" spans="1:8" ht="15.75" x14ac:dyDescent="0.25">
      <c r="A2" s="146" t="s">
        <v>200</v>
      </c>
    </row>
    <row r="3" spans="1:8" x14ac:dyDescent="0.25">
      <c r="A3" s="161"/>
      <c r="B3" s="162"/>
      <c r="C3" s="327" t="s">
        <v>205</v>
      </c>
      <c r="D3" s="328">
        <v>0</v>
      </c>
      <c r="E3" s="328">
        <v>1</v>
      </c>
      <c r="F3" s="328">
        <v>2</v>
      </c>
      <c r="G3" s="328">
        <v>3</v>
      </c>
    </row>
    <row r="4" spans="1:8" ht="20.25" customHeight="1" x14ac:dyDescent="0.25">
      <c r="A4" s="163" t="s">
        <v>198</v>
      </c>
      <c r="B4" s="164" t="s">
        <v>197</v>
      </c>
      <c r="C4" s="327"/>
      <c r="D4" s="328"/>
      <c r="E4" s="328"/>
      <c r="F4" s="328"/>
      <c r="G4" s="328"/>
    </row>
    <row r="5" spans="1:8" s="1" customFormat="1" ht="18" customHeight="1" x14ac:dyDescent="0.25">
      <c r="A5" s="323" t="s">
        <v>207</v>
      </c>
      <c r="B5" s="323"/>
      <c r="C5" s="324"/>
      <c r="D5" s="324"/>
      <c r="E5" s="324"/>
      <c r="F5" s="324"/>
      <c r="G5" s="324"/>
      <c r="H5" s="148">
        <v>0.1</v>
      </c>
    </row>
    <row r="6" spans="1:8" ht="30.75" customHeight="1" x14ac:dyDescent="0.25">
      <c r="A6" s="126" t="s">
        <v>140</v>
      </c>
      <c r="B6" s="165" t="s">
        <v>153</v>
      </c>
      <c r="C6" s="142"/>
      <c r="D6" s="142"/>
      <c r="E6" s="142"/>
      <c r="F6" s="142"/>
      <c r="G6" s="142"/>
      <c r="H6" s="192">
        <v>1</v>
      </c>
    </row>
    <row r="7" spans="1:8" ht="18.75" customHeight="1" x14ac:dyDescent="0.25">
      <c r="A7" s="325" t="s">
        <v>208</v>
      </c>
      <c r="B7" s="326"/>
      <c r="C7" s="326"/>
      <c r="D7" s="326"/>
      <c r="E7" s="326"/>
      <c r="F7" s="326"/>
      <c r="G7" s="326"/>
      <c r="H7" s="148">
        <v>0.5</v>
      </c>
    </row>
    <row r="8" spans="1:8" ht="15.75" customHeight="1" x14ac:dyDescent="0.25">
      <c r="A8" s="321" t="s">
        <v>99</v>
      </c>
      <c r="B8" s="166" t="s">
        <v>154</v>
      </c>
      <c r="C8" s="142"/>
      <c r="D8" s="142"/>
      <c r="E8" s="142"/>
      <c r="F8" s="142"/>
      <c r="G8" s="142"/>
      <c r="H8" s="192">
        <v>0.15</v>
      </c>
    </row>
    <row r="9" spans="1:8" ht="15.75" customHeight="1" x14ac:dyDescent="0.25">
      <c r="A9" s="321"/>
      <c r="B9" s="167" t="s">
        <v>155</v>
      </c>
      <c r="C9" s="142"/>
      <c r="D9" s="168"/>
      <c r="E9" s="142"/>
      <c r="F9" s="142"/>
      <c r="G9" s="142"/>
      <c r="H9" s="192">
        <v>0.15</v>
      </c>
    </row>
    <row r="10" spans="1:8" ht="15.75" customHeight="1" x14ac:dyDescent="0.25">
      <c r="A10" s="321"/>
      <c r="B10" s="169" t="s">
        <v>156</v>
      </c>
      <c r="C10" s="142"/>
      <c r="D10" s="168"/>
      <c r="E10" s="142"/>
      <c r="F10" s="142"/>
      <c r="G10" s="142"/>
      <c r="H10" s="192">
        <v>0.1</v>
      </c>
    </row>
    <row r="11" spans="1:8" ht="15.75" customHeight="1" x14ac:dyDescent="0.25">
      <c r="A11" s="321" t="s">
        <v>97</v>
      </c>
      <c r="B11" s="169" t="s">
        <v>157</v>
      </c>
      <c r="C11" s="142"/>
      <c r="D11" s="142"/>
      <c r="E11" s="142"/>
      <c r="F11" s="142"/>
      <c r="G11" s="142"/>
      <c r="H11" s="192">
        <v>0.1</v>
      </c>
    </row>
    <row r="12" spans="1:8" ht="15.75" customHeight="1" x14ac:dyDescent="0.25">
      <c r="A12" s="321"/>
      <c r="B12" s="169" t="s">
        <v>158</v>
      </c>
      <c r="C12" s="142"/>
      <c r="D12" s="142"/>
      <c r="E12" s="142"/>
      <c r="F12" s="142"/>
      <c r="G12" s="142"/>
      <c r="H12" s="192">
        <v>0.1</v>
      </c>
    </row>
    <row r="13" spans="1:8" ht="15.75" customHeight="1" x14ac:dyDescent="0.25">
      <c r="A13" s="321"/>
      <c r="B13" s="169" t="s">
        <v>159</v>
      </c>
      <c r="C13" s="142"/>
      <c r="D13" s="142"/>
      <c r="E13" s="142"/>
      <c r="F13" s="142"/>
      <c r="G13" s="142"/>
      <c r="H13" s="192">
        <v>0.1</v>
      </c>
    </row>
    <row r="14" spans="1:8" ht="15.75" customHeight="1" x14ac:dyDescent="0.25">
      <c r="A14" s="321"/>
      <c r="B14" s="169" t="s">
        <v>160</v>
      </c>
      <c r="C14" s="142"/>
      <c r="D14" s="142"/>
      <c r="E14" s="142"/>
      <c r="F14" s="142"/>
      <c r="G14" s="142"/>
      <c r="H14" s="192">
        <v>0.1</v>
      </c>
    </row>
    <row r="15" spans="1:8" ht="15.75" customHeight="1" x14ac:dyDescent="0.25">
      <c r="A15" s="321" t="s">
        <v>98</v>
      </c>
      <c r="B15" s="167" t="s">
        <v>161</v>
      </c>
      <c r="C15" s="142"/>
      <c r="D15" s="142"/>
      <c r="E15" s="142"/>
      <c r="F15" s="142"/>
      <c r="G15" s="142"/>
      <c r="H15" s="192">
        <v>0.1</v>
      </c>
    </row>
    <row r="16" spans="1:8" ht="15.75" customHeight="1" x14ac:dyDescent="0.25">
      <c r="A16" s="321"/>
      <c r="B16" s="167" t="s">
        <v>162</v>
      </c>
      <c r="C16" s="142"/>
      <c r="D16" s="143"/>
      <c r="E16" s="142"/>
      <c r="F16" s="142"/>
      <c r="G16" s="142"/>
      <c r="H16" s="192">
        <v>0.1</v>
      </c>
    </row>
    <row r="17" spans="1:8" ht="20.25" customHeight="1" x14ac:dyDescent="0.25">
      <c r="A17" s="325" t="s">
        <v>209</v>
      </c>
      <c r="B17" s="326"/>
      <c r="C17" s="326"/>
      <c r="D17" s="326"/>
      <c r="E17" s="326"/>
      <c r="F17" s="326"/>
      <c r="G17" s="326"/>
      <c r="H17" s="148">
        <v>0.25</v>
      </c>
    </row>
    <row r="18" spans="1:8" ht="24.75" customHeight="1" x14ac:dyDescent="0.25">
      <c r="A18" s="126" t="s">
        <v>145</v>
      </c>
      <c r="B18" s="166" t="s">
        <v>163</v>
      </c>
      <c r="C18" s="142"/>
      <c r="D18" s="142"/>
      <c r="E18" s="142"/>
      <c r="F18" s="142"/>
      <c r="G18" s="142"/>
      <c r="H18" s="192">
        <v>1</v>
      </c>
    </row>
    <row r="19" spans="1:8" ht="18.75" customHeight="1" x14ac:dyDescent="0.25">
      <c r="A19" s="325" t="s">
        <v>210</v>
      </c>
      <c r="B19" s="326"/>
      <c r="C19" s="326"/>
      <c r="D19" s="326"/>
      <c r="E19" s="326"/>
      <c r="F19" s="326"/>
      <c r="G19" s="326"/>
      <c r="H19" s="148">
        <v>0.15</v>
      </c>
    </row>
    <row r="20" spans="1:8" ht="15" customHeight="1" x14ac:dyDescent="0.25">
      <c r="A20" s="318" t="s">
        <v>123</v>
      </c>
      <c r="B20" s="169" t="s">
        <v>164</v>
      </c>
      <c r="C20" s="142"/>
      <c r="D20" s="142"/>
      <c r="E20" s="142"/>
      <c r="F20" s="142"/>
      <c r="G20" s="142"/>
      <c r="H20" s="192">
        <v>0.2</v>
      </c>
    </row>
    <row r="21" spans="1:8" x14ac:dyDescent="0.25">
      <c r="A21" s="320"/>
      <c r="B21" s="169" t="s">
        <v>165</v>
      </c>
      <c r="C21" s="142"/>
      <c r="D21" s="142"/>
      <c r="E21" s="142"/>
      <c r="F21" s="142"/>
      <c r="G21" s="142"/>
      <c r="H21" s="192">
        <v>0.2</v>
      </c>
    </row>
    <row r="22" spans="1:8" ht="26.25" x14ac:dyDescent="0.25">
      <c r="A22" s="318" t="s">
        <v>124</v>
      </c>
      <c r="B22" s="169" t="s">
        <v>166</v>
      </c>
      <c r="C22" s="142"/>
      <c r="D22" s="142"/>
      <c r="E22" s="142"/>
      <c r="F22" s="142"/>
      <c r="G22" s="142"/>
      <c r="H22" s="192">
        <v>0.2</v>
      </c>
    </row>
    <row r="23" spans="1:8" x14ac:dyDescent="0.25">
      <c r="A23" s="319"/>
      <c r="B23" s="169" t="s">
        <v>167</v>
      </c>
      <c r="C23" s="142"/>
      <c r="D23" s="142"/>
      <c r="E23" s="142"/>
      <c r="F23" s="142"/>
      <c r="G23" s="142"/>
      <c r="H23" s="192">
        <v>0.2</v>
      </c>
    </row>
    <row r="24" spans="1:8" x14ac:dyDescent="0.25">
      <c r="A24" s="320"/>
      <c r="B24" s="169" t="s">
        <v>168</v>
      </c>
      <c r="C24" s="142"/>
      <c r="D24" s="142"/>
      <c r="E24" s="142"/>
      <c r="F24" s="142"/>
      <c r="G24" s="142"/>
      <c r="H24" s="192">
        <v>0.2</v>
      </c>
    </row>
  </sheetData>
  <mergeCells count="15">
    <mergeCell ref="A22:A24"/>
    <mergeCell ref="A8:A10"/>
    <mergeCell ref="A11:A14"/>
    <mergeCell ref="A15:A16"/>
    <mergeCell ref="C1:H1"/>
    <mergeCell ref="A5:G5"/>
    <mergeCell ref="A17:G17"/>
    <mergeCell ref="A7:G7"/>
    <mergeCell ref="A19:G19"/>
    <mergeCell ref="A20:A21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zoomScale="70" zoomScaleNormal="70" workbookViewId="0">
      <selection activeCell="C9" sqref="C9"/>
    </sheetView>
  </sheetViews>
  <sheetFormatPr baseColWidth="10" defaultRowHeight="15" x14ac:dyDescent="0.25"/>
  <cols>
    <col min="1" max="1" width="39.28515625" style="52" customWidth="1"/>
    <col min="2" max="2" width="83.42578125" style="127" customWidth="1"/>
    <col min="3" max="3" width="13.42578125" customWidth="1"/>
    <col min="4" max="7" width="4.140625" customWidth="1"/>
    <col min="8" max="8" width="7.140625" customWidth="1"/>
    <col min="9" max="9" width="32" customWidth="1"/>
  </cols>
  <sheetData>
    <row r="1" spans="1:10" ht="32.25" customHeight="1" x14ac:dyDescent="0.25">
      <c r="A1" s="144" t="s">
        <v>199</v>
      </c>
      <c r="B1" s="145"/>
      <c r="C1" s="322" t="s">
        <v>201</v>
      </c>
      <c r="D1" s="322"/>
      <c r="E1" s="322"/>
      <c r="F1" s="322"/>
      <c r="G1" s="322"/>
      <c r="H1" s="322"/>
    </row>
    <row r="2" spans="1:10" ht="15.75" x14ac:dyDescent="0.25">
      <c r="A2" s="146" t="s">
        <v>200</v>
      </c>
    </row>
    <row r="3" spans="1:10" ht="15" customHeight="1" x14ac:dyDescent="0.25">
      <c r="C3" s="327" t="s">
        <v>205</v>
      </c>
      <c r="D3" s="328">
        <v>0</v>
      </c>
      <c r="E3" s="328">
        <v>1</v>
      </c>
      <c r="F3" s="328">
        <v>2</v>
      </c>
      <c r="G3" s="328">
        <v>3</v>
      </c>
    </row>
    <row r="4" spans="1:10" s="1" customFormat="1" ht="15" customHeight="1" x14ac:dyDescent="0.25">
      <c r="A4" s="160" t="s">
        <v>198</v>
      </c>
      <c r="B4" s="198" t="s">
        <v>197</v>
      </c>
      <c r="C4" s="327"/>
      <c r="D4" s="328"/>
      <c r="E4" s="328"/>
      <c r="F4" s="328"/>
      <c r="G4" s="328"/>
      <c r="I4" s="313" t="s">
        <v>291</v>
      </c>
    </row>
    <row r="5" spans="1:10" s="1" customFormat="1" ht="18" customHeight="1" x14ac:dyDescent="0.25">
      <c r="A5" s="325" t="s">
        <v>202</v>
      </c>
      <c r="B5" s="326"/>
      <c r="C5" s="326"/>
      <c r="D5" s="326"/>
      <c r="E5" s="326"/>
      <c r="F5" s="326"/>
      <c r="G5" s="326"/>
      <c r="H5" s="147">
        <v>0.4</v>
      </c>
      <c r="I5" s="313"/>
    </row>
    <row r="6" spans="1:10" ht="21.75" customHeight="1" x14ac:dyDescent="0.25">
      <c r="A6" s="313" t="s">
        <v>103</v>
      </c>
      <c r="B6" s="167" t="s">
        <v>169</v>
      </c>
      <c r="C6" s="370" t="s">
        <v>290</v>
      </c>
      <c r="D6" s="142"/>
      <c r="E6" s="142"/>
      <c r="F6" s="142"/>
      <c r="G6" s="142"/>
      <c r="H6" s="196">
        <v>0.2</v>
      </c>
      <c r="I6" t="s">
        <v>292</v>
      </c>
    </row>
    <row r="7" spans="1:10" ht="21.75" customHeight="1" x14ac:dyDescent="0.25">
      <c r="A7" s="313"/>
      <c r="B7" s="167" t="s">
        <v>170</v>
      </c>
      <c r="C7" s="371"/>
      <c r="D7" s="143"/>
      <c r="E7" s="142"/>
      <c r="F7" s="142"/>
      <c r="G7" s="142"/>
      <c r="H7" s="197">
        <v>0.2</v>
      </c>
      <c r="I7" t="s">
        <v>293</v>
      </c>
    </row>
    <row r="8" spans="1:10" ht="30" customHeight="1" x14ac:dyDescent="0.25">
      <c r="A8" s="313"/>
      <c r="B8" s="167" t="s">
        <v>171</v>
      </c>
      <c r="C8" s="372"/>
      <c r="D8" s="143"/>
      <c r="E8" s="142"/>
      <c r="F8" s="142"/>
      <c r="G8" s="142"/>
      <c r="H8" s="197">
        <v>0.4</v>
      </c>
      <c r="J8">
        <f>0.4*0.8</f>
        <v>0.32000000000000006</v>
      </c>
    </row>
    <row r="9" spans="1:10" ht="21.75" customHeight="1" x14ac:dyDescent="0.25">
      <c r="A9" s="313"/>
      <c r="B9" s="167" t="s">
        <v>172</v>
      </c>
      <c r="C9" s="142"/>
      <c r="D9" s="143"/>
      <c r="E9" s="142"/>
      <c r="F9" s="142"/>
      <c r="G9" s="142"/>
      <c r="H9" s="197">
        <v>0.2</v>
      </c>
    </row>
    <row r="10" spans="1:10" ht="17.25" customHeight="1" x14ac:dyDescent="0.25">
      <c r="A10" s="325" t="s">
        <v>203</v>
      </c>
      <c r="B10" s="326"/>
      <c r="C10" s="326"/>
      <c r="D10" s="326"/>
      <c r="E10" s="326"/>
      <c r="F10" s="326"/>
      <c r="G10" s="326"/>
      <c r="H10" s="209">
        <v>0.3</v>
      </c>
    </row>
    <row r="11" spans="1:10" ht="21" customHeight="1" x14ac:dyDescent="0.25">
      <c r="A11" s="126" t="s">
        <v>104</v>
      </c>
      <c r="B11" s="166" t="s">
        <v>173</v>
      </c>
      <c r="C11" s="142"/>
      <c r="D11" s="142"/>
      <c r="E11" s="142"/>
      <c r="F11" s="142"/>
      <c r="G11" s="142"/>
      <c r="H11" s="192">
        <v>0.1</v>
      </c>
    </row>
    <row r="12" spans="1:10" ht="25.5" x14ac:dyDescent="0.25">
      <c r="A12" s="126" t="s">
        <v>105</v>
      </c>
      <c r="B12" s="166" t="s">
        <v>174</v>
      </c>
      <c r="C12" s="142"/>
      <c r="D12" s="142"/>
      <c r="E12" s="142"/>
      <c r="F12" s="142"/>
      <c r="G12" s="142"/>
      <c r="H12" s="192">
        <v>0.1</v>
      </c>
    </row>
    <row r="13" spans="1:10" ht="20.25" customHeight="1" x14ac:dyDescent="0.25">
      <c r="A13" s="126" t="s">
        <v>106</v>
      </c>
      <c r="B13" s="166" t="s">
        <v>175</v>
      </c>
      <c r="C13" s="365" t="s">
        <v>290</v>
      </c>
      <c r="D13" s="142"/>
      <c r="E13" s="142"/>
      <c r="F13" s="142"/>
      <c r="G13" s="142"/>
      <c r="H13" s="192">
        <v>0.2</v>
      </c>
    </row>
    <row r="14" spans="1:10" ht="21.75" customHeight="1" x14ac:dyDescent="0.25">
      <c r="A14" s="334" t="s">
        <v>107</v>
      </c>
      <c r="B14" s="166" t="s">
        <v>176</v>
      </c>
      <c r="C14" s="366"/>
      <c r="D14" s="142"/>
      <c r="E14" s="142"/>
      <c r="F14" s="142"/>
      <c r="G14" s="142"/>
      <c r="H14" s="192">
        <v>0.1</v>
      </c>
    </row>
    <row r="15" spans="1:10" ht="21.75" customHeight="1" x14ac:dyDescent="0.25">
      <c r="A15" s="334"/>
      <c r="B15" s="166" t="s">
        <v>177</v>
      </c>
      <c r="C15" s="366"/>
      <c r="D15" s="142"/>
      <c r="E15" s="142"/>
      <c r="F15" s="142"/>
      <c r="G15" s="142"/>
      <c r="H15" s="192">
        <v>0.1</v>
      </c>
    </row>
    <row r="16" spans="1:10" ht="25.5" x14ac:dyDescent="0.25">
      <c r="A16" s="126" t="s">
        <v>108</v>
      </c>
      <c r="B16" s="166" t="s">
        <v>178</v>
      </c>
      <c r="C16" s="366"/>
      <c r="D16" s="142"/>
      <c r="E16" s="142"/>
      <c r="F16" s="142"/>
      <c r="G16" s="142"/>
      <c r="H16" s="192">
        <v>0.1</v>
      </c>
    </row>
    <row r="17" spans="1:11" ht="21.75" customHeight="1" x14ac:dyDescent="0.25">
      <c r="A17" s="321" t="s">
        <v>109</v>
      </c>
      <c r="B17" s="166" t="s">
        <v>179</v>
      </c>
      <c r="C17" s="366"/>
      <c r="D17" s="142"/>
      <c r="E17" s="142"/>
      <c r="F17" s="142"/>
      <c r="G17" s="142"/>
      <c r="H17" s="192">
        <v>0.2</v>
      </c>
    </row>
    <row r="18" spans="1:11" ht="22.5" customHeight="1" x14ac:dyDescent="0.25">
      <c r="A18" s="321"/>
      <c r="B18" s="167" t="s">
        <v>180</v>
      </c>
      <c r="C18" s="367"/>
      <c r="D18" s="142"/>
      <c r="E18" s="142"/>
      <c r="F18" s="142"/>
      <c r="G18" s="142"/>
      <c r="H18" s="192">
        <v>0.1</v>
      </c>
      <c r="J18">
        <f>0.3*0.8</f>
        <v>0.24</v>
      </c>
    </row>
    <row r="19" spans="1:11" ht="19.5" customHeight="1" x14ac:dyDescent="0.25">
      <c r="A19" s="324" t="s">
        <v>204</v>
      </c>
      <c r="B19" s="324"/>
      <c r="C19" s="324"/>
      <c r="D19" s="324"/>
      <c r="E19" s="324"/>
      <c r="F19" s="324"/>
      <c r="G19" s="324"/>
      <c r="H19" s="209">
        <v>0.3</v>
      </c>
    </row>
    <row r="20" spans="1:11" ht="32.25" customHeight="1" x14ac:dyDescent="0.25">
      <c r="A20" s="126" t="s">
        <v>110</v>
      </c>
      <c r="B20" s="166" t="s">
        <v>181</v>
      </c>
      <c r="C20" s="365" t="s">
        <v>290</v>
      </c>
      <c r="D20" s="142"/>
      <c r="E20" s="142"/>
      <c r="F20" s="142"/>
      <c r="G20" s="142"/>
      <c r="H20" s="192">
        <v>0.25</v>
      </c>
    </row>
    <row r="21" spans="1:11" ht="34.5" customHeight="1" x14ac:dyDescent="0.25">
      <c r="A21" s="126" t="s">
        <v>111</v>
      </c>
      <c r="B21" s="166" t="s">
        <v>182</v>
      </c>
      <c r="C21" s="366"/>
      <c r="D21" s="142"/>
      <c r="E21" s="142"/>
      <c r="F21" s="142"/>
      <c r="G21" s="142"/>
      <c r="H21" s="192">
        <v>0.2</v>
      </c>
    </row>
    <row r="22" spans="1:11" ht="36.75" customHeight="1" x14ac:dyDescent="0.25">
      <c r="A22" s="126" t="s">
        <v>112</v>
      </c>
      <c r="B22" s="166" t="s">
        <v>183</v>
      </c>
      <c r="C22" s="367"/>
      <c r="D22" s="142"/>
      <c r="E22" s="142"/>
      <c r="F22" s="142"/>
      <c r="G22" s="142"/>
      <c r="H22" s="192">
        <v>0.3</v>
      </c>
      <c r="J22">
        <f>0.3*0.75</f>
        <v>0.22499999999999998</v>
      </c>
    </row>
    <row r="23" spans="1:11" ht="27" customHeight="1" x14ac:dyDescent="0.25">
      <c r="A23" s="126" t="s">
        <v>113</v>
      </c>
      <c r="B23" s="166" t="s">
        <v>184</v>
      </c>
      <c r="C23" s="142"/>
      <c r="D23" s="142"/>
      <c r="E23" s="142"/>
      <c r="F23" s="142"/>
      <c r="G23" s="142"/>
      <c r="H23" s="192">
        <v>0.25</v>
      </c>
    </row>
    <row r="24" spans="1:11" x14ac:dyDescent="0.25">
      <c r="A24" s="128"/>
      <c r="B24" s="129"/>
      <c r="C24" s="130" t="s">
        <v>185</v>
      </c>
      <c r="D24" s="131"/>
      <c r="E24" s="357" t="e">
        <f>#REF!*#REF!+#REF!*#REF!+K18*P18+P6*K6</f>
        <v>#REF!</v>
      </c>
      <c r="F24" s="357"/>
      <c r="G24" s="357"/>
      <c r="H24" s="357"/>
      <c r="I24" s="149"/>
      <c r="J24" s="231">
        <f>SUM(J8:J23)</f>
        <v>0.78500000000000003</v>
      </c>
      <c r="K24" s="151" t="e">
        <f>#REF!+#REF!+K18+K6</f>
        <v>#REF!</v>
      </c>
    </row>
    <row r="25" spans="1:11" ht="15.75" thickBot="1" x14ac:dyDescent="0.3">
      <c r="A25" s="128"/>
      <c r="B25" s="129"/>
      <c r="C25" s="132" t="s">
        <v>186</v>
      </c>
      <c r="D25" s="131"/>
      <c r="E25" s="358" t="e">
        <f>IF(E24&lt;50%,"!",IF(Q24&lt;&gt;0,"",(IF(N24&lt;&gt;0,(#REF!*#REF!+#REF!*#REF!+M6*K6+M18*K18)/(#REF!*#REF!+#REF!*#REF!+K6*N6+K18*N18),0))))</f>
        <v>#REF!</v>
      </c>
      <c r="F25" s="358"/>
      <c r="G25" s="359" t="s">
        <v>187</v>
      </c>
      <c r="H25" s="359"/>
      <c r="I25" s="152"/>
      <c r="J25" s="150"/>
      <c r="K25" s="153"/>
    </row>
    <row r="26" spans="1:11" ht="15.75" thickBot="1" x14ac:dyDescent="0.3">
      <c r="A26" s="128"/>
      <c r="B26" s="129"/>
      <c r="C26" s="132" t="s">
        <v>188</v>
      </c>
      <c r="D26" s="131"/>
      <c r="E26" s="349"/>
      <c r="F26" s="350"/>
      <c r="G26" s="351" t="s">
        <v>189</v>
      </c>
      <c r="H26" s="352"/>
      <c r="I26" s="149"/>
      <c r="J26" s="150"/>
      <c r="K26" s="153"/>
    </row>
    <row r="27" spans="1:11" ht="16.5" thickBot="1" x14ac:dyDescent="0.3">
      <c r="A27" s="128"/>
      <c r="B27" s="129"/>
      <c r="C27" s="132" t="s">
        <v>190</v>
      </c>
      <c r="D27" s="131"/>
      <c r="E27" s="368" t="e">
        <f>IF(Q24&lt;&gt;0,"",E26*'[1]Identification-candidat'!#REF!)</f>
        <v>#REF!</v>
      </c>
      <c r="F27" s="369"/>
      <c r="G27" s="360" t="e">
        <f>(20*'[1]Identification-candidat'!#REF!)</f>
        <v>#REF!</v>
      </c>
      <c r="H27" s="361"/>
      <c r="I27" s="154"/>
      <c r="J27" s="150"/>
      <c r="K27" s="153"/>
    </row>
    <row r="28" spans="1:11" x14ac:dyDescent="0.25">
      <c r="A28" s="362" t="s">
        <v>191</v>
      </c>
      <c r="B28" s="362"/>
      <c r="C28" s="362"/>
      <c r="D28" s="362"/>
      <c r="E28" s="362"/>
      <c r="F28" s="362"/>
      <c r="G28" s="362"/>
      <c r="H28" s="362"/>
      <c r="I28" s="149"/>
      <c r="J28" s="150"/>
      <c r="K28" s="153"/>
    </row>
    <row r="29" spans="1:11" ht="15.75" thickBot="1" x14ac:dyDescent="0.3">
      <c r="A29" s="335" t="s">
        <v>192</v>
      </c>
      <c r="B29" s="336"/>
      <c r="C29" s="336"/>
      <c r="D29" s="336"/>
      <c r="E29" s="336"/>
      <c r="F29" s="336"/>
      <c r="G29" s="336"/>
      <c r="H29" s="336"/>
      <c r="I29" s="155" t="s">
        <v>206</v>
      </c>
      <c r="J29" s="150"/>
      <c r="K29" s="153"/>
    </row>
    <row r="30" spans="1:11" x14ac:dyDescent="0.25">
      <c r="A30" s="337" t="s">
        <v>193</v>
      </c>
      <c r="B30" s="338"/>
      <c r="C30" s="339" t="str">
        <f>(IF(Q24&gt;0,"Attention erreur de saisie ! Voir ci-dessus",""))</f>
        <v/>
      </c>
      <c r="D30" s="339"/>
      <c r="E30" s="339"/>
      <c r="F30" s="339"/>
      <c r="G30" s="339"/>
      <c r="H30" s="340"/>
      <c r="I30" s="156"/>
      <c r="J30" s="150"/>
      <c r="K30" s="153"/>
    </row>
    <row r="31" spans="1:11" ht="15.75" thickBot="1" x14ac:dyDescent="0.3">
      <c r="A31" s="341"/>
      <c r="B31" s="342"/>
      <c r="C31" s="342"/>
      <c r="D31" s="342"/>
      <c r="E31" s="342"/>
      <c r="F31" s="342"/>
      <c r="G31" s="342"/>
      <c r="H31" s="343"/>
      <c r="I31" s="157"/>
      <c r="J31" s="150"/>
      <c r="K31" s="153"/>
    </row>
    <row r="32" spans="1:11" ht="15.75" thickBot="1" x14ac:dyDescent="0.3">
      <c r="A32" s="133"/>
      <c r="B32" s="134"/>
      <c r="C32" s="134"/>
      <c r="D32" s="135"/>
      <c r="E32" s="135"/>
      <c r="F32" s="135"/>
      <c r="G32" s="135"/>
      <c r="H32" s="135"/>
      <c r="I32" s="157"/>
      <c r="J32" s="150"/>
      <c r="K32" s="153"/>
    </row>
    <row r="33" spans="1:11" x14ac:dyDescent="0.25">
      <c r="A33" s="344" t="s">
        <v>194</v>
      </c>
      <c r="B33" s="345"/>
      <c r="C33" s="136" t="s">
        <v>195</v>
      </c>
      <c r="D33" s="137"/>
      <c r="E33" s="346" t="s">
        <v>196</v>
      </c>
      <c r="F33" s="347"/>
      <c r="G33" s="347"/>
      <c r="H33" s="348"/>
      <c r="I33" s="158"/>
      <c r="J33" s="150"/>
      <c r="K33" s="153"/>
    </row>
    <row r="34" spans="1:11" ht="15.75" thickBot="1" x14ac:dyDescent="0.3">
      <c r="A34" s="329"/>
      <c r="B34" s="330"/>
      <c r="C34" s="138"/>
      <c r="D34" s="139"/>
      <c r="E34" s="331"/>
      <c r="F34" s="332"/>
      <c r="G34" s="332"/>
      <c r="H34" s="333"/>
      <c r="I34" s="149"/>
      <c r="J34" s="150"/>
      <c r="K34" s="153"/>
    </row>
    <row r="35" spans="1:11" x14ac:dyDescent="0.25">
      <c r="A35" s="329"/>
      <c r="B35" s="330"/>
      <c r="C35" s="138"/>
      <c r="D35" s="139"/>
      <c r="E35" s="140"/>
      <c r="F35" s="140"/>
      <c r="G35" s="140"/>
      <c r="H35" s="140"/>
      <c r="I35" s="149"/>
      <c r="J35" s="150"/>
      <c r="K35" s="153"/>
    </row>
    <row r="36" spans="1:11" x14ac:dyDescent="0.25">
      <c r="A36" s="363"/>
      <c r="B36" s="364"/>
      <c r="C36" s="138"/>
      <c r="D36" s="139"/>
      <c r="E36" s="140"/>
      <c r="F36" s="140"/>
      <c r="G36" s="140"/>
      <c r="H36" s="140"/>
      <c r="I36" s="149"/>
      <c r="J36" s="150"/>
      <c r="K36" s="153"/>
    </row>
    <row r="37" spans="1:11" x14ac:dyDescent="0.25">
      <c r="A37" s="329"/>
      <c r="B37" s="330"/>
      <c r="C37" s="138"/>
      <c r="D37" s="139"/>
      <c r="E37" s="140"/>
      <c r="F37" s="140"/>
      <c r="G37" s="140"/>
      <c r="H37" s="140"/>
      <c r="I37" s="149"/>
      <c r="J37" s="150"/>
      <c r="K37" s="153"/>
    </row>
    <row r="38" spans="1:11" ht="15.75" thickBot="1" x14ac:dyDescent="0.3">
      <c r="A38" s="353"/>
      <c r="B38" s="354"/>
      <c r="C38" s="141"/>
      <c r="D38" s="139"/>
      <c r="E38" s="355">
        <f ca="1">TODAY()</f>
        <v>41983</v>
      </c>
      <c r="F38" s="356"/>
      <c r="G38" s="356"/>
      <c r="H38" s="356"/>
      <c r="I38" s="149"/>
      <c r="J38" s="150"/>
      <c r="K38" s="153"/>
    </row>
  </sheetData>
  <mergeCells count="37">
    <mergeCell ref="I4:I5"/>
    <mergeCell ref="D3:D4"/>
    <mergeCell ref="E3:E4"/>
    <mergeCell ref="F3:F4"/>
    <mergeCell ref="G3:G4"/>
    <mergeCell ref="A38:B38"/>
    <mergeCell ref="E38:H38"/>
    <mergeCell ref="A5:G5"/>
    <mergeCell ref="A10:G10"/>
    <mergeCell ref="E24:H24"/>
    <mergeCell ref="E25:F25"/>
    <mergeCell ref="G25:H25"/>
    <mergeCell ref="G27:H27"/>
    <mergeCell ref="A28:H28"/>
    <mergeCell ref="A36:B36"/>
    <mergeCell ref="C20:C22"/>
    <mergeCell ref="E27:F27"/>
    <mergeCell ref="A37:B37"/>
    <mergeCell ref="A19:G19"/>
    <mergeCell ref="C6:C8"/>
    <mergeCell ref="C13:C18"/>
    <mergeCell ref="C1:H1"/>
    <mergeCell ref="A34:B34"/>
    <mergeCell ref="E34:H34"/>
    <mergeCell ref="A35:B35"/>
    <mergeCell ref="A6:A9"/>
    <mergeCell ref="A14:A15"/>
    <mergeCell ref="A17:A18"/>
    <mergeCell ref="A29:H29"/>
    <mergeCell ref="A30:B30"/>
    <mergeCell ref="C30:H30"/>
    <mergeCell ref="A31:H31"/>
    <mergeCell ref="A33:B33"/>
    <mergeCell ref="E33:H33"/>
    <mergeCell ref="E26:F26"/>
    <mergeCell ref="C3:C4"/>
    <mergeCell ref="G26:H2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2" zoomScale="80" zoomScaleNormal="80" workbookViewId="0">
      <selection activeCell="J24" sqref="J24"/>
    </sheetView>
  </sheetViews>
  <sheetFormatPr baseColWidth="10" defaultRowHeight="15" x14ac:dyDescent="0.25"/>
  <cols>
    <col min="1" max="1" width="40.140625" style="52" customWidth="1"/>
    <col min="2" max="2" width="83.140625" style="174" customWidth="1"/>
    <col min="3" max="3" width="12" style="72" customWidth="1"/>
    <col min="4" max="5" width="4.42578125" style="72" customWidth="1"/>
    <col min="6" max="7" width="4.42578125" customWidth="1"/>
    <col min="8" max="8" width="8.28515625" style="199" customWidth="1"/>
    <col min="9" max="9" width="11.42578125" style="194"/>
  </cols>
  <sheetData>
    <row r="1" spans="1:9" ht="18.75" customHeight="1" x14ac:dyDescent="0.25">
      <c r="A1" s="373" t="s">
        <v>199</v>
      </c>
      <c r="B1" s="373"/>
      <c r="C1" s="374" t="s">
        <v>255</v>
      </c>
      <c r="D1" s="374"/>
      <c r="E1" s="374"/>
      <c r="F1" s="374"/>
      <c r="G1" s="374"/>
      <c r="H1" s="374"/>
    </row>
    <row r="2" spans="1:9" ht="15.75" x14ac:dyDescent="0.25">
      <c r="A2" s="146" t="s">
        <v>200</v>
      </c>
      <c r="C2" s="379" t="s">
        <v>256</v>
      </c>
      <c r="D2" s="379"/>
      <c r="E2" s="379"/>
      <c r="F2" s="379"/>
      <c r="G2" s="379"/>
    </row>
    <row r="3" spans="1:9" ht="15" customHeight="1" x14ac:dyDescent="0.25">
      <c r="C3" s="327" t="s">
        <v>205</v>
      </c>
      <c r="D3" s="328">
        <v>0</v>
      </c>
      <c r="E3" s="328">
        <v>1</v>
      </c>
      <c r="F3" s="328">
        <v>2</v>
      </c>
      <c r="G3" s="328">
        <v>3</v>
      </c>
    </row>
    <row r="4" spans="1:9" ht="17.25" customHeight="1" x14ac:dyDescent="0.25">
      <c r="A4" s="160" t="s">
        <v>198</v>
      </c>
      <c r="B4" s="171" t="s">
        <v>197</v>
      </c>
      <c r="C4" s="377"/>
      <c r="D4" s="378"/>
      <c r="E4" s="378"/>
      <c r="F4" s="378"/>
      <c r="G4" s="378"/>
    </row>
    <row r="5" spans="1:9" s="1" customFormat="1" ht="21" customHeight="1" x14ac:dyDescent="0.25">
      <c r="A5" s="375" t="s">
        <v>207</v>
      </c>
      <c r="B5" s="376"/>
      <c r="C5" s="376"/>
      <c r="D5" s="376"/>
      <c r="E5" s="376"/>
      <c r="F5" s="376"/>
      <c r="G5" s="376"/>
      <c r="H5" s="200">
        <v>0.15</v>
      </c>
      <c r="I5" s="195"/>
    </row>
    <row r="6" spans="1:9" ht="21" customHeight="1" x14ac:dyDescent="0.25">
      <c r="A6" s="321" t="s">
        <v>139</v>
      </c>
      <c r="B6" s="176" t="s">
        <v>150</v>
      </c>
      <c r="C6" s="365" t="s">
        <v>290</v>
      </c>
      <c r="D6" s="177"/>
      <c r="E6" s="142"/>
      <c r="F6" s="142"/>
      <c r="G6" s="142"/>
      <c r="H6" s="202">
        <v>0.3</v>
      </c>
    </row>
    <row r="7" spans="1:9" ht="21" customHeight="1" x14ac:dyDescent="0.25">
      <c r="A7" s="321"/>
      <c r="B7" s="176" t="s">
        <v>151</v>
      </c>
      <c r="C7" s="367"/>
      <c r="D7" s="168"/>
      <c r="E7" s="142"/>
      <c r="F7" s="142"/>
      <c r="G7" s="142"/>
      <c r="H7" s="202">
        <v>0.4</v>
      </c>
      <c r="I7" s="194">
        <f>0.15*0.7</f>
        <v>0.105</v>
      </c>
    </row>
    <row r="8" spans="1:9" ht="21" customHeight="1" x14ac:dyDescent="0.25">
      <c r="A8" s="321"/>
      <c r="B8" s="178" t="s">
        <v>152</v>
      </c>
      <c r="C8" s="142"/>
      <c r="D8" s="168"/>
      <c r="E8" s="142"/>
      <c r="F8" s="142"/>
      <c r="G8" s="142"/>
      <c r="H8" s="202">
        <v>0.3</v>
      </c>
    </row>
    <row r="9" spans="1:9" ht="18" customHeight="1" x14ac:dyDescent="0.25">
      <c r="A9" s="375" t="s">
        <v>212</v>
      </c>
      <c r="B9" s="376"/>
      <c r="C9" s="376"/>
      <c r="D9" s="376"/>
      <c r="E9" s="376"/>
      <c r="F9" s="376"/>
      <c r="G9" s="376"/>
      <c r="H9" s="201">
        <v>0.2</v>
      </c>
    </row>
    <row r="10" spans="1:9" ht="15.75" customHeight="1" x14ac:dyDescent="0.25">
      <c r="A10" s="321" t="s">
        <v>141</v>
      </c>
      <c r="B10" s="179" t="s">
        <v>213</v>
      </c>
      <c r="C10" s="365" t="s">
        <v>290</v>
      </c>
      <c r="D10" s="177"/>
      <c r="E10" s="142"/>
      <c r="F10" s="142"/>
      <c r="G10" s="142"/>
      <c r="H10" s="203">
        <v>0.5</v>
      </c>
    </row>
    <row r="11" spans="1:9" ht="15.75" customHeight="1" x14ac:dyDescent="0.25">
      <c r="A11" s="321"/>
      <c r="B11" s="179" t="s">
        <v>214</v>
      </c>
      <c r="C11" s="367"/>
      <c r="D11" s="143"/>
      <c r="E11" s="142"/>
      <c r="F11" s="142"/>
      <c r="G11" s="142"/>
      <c r="H11" s="203">
        <v>0.5</v>
      </c>
      <c r="I11" s="194">
        <f>0.2</f>
        <v>0.2</v>
      </c>
    </row>
    <row r="12" spans="1:9" ht="15.75" customHeight="1" x14ac:dyDescent="0.25">
      <c r="A12" s="375" t="s">
        <v>209</v>
      </c>
      <c r="B12" s="376"/>
      <c r="C12" s="376"/>
      <c r="D12" s="376"/>
      <c r="E12" s="376"/>
      <c r="F12" s="376"/>
      <c r="G12" s="376"/>
      <c r="H12" s="201">
        <v>0.15</v>
      </c>
    </row>
    <row r="13" spans="1:9" ht="15.75" customHeight="1" x14ac:dyDescent="0.25">
      <c r="A13" s="321" t="s">
        <v>144</v>
      </c>
      <c r="B13" s="173" t="s">
        <v>223</v>
      </c>
      <c r="C13" s="365" t="s">
        <v>290</v>
      </c>
      <c r="D13" s="142"/>
      <c r="E13" s="142"/>
      <c r="F13" s="142"/>
      <c r="G13" s="142"/>
      <c r="H13" s="203">
        <v>0.4</v>
      </c>
    </row>
    <row r="14" spans="1:9" ht="15.75" customHeight="1" x14ac:dyDescent="0.25">
      <c r="A14" s="321"/>
      <c r="B14" s="173" t="s">
        <v>224</v>
      </c>
      <c r="C14" s="367"/>
      <c r="D14" s="142"/>
      <c r="E14" s="142"/>
      <c r="F14" s="142"/>
      <c r="G14" s="142"/>
      <c r="H14" s="203">
        <v>0.6</v>
      </c>
      <c r="I14" s="194">
        <f>0.15</f>
        <v>0.15</v>
      </c>
    </row>
    <row r="15" spans="1:9" ht="15.75" customHeight="1" x14ac:dyDescent="0.25">
      <c r="A15" s="375" t="s">
        <v>229</v>
      </c>
      <c r="B15" s="376"/>
      <c r="C15" s="376"/>
      <c r="D15" s="376"/>
      <c r="E15" s="376"/>
      <c r="F15" s="376"/>
      <c r="G15" s="376"/>
      <c r="H15" s="201">
        <v>0.1</v>
      </c>
    </row>
    <row r="16" spans="1:9" ht="26.25" customHeight="1" x14ac:dyDescent="0.25">
      <c r="A16" s="126" t="s">
        <v>100</v>
      </c>
      <c r="B16" s="182" t="s">
        <v>230</v>
      </c>
      <c r="C16" s="365" t="s">
        <v>290</v>
      </c>
      <c r="D16" s="142"/>
      <c r="E16" s="142"/>
      <c r="F16" s="142"/>
      <c r="G16" s="142"/>
      <c r="H16" s="203">
        <v>0.5</v>
      </c>
    </row>
    <row r="17" spans="1:9" ht="26.25" customHeight="1" x14ac:dyDescent="0.25">
      <c r="A17" s="126" t="s">
        <v>101</v>
      </c>
      <c r="B17" s="182" t="s">
        <v>231</v>
      </c>
      <c r="C17" s="367"/>
      <c r="D17" s="142"/>
      <c r="E17" s="142"/>
      <c r="F17" s="142"/>
      <c r="G17" s="142"/>
      <c r="H17" s="203">
        <v>0.5</v>
      </c>
      <c r="I17" s="194">
        <f>0.1</f>
        <v>0.1</v>
      </c>
    </row>
    <row r="18" spans="1:9" ht="15.75" customHeight="1" x14ac:dyDescent="0.25">
      <c r="A18" s="375" t="s">
        <v>233</v>
      </c>
      <c r="B18" s="376"/>
      <c r="C18" s="376"/>
      <c r="D18" s="376"/>
      <c r="E18" s="376"/>
      <c r="F18" s="376"/>
      <c r="G18" s="376"/>
      <c r="H18" s="201">
        <v>0.1</v>
      </c>
    </row>
    <row r="19" spans="1:9" ht="17.25" customHeight="1" x14ac:dyDescent="0.25">
      <c r="A19" s="321" t="s">
        <v>114</v>
      </c>
      <c r="B19" s="182" t="s">
        <v>234</v>
      </c>
      <c r="C19" s="142"/>
      <c r="D19" s="142"/>
      <c r="E19" s="142"/>
      <c r="F19" s="142"/>
      <c r="G19" s="142"/>
      <c r="H19" s="203">
        <v>0.4</v>
      </c>
    </row>
    <row r="20" spans="1:9" ht="17.25" customHeight="1" x14ac:dyDescent="0.25">
      <c r="A20" s="321"/>
      <c r="B20" s="182" t="s">
        <v>235</v>
      </c>
      <c r="C20" s="142"/>
      <c r="D20" s="142"/>
      <c r="E20" s="142"/>
      <c r="F20" s="142"/>
      <c r="G20" s="142"/>
      <c r="H20" s="203">
        <v>0.3</v>
      </c>
    </row>
    <row r="21" spans="1:9" ht="17.25" customHeight="1" x14ac:dyDescent="0.25">
      <c r="A21" s="321"/>
      <c r="B21" s="182" t="s">
        <v>236</v>
      </c>
      <c r="C21" s="142"/>
      <c r="D21" s="142"/>
      <c r="E21" s="142"/>
      <c r="F21" s="142"/>
      <c r="G21" s="142"/>
      <c r="H21" s="203">
        <v>0.3</v>
      </c>
      <c r="I21" s="194">
        <v>0</v>
      </c>
    </row>
    <row r="22" spans="1:9" ht="20.25" customHeight="1" x14ac:dyDescent="0.25">
      <c r="A22" s="375" t="s">
        <v>238</v>
      </c>
      <c r="B22" s="376"/>
      <c r="C22" s="376"/>
      <c r="D22" s="376"/>
      <c r="E22" s="376"/>
      <c r="F22" s="376"/>
      <c r="G22" s="376"/>
      <c r="H22" s="201">
        <v>0.1</v>
      </c>
    </row>
    <row r="23" spans="1:9" ht="19.5" customHeight="1" x14ac:dyDescent="0.25">
      <c r="A23" s="321" t="s">
        <v>121</v>
      </c>
      <c r="B23" s="182" t="s">
        <v>239</v>
      </c>
      <c r="C23" s="142"/>
      <c r="D23" s="142"/>
      <c r="E23" s="142"/>
      <c r="F23" s="142"/>
      <c r="G23" s="142"/>
      <c r="H23" s="203">
        <v>0.4</v>
      </c>
    </row>
    <row r="24" spans="1:9" ht="19.5" customHeight="1" x14ac:dyDescent="0.25">
      <c r="A24" s="321"/>
      <c r="B24" s="182" t="s">
        <v>240</v>
      </c>
      <c r="C24" s="142"/>
      <c r="D24" s="142"/>
      <c r="E24" s="142"/>
      <c r="F24" s="142"/>
      <c r="G24" s="142"/>
      <c r="H24" s="203">
        <v>0.4</v>
      </c>
    </row>
    <row r="25" spans="1:9" ht="19.5" customHeight="1" x14ac:dyDescent="0.25">
      <c r="A25" s="321"/>
      <c r="B25" s="182" t="s">
        <v>241</v>
      </c>
      <c r="C25" s="142"/>
      <c r="D25" s="142"/>
      <c r="E25" s="142"/>
      <c r="F25" s="142"/>
      <c r="G25" s="142"/>
      <c r="H25" s="203">
        <v>0.2</v>
      </c>
      <c r="I25" s="194">
        <v>0</v>
      </c>
    </row>
    <row r="26" spans="1:9" ht="18.75" customHeight="1" x14ac:dyDescent="0.25">
      <c r="A26" s="375" t="s">
        <v>243</v>
      </c>
      <c r="B26" s="376"/>
      <c r="C26" s="376"/>
      <c r="D26" s="376"/>
      <c r="E26" s="376"/>
      <c r="F26" s="376"/>
      <c r="G26" s="376"/>
      <c r="H26" s="201">
        <v>0.1</v>
      </c>
    </row>
    <row r="27" spans="1:9" ht="27.75" customHeight="1" x14ac:dyDescent="0.25">
      <c r="A27" s="126" t="s">
        <v>127</v>
      </c>
      <c r="B27" s="168" t="s">
        <v>244</v>
      </c>
      <c r="C27" s="365" t="s">
        <v>290</v>
      </c>
      <c r="D27" s="142"/>
      <c r="E27" s="142"/>
      <c r="F27" s="142"/>
      <c r="G27" s="142"/>
      <c r="H27" s="203">
        <v>0.5</v>
      </c>
    </row>
    <row r="28" spans="1:9" ht="25.5" customHeight="1" x14ac:dyDescent="0.25">
      <c r="A28" s="126" t="s">
        <v>129</v>
      </c>
      <c r="B28" s="168" t="s">
        <v>245</v>
      </c>
      <c r="C28" s="367"/>
      <c r="D28" s="142"/>
      <c r="E28" s="142"/>
      <c r="F28" s="142"/>
      <c r="G28" s="142"/>
      <c r="H28" s="203">
        <v>0.5</v>
      </c>
      <c r="I28" s="194">
        <v>0.1</v>
      </c>
    </row>
    <row r="29" spans="1:9" ht="15.75" customHeight="1" x14ac:dyDescent="0.25">
      <c r="A29" s="375" t="s">
        <v>249</v>
      </c>
      <c r="B29" s="376"/>
      <c r="C29" s="376"/>
      <c r="D29" s="376"/>
      <c r="E29" s="376"/>
      <c r="F29" s="376"/>
      <c r="G29" s="376"/>
      <c r="H29" s="201">
        <v>0.1</v>
      </c>
    </row>
    <row r="30" spans="1:9" ht="23.25" customHeight="1" x14ac:dyDescent="0.25">
      <c r="A30" s="126" t="s">
        <v>137</v>
      </c>
      <c r="B30" s="173" t="s">
        <v>252</v>
      </c>
      <c r="C30" s="210" t="s">
        <v>290</v>
      </c>
      <c r="D30" s="142"/>
      <c r="E30" s="142"/>
      <c r="F30" s="142"/>
      <c r="G30" s="142"/>
      <c r="H30" s="203">
        <v>1</v>
      </c>
      <c r="I30" s="194">
        <v>0.1</v>
      </c>
    </row>
    <row r="31" spans="1:9" x14ac:dyDescent="0.25">
      <c r="I31" s="194">
        <f>SUM(I7:I30)</f>
        <v>0.75499999999999989</v>
      </c>
    </row>
  </sheetData>
  <mergeCells count="26">
    <mergeCell ref="C27:C28"/>
    <mergeCell ref="C6:C7"/>
    <mergeCell ref="C16:C17"/>
    <mergeCell ref="A26:G26"/>
    <mergeCell ref="A29:G29"/>
    <mergeCell ref="A15:G15"/>
    <mergeCell ref="A18:G18"/>
    <mergeCell ref="A13:A14"/>
    <mergeCell ref="A23:A25"/>
    <mergeCell ref="A19:A21"/>
    <mergeCell ref="A22:G22"/>
    <mergeCell ref="C13:C14"/>
    <mergeCell ref="A1:B1"/>
    <mergeCell ref="C1:H1"/>
    <mergeCell ref="A5:G5"/>
    <mergeCell ref="A9:G9"/>
    <mergeCell ref="A12:G12"/>
    <mergeCell ref="C3:C4"/>
    <mergeCell ref="D3:D4"/>
    <mergeCell ref="E3:E4"/>
    <mergeCell ref="F3:F4"/>
    <mergeCell ref="G3:G4"/>
    <mergeCell ref="C2:G2"/>
    <mergeCell ref="A6:A8"/>
    <mergeCell ref="A10:A11"/>
    <mergeCell ref="C10:C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9" zoomScale="80" zoomScaleNormal="80" workbookViewId="0">
      <selection activeCell="J14" sqref="J14"/>
    </sheetView>
  </sheetViews>
  <sheetFormatPr baseColWidth="10" defaultRowHeight="15" x14ac:dyDescent="0.25"/>
  <cols>
    <col min="1" max="1" width="30.85546875" style="52" customWidth="1"/>
    <col min="2" max="2" width="101.28515625" style="174" customWidth="1"/>
    <col min="3" max="3" width="11.85546875" customWidth="1"/>
    <col min="4" max="7" width="3.85546875" style="244" customWidth="1"/>
    <col min="8" max="8" width="9.140625" style="244" customWidth="1"/>
    <col min="9" max="9" width="11.42578125" style="244"/>
    <col min="10" max="10" width="24.140625" customWidth="1"/>
  </cols>
  <sheetData>
    <row r="1" spans="1:10" ht="18.75" customHeight="1" x14ac:dyDescent="0.25">
      <c r="A1" s="373" t="s">
        <v>199</v>
      </c>
      <c r="B1" s="373"/>
      <c r="C1" s="322" t="s">
        <v>255</v>
      </c>
      <c r="D1" s="322"/>
      <c r="E1" s="322"/>
      <c r="F1" s="322"/>
      <c r="G1" s="322"/>
      <c r="H1" s="322"/>
    </row>
    <row r="2" spans="1:10" ht="15.75" x14ac:dyDescent="0.25">
      <c r="A2" s="146" t="s">
        <v>200</v>
      </c>
      <c r="C2" s="379" t="s">
        <v>257</v>
      </c>
      <c r="D2" s="379"/>
      <c r="E2" s="379"/>
      <c r="F2" s="379"/>
      <c r="G2" s="379"/>
    </row>
    <row r="3" spans="1:10" ht="15" customHeight="1" x14ac:dyDescent="0.25">
      <c r="C3" s="327" t="s">
        <v>205</v>
      </c>
      <c r="D3" s="381">
        <v>0</v>
      </c>
      <c r="E3" s="381">
        <v>1</v>
      </c>
      <c r="F3" s="381">
        <v>2</v>
      </c>
      <c r="G3" s="381">
        <v>3</v>
      </c>
    </row>
    <row r="4" spans="1:10" ht="17.25" customHeight="1" x14ac:dyDescent="0.25">
      <c r="A4" s="160" t="s">
        <v>198</v>
      </c>
      <c r="B4" s="171" t="s">
        <v>197</v>
      </c>
      <c r="C4" s="377"/>
      <c r="D4" s="382"/>
      <c r="E4" s="382"/>
      <c r="F4" s="382"/>
      <c r="G4" s="382"/>
    </row>
    <row r="5" spans="1:10" ht="18" customHeight="1" x14ac:dyDescent="0.25">
      <c r="A5" s="383" t="s">
        <v>212</v>
      </c>
      <c r="B5" s="384"/>
      <c r="C5" s="384"/>
      <c r="D5" s="384"/>
      <c r="E5" s="384"/>
      <c r="F5" s="384"/>
      <c r="G5" s="384"/>
      <c r="H5" s="245">
        <v>0.2</v>
      </c>
    </row>
    <row r="6" spans="1:10" ht="15.75" customHeight="1" x14ac:dyDescent="0.25">
      <c r="A6" s="321" t="s">
        <v>142</v>
      </c>
      <c r="B6" s="180" t="s">
        <v>215</v>
      </c>
      <c r="C6" s="365" t="s">
        <v>290</v>
      </c>
      <c r="D6" s="246"/>
      <c r="E6" s="246"/>
      <c r="F6" s="246"/>
      <c r="G6" s="246"/>
      <c r="H6" s="247">
        <v>0.1</v>
      </c>
      <c r="J6" s="380"/>
    </row>
    <row r="7" spans="1:10" ht="15.75" customHeight="1" x14ac:dyDescent="0.25">
      <c r="A7" s="321"/>
      <c r="B7" s="180" t="s">
        <v>216</v>
      </c>
      <c r="C7" s="366"/>
      <c r="D7" s="246"/>
      <c r="E7" s="246"/>
      <c r="F7" s="246"/>
      <c r="G7" s="246"/>
      <c r="H7" s="247">
        <v>0.1</v>
      </c>
      <c r="J7" s="380"/>
    </row>
    <row r="8" spans="1:10" ht="27.75" customHeight="1" x14ac:dyDescent="0.25">
      <c r="A8" s="321"/>
      <c r="B8" s="159" t="s">
        <v>217</v>
      </c>
      <c r="C8" s="366"/>
      <c r="D8" s="246"/>
      <c r="E8" s="246"/>
      <c r="F8" s="246"/>
      <c r="G8" s="246"/>
      <c r="H8" s="247">
        <v>0.1</v>
      </c>
      <c r="J8" s="380"/>
    </row>
    <row r="9" spans="1:10" ht="15.75" customHeight="1" x14ac:dyDescent="0.25">
      <c r="A9" s="321"/>
      <c r="B9" s="181" t="s">
        <v>218</v>
      </c>
      <c r="C9" s="366"/>
      <c r="D9" s="246"/>
      <c r="E9" s="246"/>
      <c r="F9" s="246"/>
      <c r="G9" s="246"/>
      <c r="H9" s="247">
        <v>0.2</v>
      </c>
      <c r="J9" s="380"/>
    </row>
    <row r="10" spans="1:10" ht="15.75" customHeight="1" x14ac:dyDescent="0.25">
      <c r="A10" s="321" t="s">
        <v>143</v>
      </c>
      <c r="B10" s="182" t="s">
        <v>219</v>
      </c>
      <c r="C10" s="367"/>
      <c r="D10" s="246"/>
      <c r="E10" s="246"/>
      <c r="F10" s="246"/>
      <c r="G10" s="246"/>
      <c r="H10" s="247">
        <v>0.1</v>
      </c>
      <c r="J10" s="380"/>
    </row>
    <row r="11" spans="1:10" ht="15.75" customHeight="1" x14ac:dyDescent="0.25">
      <c r="A11" s="321"/>
      <c r="B11" s="182" t="s">
        <v>220</v>
      </c>
      <c r="C11" s="142"/>
      <c r="D11" s="246"/>
      <c r="E11" s="246"/>
      <c r="F11" s="246"/>
      <c r="G11" s="246"/>
      <c r="H11" s="247">
        <v>0.1</v>
      </c>
      <c r="J11" s="380"/>
    </row>
    <row r="12" spans="1:10" ht="15.75" customHeight="1" x14ac:dyDescent="0.25">
      <c r="A12" s="321"/>
      <c r="B12" s="182" t="s">
        <v>221</v>
      </c>
      <c r="C12" s="142"/>
      <c r="D12" s="246"/>
      <c r="E12" s="246"/>
      <c r="F12" s="246"/>
      <c r="G12" s="246"/>
      <c r="H12" s="247">
        <v>0.1</v>
      </c>
      <c r="J12" s="380"/>
    </row>
    <row r="13" spans="1:10" ht="15.75" customHeight="1" x14ac:dyDescent="0.25">
      <c r="A13" s="321"/>
      <c r="B13" s="182" t="s">
        <v>222</v>
      </c>
      <c r="C13" s="142" t="s">
        <v>290</v>
      </c>
      <c r="D13" s="246"/>
      <c r="E13" s="246"/>
      <c r="F13" s="246"/>
      <c r="G13" s="246"/>
      <c r="H13" s="247">
        <v>0.2</v>
      </c>
      <c r="I13" s="244">
        <f>0.2*0.8</f>
        <v>0.16000000000000003</v>
      </c>
      <c r="J13" s="380"/>
    </row>
    <row r="14" spans="1:10" ht="15.75" customHeight="1" x14ac:dyDescent="0.25">
      <c r="A14" s="383" t="s">
        <v>209</v>
      </c>
      <c r="B14" s="384"/>
      <c r="C14" s="384"/>
      <c r="D14" s="384"/>
      <c r="E14" s="384"/>
      <c r="F14" s="384"/>
      <c r="G14" s="384"/>
      <c r="H14" s="248">
        <v>0.15</v>
      </c>
    </row>
    <row r="15" spans="1:10" ht="15.75" customHeight="1" x14ac:dyDescent="0.25">
      <c r="A15" s="321" t="s">
        <v>146</v>
      </c>
      <c r="B15" s="173" t="s">
        <v>225</v>
      </c>
      <c r="C15" s="365" t="s">
        <v>290</v>
      </c>
      <c r="D15" s="246"/>
      <c r="E15" s="246"/>
      <c r="F15" s="246"/>
      <c r="G15" s="246"/>
      <c r="H15" s="247">
        <v>0.1</v>
      </c>
    </row>
    <row r="16" spans="1:10" ht="15.75" customHeight="1" x14ac:dyDescent="0.25">
      <c r="A16" s="321"/>
      <c r="B16" s="173" t="s">
        <v>226</v>
      </c>
      <c r="C16" s="366"/>
      <c r="D16" s="246"/>
      <c r="E16" s="246"/>
      <c r="F16" s="246"/>
      <c r="G16" s="246"/>
      <c r="H16" s="247">
        <v>0.2</v>
      </c>
    </row>
    <row r="17" spans="1:9" ht="27" customHeight="1" x14ac:dyDescent="0.25">
      <c r="A17" s="321"/>
      <c r="B17" s="175" t="s">
        <v>227</v>
      </c>
      <c r="C17" s="366"/>
      <c r="D17" s="246"/>
      <c r="E17" s="246"/>
      <c r="F17" s="246"/>
      <c r="G17" s="246"/>
      <c r="H17" s="247">
        <v>0.4</v>
      </c>
    </row>
    <row r="18" spans="1:9" ht="15.75" customHeight="1" x14ac:dyDescent="0.25">
      <c r="A18" s="321"/>
      <c r="B18" s="173" t="s">
        <v>228</v>
      </c>
      <c r="C18" s="367"/>
      <c r="D18" s="246"/>
      <c r="E18" s="246"/>
      <c r="F18" s="246"/>
      <c r="G18" s="246"/>
      <c r="H18" s="247">
        <v>0.3</v>
      </c>
      <c r="I18" s="244">
        <v>0.15</v>
      </c>
    </row>
    <row r="19" spans="1:9" ht="15.75" customHeight="1" x14ac:dyDescent="0.25">
      <c r="A19" s="383" t="s">
        <v>229</v>
      </c>
      <c r="B19" s="384"/>
      <c r="C19" s="384"/>
      <c r="D19" s="384"/>
      <c r="E19" s="384"/>
      <c r="F19" s="384"/>
      <c r="G19" s="384"/>
      <c r="H19" s="248">
        <v>0.1</v>
      </c>
    </row>
    <row r="20" spans="1:9" ht="26.25" customHeight="1" x14ac:dyDescent="0.25">
      <c r="A20" s="126" t="s">
        <v>102</v>
      </c>
      <c r="B20" s="182" t="s">
        <v>232</v>
      </c>
      <c r="C20" s="210"/>
      <c r="D20" s="246"/>
      <c r="E20" s="246"/>
      <c r="F20" s="246"/>
      <c r="G20" s="246"/>
      <c r="H20" s="247">
        <v>1</v>
      </c>
      <c r="I20" s="244">
        <v>0</v>
      </c>
    </row>
    <row r="21" spans="1:9" ht="15.75" customHeight="1" x14ac:dyDescent="0.25">
      <c r="A21" s="383" t="s">
        <v>233</v>
      </c>
      <c r="B21" s="384"/>
      <c r="C21" s="384"/>
      <c r="D21" s="384"/>
      <c r="E21" s="384"/>
      <c r="F21" s="384"/>
      <c r="G21" s="384"/>
      <c r="H21" s="248">
        <v>0.1</v>
      </c>
    </row>
    <row r="22" spans="1:9" ht="21" customHeight="1" x14ac:dyDescent="0.25">
      <c r="A22" s="126" t="s">
        <v>115</v>
      </c>
      <c r="B22" s="182" t="s">
        <v>237</v>
      </c>
      <c r="C22" s="210" t="s">
        <v>290</v>
      </c>
      <c r="D22" s="246"/>
      <c r="E22" s="246"/>
      <c r="F22" s="246"/>
      <c r="G22" s="246"/>
      <c r="H22" s="247">
        <v>1</v>
      </c>
      <c r="I22" s="244">
        <v>0.1</v>
      </c>
    </row>
    <row r="23" spans="1:9" ht="20.25" customHeight="1" x14ac:dyDescent="0.25">
      <c r="A23" s="383" t="s">
        <v>238</v>
      </c>
      <c r="B23" s="384"/>
      <c r="C23" s="384"/>
      <c r="D23" s="384"/>
      <c r="E23" s="384"/>
      <c r="F23" s="384"/>
      <c r="G23" s="384"/>
      <c r="H23" s="248">
        <v>0.1</v>
      </c>
    </row>
    <row r="24" spans="1:9" ht="38.25" customHeight="1" x14ac:dyDescent="0.25">
      <c r="A24" s="126" t="s">
        <v>122</v>
      </c>
      <c r="B24" s="166" t="s">
        <v>242</v>
      </c>
      <c r="C24" s="142"/>
      <c r="D24" s="246"/>
      <c r="E24" s="246"/>
      <c r="F24" s="246"/>
      <c r="G24" s="246"/>
      <c r="H24" s="247">
        <v>1</v>
      </c>
      <c r="I24" s="244">
        <v>0</v>
      </c>
    </row>
    <row r="25" spans="1:9" ht="15.75" customHeight="1" x14ac:dyDescent="0.25">
      <c r="A25" s="383" t="s">
        <v>246</v>
      </c>
      <c r="B25" s="384"/>
      <c r="C25" s="384"/>
      <c r="D25" s="384"/>
      <c r="E25" s="384"/>
      <c r="F25" s="384"/>
      <c r="G25" s="384"/>
      <c r="H25" s="248">
        <v>0.1</v>
      </c>
    </row>
    <row r="26" spans="1:9" ht="29.25" customHeight="1" x14ac:dyDescent="0.25">
      <c r="A26" s="126" t="s">
        <v>132</v>
      </c>
      <c r="B26" s="166" t="s">
        <v>247</v>
      </c>
      <c r="C26" s="210" t="s">
        <v>290</v>
      </c>
      <c r="D26" s="246"/>
      <c r="E26" s="246"/>
      <c r="F26" s="246"/>
      <c r="G26" s="246"/>
      <c r="H26" s="247">
        <v>1</v>
      </c>
      <c r="I26" s="244">
        <v>0.1</v>
      </c>
    </row>
    <row r="27" spans="1:9" ht="18.75" customHeight="1" x14ac:dyDescent="0.25">
      <c r="A27" s="383" t="s">
        <v>248</v>
      </c>
      <c r="B27" s="384"/>
      <c r="C27" s="384"/>
      <c r="D27" s="384"/>
      <c r="E27" s="384"/>
      <c r="F27" s="384"/>
      <c r="G27" s="384"/>
      <c r="H27" s="248">
        <v>0.1</v>
      </c>
    </row>
    <row r="28" spans="1:9" ht="19.5" customHeight="1" x14ac:dyDescent="0.25">
      <c r="A28" s="321" t="s">
        <v>135</v>
      </c>
      <c r="B28" s="182" t="s">
        <v>250</v>
      </c>
      <c r="C28" s="142"/>
      <c r="D28" s="246"/>
      <c r="E28" s="246"/>
      <c r="F28" s="246"/>
      <c r="G28" s="246"/>
      <c r="H28" s="247">
        <v>0.5</v>
      </c>
    </row>
    <row r="29" spans="1:9" x14ac:dyDescent="0.25">
      <c r="A29" s="321"/>
      <c r="B29" s="182" t="s">
        <v>251</v>
      </c>
      <c r="C29" s="142"/>
      <c r="D29" s="246"/>
      <c r="E29" s="246"/>
      <c r="F29" s="246"/>
      <c r="G29" s="246"/>
      <c r="H29" s="247">
        <v>0.5</v>
      </c>
      <c r="I29" s="244">
        <v>0</v>
      </c>
    </row>
    <row r="30" spans="1:9" ht="15.75" customHeight="1" x14ac:dyDescent="0.25">
      <c r="A30" s="383" t="s">
        <v>249</v>
      </c>
      <c r="B30" s="384"/>
      <c r="C30" s="384"/>
      <c r="D30" s="384"/>
      <c r="E30" s="384"/>
      <c r="F30" s="384"/>
      <c r="G30" s="384"/>
      <c r="H30" s="248">
        <v>0.15</v>
      </c>
    </row>
    <row r="31" spans="1:9" ht="15.75" customHeight="1" x14ac:dyDescent="0.25">
      <c r="A31" s="321" t="s">
        <v>138</v>
      </c>
      <c r="B31" s="204" t="s">
        <v>253</v>
      </c>
      <c r="C31" s="365" t="s">
        <v>290</v>
      </c>
      <c r="D31" s="246"/>
      <c r="E31" s="246"/>
      <c r="F31" s="246"/>
      <c r="G31" s="246"/>
      <c r="H31" s="247">
        <v>0.5</v>
      </c>
    </row>
    <row r="32" spans="1:9" x14ac:dyDescent="0.25">
      <c r="A32" s="321"/>
      <c r="B32" s="205" t="s">
        <v>254</v>
      </c>
      <c r="C32" s="367"/>
      <c r="D32" s="246"/>
      <c r="E32" s="246"/>
      <c r="F32" s="246"/>
      <c r="G32" s="246"/>
      <c r="H32" s="247">
        <v>0.5</v>
      </c>
      <c r="I32" s="244">
        <v>0.15</v>
      </c>
    </row>
    <row r="33" spans="9:9" x14ac:dyDescent="0.25">
      <c r="I33" s="249">
        <f>SUM(I6:I32)</f>
        <v>0.66</v>
      </c>
    </row>
  </sheetData>
  <mergeCells count="25">
    <mergeCell ref="A14:G14"/>
    <mergeCell ref="A5:G5"/>
    <mergeCell ref="A6:A9"/>
    <mergeCell ref="A10:A13"/>
    <mergeCell ref="A31:A32"/>
    <mergeCell ref="A15:A18"/>
    <mergeCell ref="A19:G19"/>
    <mergeCell ref="A21:G21"/>
    <mergeCell ref="A23:G23"/>
    <mergeCell ref="A25:G25"/>
    <mergeCell ref="A27:G27"/>
    <mergeCell ref="A30:G30"/>
    <mergeCell ref="A28:A29"/>
    <mergeCell ref="C31:C32"/>
    <mergeCell ref="C6:C10"/>
    <mergeCell ref="C15:C18"/>
    <mergeCell ref="J6:J13"/>
    <mergeCell ref="A1:B1"/>
    <mergeCell ref="C2:G2"/>
    <mergeCell ref="C3:C4"/>
    <mergeCell ref="C1:H1"/>
    <mergeCell ref="D3:D4"/>
    <mergeCell ref="E3:E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pane ySplit="1890" topLeftCell="A34" activePane="bottomLeft"/>
      <selection activeCell="B42" sqref="B42"/>
      <selection pane="bottomLeft" activeCell="B8" sqref="B8"/>
    </sheetView>
  </sheetViews>
  <sheetFormatPr baseColWidth="10" defaultRowHeight="15" x14ac:dyDescent="0.25"/>
  <cols>
    <col min="1" max="1" width="30.85546875" style="52" customWidth="1"/>
    <col min="2" max="2" width="87.5703125" style="174" customWidth="1"/>
    <col min="3" max="3" width="9" style="72" customWidth="1"/>
    <col min="4" max="5" width="3.5703125" style="72" customWidth="1"/>
    <col min="6" max="7" width="3.5703125" customWidth="1"/>
    <col min="8" max="8" width="8.5703125" customWidth="1"/>
    <col min="9" max="9" width="8.140625" customWidth="1"/>
    <col min="10" max="13" width="4" customWidth="1"/>
    <col min="14" max="14" width="8" customWidth="1"/>
  </cols>
  <sheetData>
    <row r="1" spans="1:14" ht="18.75" customHeight="1" x14ac:dyDescent="0.25">
      <c r="A1" s="373" t="s">
        <v>199</v>
      </c>
      <c r="B1" s="373"/>
      <c r="C1" s="322" t="s">
        <v>255</v>
      </c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4" ht="15.75" x14ac:dyDescent="0.25">
      <c r="A2" s="146" t="s">
        <v>200</v>
      </c>
      <c r="C2" s="385" t="s">
        <v>256</v>
      </c>
      <c r="D2" s="385"/>
      <c r="E2" s="385"/>
      <c r="F2" s="385"/>
      <c r="G2" s="385"/>
      <c r="I2" s="385" t="s">
        <v>257</v>
      </c>
      <c r="J2" s="385"/>
      <c r="K2" s="385"/>
      <c r="L2" s="385"/>
      <c r="M2" s="385"/>
    </row>
    <row r="3" spans="1:14" x14ac:dyDescent="0.25">
      <c r="C3" s="327" t="s">
        <v>205</v>
      </c>
      <c r="D3" s="328">
        <v>0</v>
      </c>
      <c r="E3" s="328">
        <v>1</v>
      </c>
      <c r="F3" s="328">
        <v>2</v>
      </c>
      <c r="G3" s="328">
        <v>3</v>
      </c>
      <c r="I3" s="327" t="s">
        <v>205</v>
      </c>
      <c r="J3" s="328">
        <v>0</v>
      </c>
      <c r="K3" s="328">
        <v>1</v>
      </c>
      <c r="L3" s="328">
        <v>2</v>
      </c>
      <c r="M3" s="328">
        <v>3</v>
      </c>
    </row>
    <row r="4" spans="1:14" ht="17.25" customHeight="1" x14ac:dyDescent="0.25">
      <c r="A4" s="160" t="s">
        <v>198</v>
      </c>
      <c r="B4" s="171" t="s">
        <v>197</v>
      </c>
      <c r="C4" s="377"/>
      <c r="D4" s="378"/>
      <c r="E4" s="378"/>
      <c r="F4" s="378"/>
      <c r="G4" s="378"/>
      <c r="I4" s="377"/>
      <c r="J4" s="378"/>
      <c r="K4" s="378"/>
      <c r="L4" s="378"/>
      <c r="M4" s="378"/>
    </row>
    <row r="5" spans="1:14" s="1" customFormat="1" ht="21" customHeight="1" x14ac:dyDescent="0.25">
      <c r="A5" s="375" t="s">
        <v>207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</row>
    <row r="6" spans="1:14" ht="21" customHeight="1" x14ac:dyDescent="0.25">
      <c r="A6" s="321" t="s">
        <v>139</v>
      </c>
      <c r="B6" s="176" t="s">
        <v>150</v>
      </c>
      <c r="C6" s="206"/>
      <c r="D6" s="206"/>
      <c r="E6" s="206"/>
      <c r="F6" s="206"/>
      <c r="G6" s="206"/>
      <c r="H6" s="206"/>
      <c r="I6" s="188"/>
      <c r="J6" s="188"/>
      <c r="K6" s="188"/>
      <c r="L6" s="188"/>
      <c r="M6" s="188"/>
      <c r="N6" s="188"/>
    </row>
    <row r="7" spans="1:14" ht="21" customHeight="1" x14ac:dyDescent="0.25">
      <c r="A7" s="321"/>
      <c r="B7" s="176" t="s">
        <v>151</v>
      </c>
      <c r="C7" s="206"/>
      <c r="D7" s="207"/>
      <c r="E7" s="206"/>
      <c r="F7" s="206"/>
      <c r="G7" s="206"/>
      <c r="H7" s="206"/>
      <c r="I7" s="188"/>
      <c r="J7" s="188"/>
      <c r="K7" s="188"/>
      <c r="L7" s="188"/>
      <c r="M7" s="188"/>
      <c r="N7" s="188"/>
    </row>
    <row r="8" spans="1:14" ht="21" customHeight="1" x14ac:dyDescent="0.25">
      <c r="A8" s="321"/>
      <c r="B8" s="178" t="s">
        <v>152</v>
      </c>
      <c r="C8" s="206"/>
      <c r="D8" s="207"/>
      <c r="E8" s="206"/>
      <c r="F8" s="206"/>
      <c r="G8" s="206"/>
      <c r="H8" s="206"/>
      <c r="I8" s="188"/>
      <c r="J8" s="188"/>
      <c r="K8" s="188"/>
      <c r="L8" s="188"/>
      <c r="M8" s="188"/>
      <c r="N8" s="188"/>
    </row>
    <row r="9" spans="1:14" ht="18" customHeight="1" x14ac:dyDescent="0.25">
      <c r="A9" s="375" t="s">
        <v>212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170"/>
    </row>
    <row r="10" spans="1:14" ht="15.75" customHeight="1" x14ac:dyDescent="0.25">
      <c r="A10" s="321" t="s">
        <v>141</v>
      </c>
      <c r="B10" s="179" t="s">
        <v>213</v>
      </c>
      <c r="C10" s="206"/>
      <c r="D10" s="206"/>
      <c r="E10" s="206"/>
      <c r="F10" s="206"/>
      <c r="G10" s="206"/>
      <c r="H10" s="206"/>
      <c r="I10" s="188"/>
      <c r="J10" s="188"/>
      <c r="K10" s="188"/>
      <c r="L10" s="188"/>
      <c r="M10" s="188"/>
      <c r="N10" s="188"/>
    </row>
    <row r="11" spans="1:14" ht="15.75" customHeight="1" x14ac:dyDescent="0.25">
      <c r="A11" s="321"/>
      <c r="B11" s="179" t="s">
        <v>214</v>
      </c>
      <c r="C11" s="206"/>
      <c r="D11" s="208"/>
      <c r="E11" s="206"/>
      <c r="F11" s="206"/>
      <c r="G11" s="206"/>
      <c r="H11" s="206"/>
      <c r="I11" s="188"/>
      <c r="J11" s="188"/>
      <c r="K11" s="188"/>
      <c r="L11" s="188"/>
      <c r="M11" s="188"/>
      <c r="N11" s="188"/>
    </row>
    <row r="12" spans="1:14" ht="15.75" customHeight="1" x14ac:dyDescent="0.25">
      <c r="A12" s="321" t="s">
        <v>142</v>
      </c>
      <c r="B12" s="180" t="s">
        <v>215</v>
      </c>
      <c r="C12" s="188"/>
      <c r="D12" s="188"/>
      <c r="E12" s="188"/>
      <c r="F12" s="188"/>
      <c r="G12" s="188"/>
      <c r="H12" s="188"/>
      <c r="I12" s="206"/>
      <c r="J12" s="206"/>
      <c r="K12" s="206"/>
      <c r="L12" s="206"/>
      <c r="M12" s="206"/>
      <c r="N12" s="206"/>
    </row>
    <row r="13" spans="1:14" ht="15.75" customHeight="1" x14ac:dyDescent="0.25">
      <c r="A13" s="321"/>
      <c r="B13" s="180" t="s">
        <v>216</v>
      </c>
      <c r="C13" s="188"/>
      <c r="D13" s="188"/>
      <c r="E13" s="188"/>
      <c r="F13" s="188"/>
      <c r="G13" s="188"/>
      <c r="H13" s="188"/>
      <c r="I13" s="206"/>
      <c r="J13" s="206"/>
      <c r="K13" s="206"/>
      <c r="L13" s="206"/>
      <c r="M13" s="206"/>
      <c r="N13" s="206"/>
    </row>
    <row r="14" spans="1:14" ht="27.75" customHeight="1" x14ac:dyDescent="0.25">
      <c r="A14" s="321"/>
      <c r="B14" s="159" t="s">
        <v>217</v>
      </c>
      <c r="C14" s="188"/>
      <c r="D14" s="188"/>
      <c r="E14" s="188"/>
      <c r="F14" s="188"/>
      <c r="G14" s="188"/>
      <c r="H14" s="188"/>
      <c r="I14" s="206"/>
      <c r="J14" s="206"/>
      <c r="K14" s="206"/>
      <c r="L14" s="206"/>
      <c r="M14" s="206"/>
      <c r="N14" s="206"/>
    </row>
    <row r="15" spans="1:14" ht="15.75" customHeight="1" x14ac:dyDescent="0.25">
      <c r="A15" s="321"/>
      <c r="B15" s="181" t="s">
        <v>218</v>
      </c>
      <c r="C15" s="188"/>
      <c r="D15" s="188"/>
      <c r="E15" s="188"/>
      <c r="F15" s="188"/>
      <c r="G15" s="188"/>
      <c r="H15" s="188"/>
      <c r="I15" s="206"/>
      <c r="J15" s="206"/>
      <c r="K15" s="206"/>
      <c r="L15" s="206"/>
      <c r="M15" s="206"/>
      <c r="N15" s="206"/>
    </row>
    <row r="16" spans="1:14" ht="15.75" customHeight="1" x14ac:dyDescent="0.25">
      <c r="A16" s="321" t="s">
        <v>143</v>
      </c>
      <c r="B16" s="182" t="s">
        <v>219</v>
      </c>
      <c r="C16" s="188"/>
      <c r="D16" s="189"/>
      <c r="E16" s="188"/>
      <c r="F16" s="188"/>
      <c r="G16" s="188"/>
      <c r="H16" s="188"/>
      <c r="I16" s="206"/>
      <c r="J16" s="206"/>
      <c r="K16" s="206"/>
      <c r="L16" s="206"/>
      <c r="M16" s="206"/>
      <c r="N16" s="206"/>
    </row>
    <row r="17" spans="1:14" ht="15.75" customHeight="1" x14ac:dyDescent="0.25">
      <c r="A17" s="321"/>
      <c r="B17" s="182" t="s">
        <v>220</v>
      </c>
      <c r="C17" s="188"/>
      <c r="D17" s="189"/>
      <c r="E17" s="188"/>
      <c r="F17" s="188"/>
      <c r="G17" s="188"/>
      <c r="H17" s="188"/>
      <c r="I17" s="206"/>
      <c r="J17" s="206"/>
      <c r="K17" s="206"/>
      <c r="L17" s="206"/>
      <c r="M17" s="206"/>
      <c r="N17" s="206"/>
    </row>
    <row r="18" spans="1:14" ht="15.75" customHeight="1" x14ac:dyDescent="0.25">
      <c r="A18" s="321"/>
      <c r="B18" s="182" t="s">
        <v>221</v>
      </c>
      <c r="C18" s="188"/>
      <c r="D18" s="189"/>
      <c r="E18" s="188"/>
      <c r="F18" s="188"/>
      <c r="G18" s="188"/>
      <c r="H18" s="188"/>
      <c r="I18" s="206"/>
      <c r="J18" s="206"/>
      <c r="K18" s="206"/>
      <c r="L18" s="206"/>
      <c r="M18" s="206"/>
      <c r="N18" s="206"/>
    </row>
    <row r="19" spans="1:14" ht="15.75" customHeight="1" x14ac:dyDescent="0.25">
      <c r="A19" s="321"/>
      <c r="B19" s="182" t="s">
        <v>222</v>
      </c>
      <c r="C19" s="188"/>
      <c r="D19" s="189"/>
      <c r="E19" s="188"/>
      <c r="F19" s="188"/>
      <c r="G19" s="188"/>
      <c r="H19" s="188"/>
      <c r="I19" s="206"/>
      <c r="J19" s="206"/>
      <c r="K19" s="206"/>
      <c r="L19" s="206"/>
      <c r="M19" s="206"/>
      <c r="N19" s="206"/>
    </row>
    <row r="20" spans="1:14" ht="15.75" customHeight="1" x14ac:dyDescent="0.25">
      <c r="A20" s="386" t="s">
        <v>209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</row>
    <row r="21" spans="1:14" ht="15.75" customHeight="1" x14ac:dyDescent="0.25">
      <c r="A21" s="321" t="s">
        <v>144</v>
      </c>
      <c r="B21" s="173" t="s">
        <v>223</v>
      </c>
      <c r="C21" s="206"/>
      <c r="D21" s="206"/>
      <c r="E21" s="206"/>
      <c r="F21" s="206"/>
      <c r="G21" s="206"/>
      <c r="H21" s="206"/>
      <c r="I21" s="188"/>
      <c r="J21" s="188"/>
      <c r="K21" s="188"/>
      <c r="L21" s="188"/>
      <c r="M21" s="188"/>
      <c r="N21" s="188"/>
    </row>
    <row r="22" spans="1:14" ht="15.75" customHeight="1" x14ac:dyDescent="0.25">
      <c r="A22" s="321"/>
      <c r="B22" s="173" t="s">
        <v>224</v>
      </c>
      <c r="C22" s="206"/>
      <c r="D22" s="206"/>
      <c r="E22" s="206"/>
      <c r="F22" s="206"/>
      <c r="G22" s="206"/>
      <c r="H22" s="206"/>
      <c r="I22" s="188"/>
      <c r="J22" s="188"/>
      <c r="K22" s="188"/>
      <c r="L22" s="188"/>
      <c r="M22" s="188"/>
      <c r="N22" s="188"/>
    </row>
    <row r="23" spans="1:14" ht="15.75" customHeight="1" x14ac:dyDescent="0.25">
      <c r="A23" s="321" t="s">
        <v>146</v>
      </c>
      <c r="B23" s="173" t="s">
        <v>225</v>
      </c>
      <c r="C23" s="188"/>
      <c r="D23" s="188"/>
      <c r="E23" s="188"/>
      <c r="F23" s="188"/>
      <c r="G23" s="188"/>
      <c r="H23" s="188"/>
      <c r="I23" s="206"/>
      <c r="J23" s="206"/>
      <c r="K23" s="206"/>
      <c r="L23" s="206"/>
      <c r="M23" s="206"/>
      <c r="N23" s="206"/>
    </row>
    <row r="24" spans="1:14" ht="15.75" customHeight="1" x14ac:dyDescent="0.25">
      <c r="A24" s="321"/>
      <c r="B24" s="173" t="s">
        <v>226</v>
      </c>
      <c r="C24" s="188"/>
      <c r="D24" s="188"/>
      <c r="E24" s="188"/>
      <c r="F24" s="188"/>
      <c r="G24" s="188"/>
      <c r="H24" s="188"/>
      <c r="I24" s="206"/>
      <c r="J24" s="206"/>
      <c r="K24" s="206"/>
      <c r="L24" s="206"/>
      <c r="M24" s="206"/>
      <c r="N24" s="206"/>
    </row>
    <row r="25" spans="1:14" ht="27" customHeight="1" x14ac:dyDescent="0.25">
      <c r="A25" s="321"/>
      <c r="B25" s="175" t="s">
        <v>227</v>
      </c>
      <c r="C25" s="188"/>
      <c r="D25" s="188"/>
      <c r="E25" s="188"/>
      <c r="F25" s="188"/>
      <c r="G25" s="188"/>
      <c r="H25" s="188"/>
      <c r="I25" s="206"/>
      <c r="J25" s="206"/>
      <c r="K25" s="206"/>
      <c r="L25" s="206"/>
      <c r="M25" s="206"/>
      <c r="N25" s="206"/>
    </row>
    <row r="26" spans="1:14" ht="15.75" customHeight="1" x14ac:dyDescent="0.25">
      <c r="A26" s="321"/>
      <c r="B26" s="173" t="s">
        <v>228</v>
      </c>
      <c r="C26" s="188"/>
      <c r="D26" s="188"/>
      <c r="E26" s="188"/>
      <c r="F26" s="188"/>
      <c r="G26" s="188"/>
      <c r="H26" s="188"/>
      <c r="I26" s="206"/>
      <c r="J26" s="206"/>
      <c r="K26" s="206"/>
      <c r="L26" s="206"/>
      <c r="M26" s="206"/>
      <c r="N26" s="206"/>
    </row>
    <row r="27" spans="1:14" ht="15.75" customHeight="1" x14ac:dyDescent="0.25">
      <c r="A27" s="386" t="s">
        <v>229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</row>
    <row r="28" spans="1:14" ht="26.25" customHeight="1" x14ac:dyDescent="0.25">
      <c r="A28" s="126" t="s">
        <v>100</v>
      </c>
      <c r="B28" s="182" t="s">
        <v>230</v>
      </c>
      <c r="C28" s="206"/>
      <c r="D28" s="206"/>
      <c r="E28" s="206"/>
      <c r="F28" s="206"/>
      <c r="G28" s="206"/>
      <c r="H28" s="206"/>
      <c r="I28" s="188"/>
      <c r="J28" s="188"/>
      <c r="K28" s="188"/>
      <c r="L28" s="188"/>
      <c r="M28" s="188"/>
      <c r="N28" s="188"/>
    </row>
    <row r="29" spans="1:14" ht="26.25" customHeight="1" x14ac:dyDescent="0.25">
      <c r="A29" s="126" t="s">
        <v>101</v>
      </c>
      <c r="B29" s="182" t="s">
        <v>231</v>
      </c>
      <c r="C29" s="206"/>
      <c r="D29" s="206"/>
      <c r="E29" s="206"/>
      <c r="F29" s="206"/>
      <c r="G29" s="206"/>
      <c r="H29" s="206"/>
      <c r="I29" s="188"/>
      <c r="J29" s="188"/>
      <c r="K29" s="188"/>
      <c r="L29" s="188"/>
      <c r="M29" s="188"/>
      <c r="N29" s="188"/>
    </row>
    <row r="30" spans="1:14" ht="26.25" customHeight="1" x14ac:dyDescent="0.25">
      <c r="A30" s="126" t="s">
        <v>102</v>
      </c>
      <c r="B30" s="182" t="s">
        <v>232</v>
      </c>
      <c r="C30" s="188"/>
      <c r="D30" s="188"/>
      <c r="E30" s="188"/>
      <c r="F30" s="188"/>
      <c r="G30" s="188"/>
      <c r="H30" s="188"/>
      <c r="I30" s="206"/>
      <c r="J30" s="206"/>
      <c r="K30" s="206"/>
      <c r="L30" s="206"/>
      <c r="M30" s="206"/>
      <c r="N30" s="206"/>
    </row>
    <row r="31" spans="1:14" ht="15.75" customHeight="1" x14ac:dyDescent="0.25">
      <c r="A31" s="325" t="s">
        <v>233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</row>
    <row r="32" spans="1:14" ht="17.25" customHeight="1" x14ac:dyDescent="0.25">
      <c r="A32" s="321" t="s">
        <v>114</v>
      </c>
      <c r="B32" s="182" t="s">
        <v>234</v>
      </c>
      <c r="C32" s="206"/>
      <c r="D32" s="206"/>
      <c r="E32" s="206"/>
      <c r="F32" s="206"/>
      <c r="G32" s="206"/>
      <c r="H32" s="206"/>
      <c r="I32" s="188"/>
      <c r="J32" s="188"/>
      <c r="K32" s="188"/>
      <c r="L32" s="188"/>
      <c r="M32" s="188"/>
      <c r="N32" s="188"/>
    </row>
    <row r="33" spans="1:14" ht="17.25" customHeight="1" x14ac:dyDescent="0.25">
      <c r="A33" s="321"/>
      <c r="B33" s="182" t="s">
        <v>235</v>
      </c>
      <c r="C33" s="206"/>
      <c r="D33" s="206"/>
      <c r="E33" s="206"/>
      <c r="F33" s="206"/>
      <c r="G33" s="206"/>
      <c r="H33" s="206"/>
      <c r="I33" s="188"/>
      <c r="J33" s="188"/>
      <c r="K33" s="188"/>
      <c r="L33" s="188"/>
      <c r="M33" s="188"/>
      <c r="N33" s="188"/>
    </row>
    <row r="34" spans="1:14" ht="17.25" customHeight="1" x14ac:dyDescent="0.25">
      <c r="A34" s="321"/>
      <c r="B34" s="182" t="s">
        <v>236</v>
      </c>
      <c r="C34" s="206"/>
      <c r="D34" s="206"/>
      <c r="E34" s="206"/>
      <c r="F34" s="206"/>
      <c r="G34" s="206"/>
      <c r="H34" s="206"/>
      <c r="I34" s="188"/>
      <c r="J34" s="188"/>
      <c r="K34" s="188"/>
      <c r="L34" s="188"/>
      <c r="M34" s="188"/>
      <c r="N34" s="188"/>
    </row>
    <row r="35" spans="1:14" ht="21" customHeight="1" x14ac:dyDescent="0.25">
      <c r="A35" s="126" t="s">
        <v>115</v>
      </c>
      <c r="B35" s="182" t="s">
        <v>237</v>
      </c>
      <c r="C35" s="188"/>
      <c r="D35" s="188"/>
      <c r="E35" s="188"/>
      <c r="F35" s="188"/>
      <c r="G35" s="188"/>
      <c r="H35" s="188"/>
      <c r="I35" s="206"/>
      <c r="J35" s="206"/>
      <c r="K35" s="206"/>
      <c r="L35" s="206"/>
      <c r="M35" s="206"/>
      <c r="N35" s="206"/>
    </row>
    <row r="36" spans="1:14" ht="20.25" customHeight="1" x14ac:dyDescent="0.25">
      <c r="A36" s="325" t="s">
        <v>238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</row>
    <row r="37" spans="1:14" ht="19.5" customHeight="1" x14ac:dyDescent="0.25">
      <c r="A37" s="321" t="s">
        <v>121</v>
      </c>
      <c r="B37" s="182" t="s">
        <v>239</v>
      </c>
      <c r="C37" s="206"/>
      <c r="D37" s="206"/>
      <c r="E37" s="206"/>
      <c r="F37" s="206"/>
      <c r="G37" s="206"/>
      <c r="H37" s="206"/>
      <c r="I37" s="188"/>
      <c r="J37" s="188"/>
      <c r="K37" s="188"/>
      <c r="L37" s="188"/>
      <c r="M37" s="188"/>
      <c r="N37" s="188"/>
    </row>
    <row r="38" spans="1:14" ht="19.5" customHeight="1" x14ac:dyDescent="0.25">
      <c r="A38" s="321"/>
      <c r="B38" s="182" t="s">
        <v>240</v>
      </c>
      <c r="C38" s="206"/>
      <c r="D38" s="206"/>
      <c r="E38" s="206"/>
      <c r="F38" s="206"/>
      <c r="G38" s="206"/>
      <c r="H38" s="206"/>
      <c r="I38" s="188"/>
      <c r="J38" s="188"/>
      <c r="K38" s="188"/>
      <c r="L38" s="188"/>
      <c r="M38" s="188"/>
      <c r="N38" s="188"/>
    </row>
    <row r="39" spans="1:14" ht="19.5" customHeight="1" x14ac:dyDescent="0.25">
      <c r="A39" s="321"/>
      <c r="B39" s="182" t="s">
        <v>241</v>
      </c>
      <c r="C39" s="206"/>
      <c r="D39" s="206"/>
      <c r="E39" s="206"/>
      <c r="F39" s="206"/>
      <c r="G39" s="206"/>
      <c r="H39" s="206"/>
      <c r="I39" s="188"/>
      <c r="J39" s="188"/>
      <c r="K39" s="188"/>
      <c r="L39" s="188"/>
      <c r="M39" s="188"/>
      <c r="N39" s="188"/>
    </row>
    <row r="40" spans="1:14" ht="38.25" customHeight="1" x14ac:dyDescent="0.25">
      <c r="A40" s="126" t="s">
        <v>122</v>
      </c>
      <c r="B40" s="166" t="s">
        <v>242</v>
      </c>
      <c r="C40" s="188"/>
      <c r="D40" s="188"/>
      <c r="E40" s="188"/>
      <c r="F40" s="188"/>
      <c r="G40" s="188"/>
      <c r="H40" s="188"/>
      <c r="I40" s="206"/>
      <c r="J40" s="206"/>
      <c r="K40" s="206"/>
      <c r="L40" s="206"/>
      <c r="M40" s="206"/>
      <c r="N40" s="206"/>
    </row>
    <row r="41" spans="1:14" ht="18.75" customHeight="1" x14ac:dyDescent="0.25">
      <c r="A41" s="325" t="s">
        <v>243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</row>
    <row r="42" spans="1:14" ht="33" customHeight="1" x14ac:dyDescent="0.25">
      <c r="A42" s="126" t="s">
        <v>127</v>
      </c>
      <c r="B42" s="186" t="s">
        <v>244</v>
      </c>
      <c r="C42" s="206"/>
      <c r="D42" s="206"/>
      <c r="E42" s="206"/>
      <c r="F42" s="206"/>
      <c r="G42" s="206"/>
      <c r="H42" s="206"/>
      <c r="I42" s="188"/>
      <c r="J42" s="188"/>
      <c r="K42" s="188"/>
      <c r="L42" s="188"/>
      <c r="M42" s="188"/>
      <c r="N42" s="188"/>
    </row>
    <row r="43" spans="1:14" ht="25.5" customHeight="1" x14ac:dyDescent="0.25">
      <c r="A43" s="126" t="s">
        <v>129</v>
      </c>
      <c r="B43" s="168" t="s">
        <v>245</v>
      </c>
      <c r="C43" s="206"/>
      <c r="D43" s="206"/>
      <c r="E43" s="206"/>
      <c r="F43" s="206"/>
      <c r="G43" s="206"/>
      <c r="H43" s="206"/>
      <c r="I43" s="188"/>
      <c r="J43" s="188"/>
      <c r="K43" s="188"/>
      <c r="L43" s="188"/>
      <c r="M43" s="188"/>
      <c r="N43" s="188"/>
    </row>
    <row r="44" spans="1:14" ht="15.75" customHeight="1" x14ac:dyDescent="0.25">
      <c r="A44" s="325" t="s">
        <v>246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</row>
    <row r="45" spans="1:14" ht="35.25" customHeight="1" x14ac:dyDescent="0.25">
      <c r="A45" s="126" t="s">
        <v>132</v>
      </c>
      <c r="B45" s="183" t="s">
        <v>247</v>
      </c>
      <c r="C45" s="188"/>
      <c r="D45" s="188"/>
      <c r="E45" s="188"/>
      <c r="F45" s="188"/>
      <c r="G45" s="188"/>
      <c r="H45" s="188"/>
      <c r="I45" s="206"/>
      <c r="J45" s="206"/>
      <c r="K45" s="206"/>
      <c r="L45" s="206"/>
      <c r="M45" s="206"/>
      <c r="N45" s="206"/>
    </row>
    <row r="46" spans="1:14" ht="18.75" customHeight="1" x14ac:dyDescent="0.25">
      <c r="A46" s="325" t="s">
        <v>248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</row>
    <row r="47" spans="1:14" ht="19.5" customHeight="1" x14ac:dyDescent="0.25">
      <c r="A47" s="321" t="s">
        <v>135</v>
      </c>
      <c r="B47" s="168" t="s">
        <v>250</v>
      </c>
      <c r="C47" s="188"/>
      <c r="D47" s="188"/>
      <c r="E47" s="188"/>
      <c r="F47" s="188"/>
      <c r="G47" s="188"/>
      <c r="H47" s="188"/>
      <c r="I47" s="206"/>
      <c r="J47" s="206"/>
      <c r="K47" s="206"/>
      <c r="L47" s="206"/>
      <c r="M47" s="206"/>
      <c r="N47" s="206"/>
    </row>
    <row r="48" spans="1:14" x14ac:dyDescent="0.25">
      <c r="A48" s="321"/>
      <c r="B48" s="168" t="s">
        <v>251</v>
      </c>
      <c r="C48" s="188"/>
      <c r="D48" s="188"/>
      <c r="E48" s="188"/>
      <c r="F48" s="188"/>
      <c r="G48" s="188"/>
      <c r="H48" s="188"/>
      <c r="I48" s="206"/>
      <c r="J48" s="206"/>
      <c r="K48" s="206"/>
      <c r="L48" s="206"/>
      <c r="M48" s="206"/>
      <c r="N48" s="206"/>
    </row>
    <row r="49" spans="1:14" ht="15.75" customHeight="1" x14ac:dyDescent="0.25">
      <c r="A49" s="325" t="s">
        <v>249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ht="27.75" customHeight="1" x14ac:dyDescent="0.25">
      <c r="A50" s="126" t="s">
        <v>137</v>
      </c>
      <c r="B50" s="173" t="s">
        <v>252</v>
      </c>
      <c r="C50" s="206"/>
      <c r="D50" s="206"/>
      <c r="E50" s="206"/>
      <c r="F50" s="206"/>
      <c r="G50" s="206"/>
      <c r="H50" s="206"/>
      <c r="I50" s="188"/>
      <c r="J50" s="188"/>
      <c r="K50" s="188"/>
      <c r="L50" s="188"/>
      <c r="M50" s="188"/>
      <c r="N50" s="188"/>
    </row>
    <row r="51" spans="1:14" ht="15.75" customHeight="1" x14ac:dyDescent="0.25">
      <c r="A51" s="321" t="s">
        <v>138</v>
      </c>
      <c r="B51" s="173" t="s">
        <v>253</v>
      </c>
      <c r="C51" s="188"/>
      <c r="D51" s="188"/>
      <c r="E51" s="188"/>
      <c r="F51" s="188"/>
      <c r="G51" s="188"/>
      <c r="H51" s="188"/>
      <c r="I51" s="206"/>
      <c r="J51" s="206"/>
      <c r="K51" s="206"/>
      <c r="L51" s="206"/>
      <c r="M51" s="206"/>
      <c r="N51" s="206"/>
    </row>
    <row r="52" spans="1:14" x14ac:dyDescent="0.25">
      <c r="A52" s="321"/>
      <c r="B52" s="187" t="s">
        <v>254</v>
      </c>
      <c r="C52" s="188"/>
      <c r="D52" s="188"/>
      <c r="E52" s="188"/>
      <c r="F52" s="188"/>
      <c r="G52" s="188"/>
      <c r="H52" s="188"/>
      <c r="I52" s="206"/>
      <c r="J52" s="206"/>
      <c r="K52" s="206"/>
      <c r="L52" s="206"/>
      <c r="M52" s="206"/>
      <c r="N52" s="206"/>
    </row>
  </sheetData>
  <mergeCells count="34">
    <mergeCell ref="A51:A52"/>
    <mergeCell ref="A23:A26"/>
    <mergeCell ref="A27:N27"/>
    <mergeCell ref="A31:N31"/>
    <mergeCell ref="A32:A34"/>
    <mergeCell ref="A36:N36"/>
    <mergeCell ref="A37:A39"/>
    <mergeCell ref="A41:N41"/>
    <mergeCell ref="A44:N44"/>
    <mergeCell ref="A46:N46"/>
    <mergeCell ref="A47:A48"/>
    <mergeCell ref="A49:N49"/>
    <mergeCell ref="A21:A22"/>
    <mergeCell ref="J3:J4"/>
    <mergeCell ref="K3:K4"/>
    <mergeCell ref="L3:L4"/>
    <mergeCell ref="M3:M4"/>
    <mergeCell ref="A5:N5"/>
    <mergeCell ref="A6:A8"/>
    <mergeCell ref="A9:M9"/>
    <mergeCell ref="A10:A11"/>
    <mergeCell ref="A12:A15"/>
    <mergeCell ref="A16:A19"/>
    <mergeCell ref="A20:N20"/>
    <mergeCell ref="A1:B1"/>
    <mergeCell ref="C1:M1"/>
    <mergeCell ref="C2:G2"/>
    <mergeCell ref="I2:M2"/>
    <mergeCell ref="C3:C4"/>
    <mergeCell ref="D3:D4"/>
    <mergeCell ref="E3:E4"/>
    <mergeCell ref="F3:F4"/>
    <mergeCell ref="G3:G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Taches</vt:lpstr>
      <vt:lpstr>Tâches-Compétences</vt:lpstr>
      <vt:lpstr>Compétences-Savoirs</vt:lpstr>
      <vt:lpstr>Epreuves-compétences</vt:lpstr>
      <vt:lpstr>U41</vt:lpstr>
      <vt:lpstr>U5</vt:lpstr>
      <vt:lpstr>U61RP</vt:lpstr>
      <vt:lpstr>U61SP</vt:lpstr>
      <vt:lpstr>U61Tout</vt:lpstr>
      <vt:lpstr>U62</vt:lpstr>
      <vt:lpstr>U62+activités prof</vt:lpstr>
      <vt:lpstr>Travaux pour séminaire et reper</vt:lpstr>
      <vt:lpstr>périodes projets</vt:lpstr>
      <vt:lpstr>organigramme valid stage</vt:lpstr>
      <vt:lpstr>taches suscep U62</vt:lpstr>
    </vt:vector>
  </TitlesOfParts>
  <Company>ACADEMIE DE MONTPELLIER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Monin Thierry</dc:creator>
  <cp:lastModifiedBy>Monin Thierry</cp:lastModifiedBy>
  <dcterms:created xsi:type="dcterms:W3CDTF">2013-05-19T17:00:32Z</dcterms:created>
  <dcterms:modified xsi:type="dcterms:W3CDTF">2014-12-10T18:40:38Z</dcterms:modified>
</cp:coreProperties>
</file>