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gif" ContentType="image/gif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35" windowWidth="15480" windowHeight="9780" firstSheet="2" activeTab="4"/>
  </bookViews>
  <sheets>
    <sheet name="Cas d'étude" sheetId="5" r:id="rId1"/>
    <sheet name="Empreinte DD" sheetId="7" r:id="rId2"/>
    <sheet name="Evolution DD" sheetId="6" r:id="rId3"/>
    <sheet name="Empreinte DD evolution" sheetId="8" r:id="rId4"/>
    <sheet name="Synthèse comparative" sheetId="2" r:id="rId5"/>
    <sheet name="calcul impactDD" sheetId="3" r:id="rId6"/>
    <sheet name="Feuil1" sheetId="9" r:id="rId7"/>
  </sheets>
  <definedNames>
    <definedName name="_xlnm.Print_Area" localSheetId="4">'Synthèse comparative'!$A$1:$M$35</definedName>
  </definedNames>
  <calcPr calcId="124519" calcMode="manual"/>
</workbook>
</file>

<file path=xl/calcChain.xml><?xml version="1.0" encoding="utf-8"?>
<calcChain xmlns="http://schemas.openxmlformats.org/spreadsheetml/2006/main">
  <c r="C29" i="3"/>
  <c r="C27"/>
  <c r="G21"/>
  <c r="N104" i="6"/>
  <c r="E23" i="3" s="1"/>
  <c r="N95" i="6"/>
  <c r="E22" i="3" s="1"/>
  <c r="N84" i="6"/>
  <c r="G32" i="3" s="1"/>
  <c r="N79" i="6"/>
  <c r="G31" i="3" s="1"/>
  <c r="N74" i="6"/>
  <c r="G30" i="3" s="1"/>
  <c r="N64" i="6"/>
  <c r="G29" i="3" s="1"/>
  <c r="N57" i="6"/>
  <c r="N49"/>
  <c r="N45"/>
  <c r="C28" i="3" s="1"/>
  <c r="N39" i="6"/>
  <c r="N34"/>
  <c r="C26" i="3" s="1"/>
  <c r="N23" i="6"/>
  <c r="C25" i="3" s="1"/>
  <c r="N64" i="5"/>
  <c r="G13" i="3" s="1"/>
  <c r="N104" i="5"/>
  <c r="E7" i="3" s="1"/>
  <c r="N95" i="5"/>
  <c r="E6" i="3" s="1"/>
  <c r="N84" i="5"/>
  <c r="G16" i="3" s="1"/>
  <c r="N79" i="5"/>
  <c r="G15" i="3" s="1"/>
  <c r="N74" i="5"/>
  <c r="G14" i="3" s="1"/>
  <c r="N57" i="5"/>
  <c r="G5" i="3" s="1"/>
  <c r="N105" i="6" l="1"/>
  <c r="N85"/>
  <c r="C5" i="2" s="1"/>
  <c r="N50" i="6"/>
  <c r="C6" i="2"/>
  <c r="D24"/>
  <c r="C4"/>
  <c r="N105" i="5"/>
  <c r="N85"/>
  <c r="B5" i="2" s="1"/>
  <c r="N49" i="5"/>
  <c r="C13" i="3" s="1"/>
  <c r="N45" i="5"/>
  <c r="C12" i="3" s="1"/>
  <c r="N39" i="5"/>
  <c r="C11" i="3" s="1"/>
  <c r="N34" i="5"/>
  <c r="C10" i="3" s="1"/>
  <c r="N23" i="5"/>
  <c r="C9" i="3" s="1"/>
  <c r="C24" i="2" l="1"/>
  <c r="B24"/>
  <c r="C23"/>
  <c r="B6"/>
  <c r="D23"/>
  <c r="N50" i="5"/>
  <c r="B23" i="2" s="1"/>
  <c r="B4" l="1"/>
</calcChain>
</file>

<file path=xl/sharedStrings.xml><?xml version="1.0" encoding="utf-8"?>
<sst xmlns="http://schemas.openxmlformats.org/spreadsheetml/2006/main" count="224" uniqueCount="112">
  <si>
    <t>Guide de questionnement sur les enjeux</t>
  </si>
  <si>
    <t>Ressources naturelles : énergie / eau / matières premières / biodiversité</t>
  </si>
  <si>
    <r>
      <t>q</t>
    </r>
    <r>
      <rPr>
        <sz val="11"/>
        <color indexed="8"/>
        <rFont val="Arial"/>
        <family val="2"/>
      </rPr>
      <t xml:space="preserve"> Compte tenu des alternatives existantes, ce projet garantit la pérennité des ressources énergétiques.</t>
    </r>
  </si>
  <si>
    <r>
      <t>q</t>
    </r>
    <r>
      <rPr>
        <sz val="11"/>
        <color indexed="8"/>
        <rFont val="Arial"/>
        <family val="2"/>
      </rPr>
      <t xml:space="preserve"> Ce projet présente une empreinte écologique acceptable.</t>
    </r>
  </si>
  <si>
    <t>Pollutions locales / Pollutions globales : eau, air, sols, substances toxiques, …</t>
  </si>
  <si>
    <r>
      <t>q</t>
    </r>
    <r>
      <rPr>
        <sz val="11"/>
        <color indexed="8"/>
        <rFont val="Arial"/>
        <family val="2"/>
      </rPr>
      <t xml:space="preserve"> Ce projet contribue à diminuer l’effet de serre.</t>
    </r>
  </si>
  <si>
    <r>
      <t>q</t>
    </r>
    <r>
      <rPr>
        <sz val="11"/>
        <color indexed="8"/>
        <rFont val="Arial"/>
        <family val="2"/>
      </rPr>
      <t xml:space="preserve"> Ce projet contribue à diminuer la pollution de l’air.</t>
    </r>
  </si>
  <si>
    <r>
      <t>q</t>
    </r>
    <r>
      <rPr>
        <sz val="11"/>
        <color indexed="8"/>
        <rFont val="Arial"/>
        <family val="2"/>
      </rPr>
      <t xml:space="preserve"> Ce projet contribue à ne pas détériorer la qualité de l’eau.</t>
    </r>
  </si>
  <si>
    <r>
      <t>q</t>
    </r>
    <r>
      <rPr>
        <sz val="11"/>
        <color indexed="8"/>
        <rFont val="Arial"/>
        <family val="2"/>
      </rPr>
      <t xml:space="preserve"> Ce projet contribue à ne pas détériorer la qualité des sols.</t>
    </r>
  </si>
  <si>
    <t>Gestion des risques (naturels, industriels)</t>
  </si>
  <si>
    <r>
      <t>q</t>
    </r>
    <r>
      <rPr>
        <sz val="11"/>
        <color indexed="8"/>
        <rFont val="Arial"/>
        <family val="2"/>
      </rPr>
      <t xml:space="preserve"> Ce projet permet d’éviter des risques potentiels.</t>
    </r>
  </si>
  <si>
    <t>Déchets (dangereux ou banals)</t>
  </si>
  <si>
    <r>
      <t>q</t>
    </r>
    <r>
      <rPr>
        <sz val="11"/>
        <color indexed="8"/>
        <rFont val="Arial"/>
        <family val="2"/>
      </rPr>
      <t xml:space="preserve"> Ce projet permet de limiter la quantité et la nature des déchets par rapport à une situation similaire.</t>
    </r>
  </si>
  <si>
    <t>Bruit / Paysage / Nuisances (odeurs …)</t>
  </si>
  <si>
    <r>
      <t>q</t>
    </r>
    <r>
      <rPr>
        <sz val="11"/>
        <color indexed="8"/>
        <rFont val="Arial"/>
        <family val="2"/>
      </rPr>
      <t xml:space="preserve"> Ce projet conduit à limiter les nuisances sonores.</t>
    </r>
  </si>
  <si>
    <r>
      <t>q</t>
    </r>
    <r>
      <rPr>
        <sz val="11"/>
        <color indexed="8"/>
        <rFont val="Arial"/>
        <family val="2"/>
      </rPr>
      <t xml:space="preserve"> Ce projet conduit à limiter les nuisances olfactives.</t>
    </r>
  </si>
  <si>
    <t>Enjeux environnementaux</t>
  </si>
  <si>
    <t>Enjeux sociaux</t>
  </si>
  <si>
    <t>Inégalités / déséquilibres</t>
  </si>
  <si>
    <r>
      <t>q</t>
    </r>
    <r>
      <rPr>
        <sz val="11"/>
        <color indexed="8"/>
        <rFont val="Arial"/>
        <family val="2"/>
      </rPr>
      <t xml:space="preserve"> Ce projet améliore la mobilité certaines populations.</t>
    </r>
  </si>
  <si>
    <r>
      <t>q</t>
    </r>
    <r>
      <rPr>
        <sz val="11"/>
        <color indexed="8"/>
        <rFont val="Arial"/>
        <family val="2"/>
      </rPr>
      <t xml:space="preserve"> Ce projet permet de préserver ou améliorer le service au public.</t>
    </r>
  </si>
  <si>
    <t>Santé / Qualité de vie</t>
  </si>
  <si>
    <r>
      <t>q</t>
    </r>
    <r>
      <rPr>
        <sz val="11"/>
        <color indexed="8"/>
        <rFont val="Arial"/>
        <family val="2"/>
      </rPr>
      <t xml:space="preserve"> Ce projet améliore la qualité de vie et les conditions sanitaires et sociales.</t>
    </r>
  </si>
  <si>
    <t>Cohésion sociale</t>
  </si>
  <si>
    <r>
      <t>q</t>
    </r>
    <r>
      <rPr>
        <sz val="11"/>
        <color indexed="8"/>
        <rFont val="Arial"/>
        <family val="2"/>
      </rPr>
      <t xml:space="preserve"> Ce projet permet d’améliorer la confiance entre les acteurs.</t>
    </r>
  </si>
  <si>
    <r>
      <t>q</t>
    </r>
    <r>
      <rPr>
        <sz val="11"/>
        <color indexed="8"/>
        <rFont val="Arial"/>
        <family val="2"/>
      </rPr>
      <t xml:space="preserve"> Ce projet permet de respecter la parité homme / femme.</t>
    </r>
  </si>
  <si>
    <t>Elévation : éducation, formation, culture</t>
  </si>
  <si>
    <r>
      <t>q</t>
    </r>
    <r>
      <rPr>
        <sz val="11"/>
        <color indexed="8"/>
        <rFont val="Arial"/>
        <family val="2"/>
      </rPr>
      <t xml:space="preserve"> Ce projet permet d’améliorer les connaissances ou le niveau de qualification des acteurs.</t>
    </r>
  </si>
  <si>
    <t>Coopération / Equilibre Nord-Sud</t>
  </si>
  <si>
    <r>
      <t>q</t>
    </r>
    <r>
      <rPr>
        <sz val="11"/>
        <color indexed="8"/>
        <rFont val="Arial"/>
        <family val="2"/>
      </rPr>
      <t xml:space="preserve"> Ce projet s’inscrit dans une dimension de type « commerce équitable ».</t>
    </r>
  </si>
  <si>
    <t>Enjeux économiques</t>
  </si>
  <si>
    <t>Vie économique du (des) territoires</t>
  </si>
  <si>
    <r>
      <t>q</t>
    </r>
    <r>
      <rPr>
        <sz val="11"/>
        <color indexed="8"/>
        <rFont val="Arial"/>
        <family val="2"/>
      </rPr>
      <t xml:space="preserve"> Ce projet permet de générer des emplois.</t>
    </r>
  </si>
  <si>
    <r>
      <t>q</t>
    </r>
    <r>
      <rPr>
        <sz val="11"/>
        <color indexed="8"/>
        <rFont val="Arial"/>
        <family val="2"/>
      </rPr>
      <t xml:space="preserve"> Ce projet permet une amélioration du territoire.</t>
    </r>
  </si>
  <si>
    <t>Performance économique des acteurs</t>
  </si>
  <si>
    <r>
      <t>q</t>
    </r>
    <r>
      <rPr>
        <sz val="11"/>
        <color indexed="8"/>
        <rFont val="Arial"/>
        <family val="2"/>
      </rPr>
      <t xml:space="preserve"> La mise en œuvre de ce projet aura-t-il pour conséquence de générer des résultats financiers positifs ou à l’équilibre.</t>
    </r>
  </si>
  <si>
    <r>
      <t>q</t>
    </r>
    <r>
      <rPr>
        <sz val="11"/>
        <color indexed="8"/>
        <rFont val="Arial"/>
        <family val="2"/>
      </rPr>
      <t xml:space="preserve"> L’accès au service sera rendu moins onéreux.</t>
    </r>
  </si>
  <si>
    <r>
      <t>q</t>
    </r>
    <r>
      <rPr>
        <sz val="11"/>
        <color indexed="8"/>
        <rFont val="Arial"/>
        <family val="2"/>
      </rPr>
      <t xml:space="preserve"> La compétitivité du service sera meilleure.</t>
    </r>
  </si>
  <si>
    <r>
      <t>q</t>
    </r>
    <r>
      <rPr>
        <sz val="11"/>
        <color indexed="8"/>
        <rFont val="Arial"/>
        <family val="2"/>
      </rPr>
      <t xml:space="preserve"> Ce projet permet d’avoir un impact positif sur les finances publiques.</t>
    </r>
  </si>
  <si>
    <r>
      <t>q</t>
    </r>
    <r>
      <rPr>
        <sz val="11"/>
        <color indexed="8"/>
        <rFont val="Arial"/>
        <family val="2"/>
      </rPr>
      <t xml:space="preserve"> Ce projet permet d’avoir un impact positif sur le montant des impôts.</t>
    </r>
  </si>
  <si>
    <r>
      <t>q</t>
    </r>
    <r>
      <rPr>
        <sz val="11"/>
        <color indexed="8"/>
        <rFont val="Arial"/>
        <family val="2"/>
      </rPr>
      <t xml:space="preserve"> Ce projet permet une réduction de la consomation d'énergie.</t>
    </r>
  </si>
  <si>
    <r>
      <t>q</t>
    </r>
    <r>
      <rPr>
        <sz val="11"/>
        <color indexed="8"/>
        <rFont val="Arial"/>
        <family val="2"/>
      </rPr>
      <t xml:space="preserve"> Ce projet permet une reduction des déplacements.</t>
    </r>
  </si>
  <si>
    <r>
      <t>q</t>
    </r>
    <r>
      <rPr>
        <sz val="11"/>
        <color indexed="8"/>
        <rFont val="Arial"/>
        <family val="2"/>
      </rPr>
      <t xml:space="preserve"> Ce projet permet une maîtrise de l'impact environnemental.</t>
    </r>
  </si>
  <si>
    <r>
      <t>q</t>
    </r>
    <r>
      <rPr>
        <sz val="11"/>
        <color indexed="8"/>
        <rFont val="Arial"/>
        <family val="2"/>
      </rPr>
      <t xml:space="preserve"> Ce projet améliore la sécurité des biens ou/et des personnes.</t>
    </r>
  </si>
  <si>
    <r>
      <t>q</t>
    </r>
    <r>
      <rPr>
        <sz val="11"/>
        <color indexed="8"/>
        <rFont val="Arial"/>
        <family val="2"/>
      </rPr>
      <t xml:space="preserve"> Ce projet permet l'utilisation des carburants de synthèse issus de la bio-masse.</t>
    </r>
  </si>
  <si>
    <r>
      <t>q</t>
    </r>
    <r>
      <rPr>
        <sz val="11"/>
        <color indexed="8"/>
        <rFont val="Arial"/>
        <family val="2"/>
      </rPr>
      <t xml:space="preserve"> Ce projet permet la capture / stockage / l'élimination de CO</t>
    </r>
    <r>
      <rPr>
        <sz val="10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.</t>
    </r>
  </si>
  <si>
    <r>
      <t>q</t>
    </r>
    <r>
      <rPr>
        <sz val="11"/>
        <color indexed="8"/>
        <rFont val="Arial"/>
        <family val="2"/>
      </rPr>
      <t xml:space="preserve"> Ce projet permet d'améliorer le tri automatiques des déchets.</t>
    </r>
  </si>
  <si>
    <r>
      <t>q</t>
    </r>
    <r>
      <rPr>
        <sz val="11"/>
        <color indexed="8"/>
        <rFont val="Arial"/>
        <family val="2"/>
      </rPr>
      <t xml:space="preserve"> Ce projet permet la valorisation et la distribution de la chaleur basse température.</t>
    </r>
  </si>
  <si>
    <r>
      <t>q</t>
    </r>
    <r>
      <rPr>
        <sz val="11"/>
        <color indexed="8"/>
        <rFont val="Arial"/>
        <family val="2"/>
      </rPr>
      <t xml:space="preserve"> Ce projet permet l'utilisation de micro energie.</t>
    </r>
  </si>
  <si>
    <r>
      <t>q</t>
    </r>
    <r>
      <rPr>
        <sz val="11"/>
        <color indexed="8"/>
        <rFont val="Arial"/>
        <family val="2"/>
      </rPr>
      <t xml:space="preserve"> Ce projet permet  l'accès ou facilite l'accès à l'information numérique.</t>
    </r>
  </si>
  <si>
    <r>
      <t>q</t>
    </r>
    <r>
      <rPr>
        <sz val="11"/>
        <color indexed="8"/>
        <rFont val="Arial"/>
        <family val="2"/>
      </rPr>
      <t xml:space="preserve"> Ce projet est susceptible de mettre en place une dynamique économique, de nouvelles filières (par exemple la virtualisation de réseau).</t>
    </r>
  </si>
  <si>
    <r>
      <t>q</t>
    </r>
    <r>
      <rPr>
        <sz val="11"/>
        <color indexed="8"/>
        <rFont val="Arial"/>
        <family val="2"/>
      </rPr>
      <t xml:space="preserve"> Ce projet permet la sécurisation des transactions électroniques d'informations numériques et de leurs contenus .</t>
    </r>
  </si>
  <si>
    <r>
      <t>q</t>
    </r>
    <r>
      <rPr>
        <sz val="11"/>
        <color indexed="8"/>
        <rFont val="Arial"/>
        <family val="2"/>
      </rPr>
      <t xml:space="preserve"> Ce projet permet / améliore l'acquisition / le traitement / le stockage de l'information numérique.</t>
    </r>
  </si>
  <si>
    <r>
      <t>q</t>
    </r>
    <r>
      <rPr>
        <sz val="11"/>
        <color indexed="8"/>
        <rFont val="Arial"/>
        <family val="2"/>
      </rPr>
      <t xml:space="preserve"> Ce projet permet / améliore la gestion la diffusion de l'information numérique ( par exemple:réseaux de communication diffus).</t>
    </r>
  </si>
  <si>
    <r>
      <t>q</t>
    </r>
    <r>
      <rPr>
        <sz val="11"/>
        <color indexed="8"/>
        <rFont val="Arial"/>
        <family val="2"/>
      </rPr>
      <t xml:space="preserve"> Ce projet permet la sécurisation / l'amélioration de l'interface homme machine .</t>
    </r>
  </si>
  <si>
    <r>
      <t>q</t>
    </r>
    <r>
      <rPr>
        <sz val="11"/>
        <color indexed="8"/>
        <rFont val="Arial"/>
        <family val="2"/>
      </rPr>
      <t xml:space="preserve"> Ce projet permet l'utilisation de nouvelles technologies ( réalité virtuelle  3D, simulation, modélisation, prototypage rapide, affichage nomade…).</t>
    </r>
  </si>
  <si>
    <r>
      <t>q</t>
    </r>
    <r>
      <rPr>
        <sz val="11"/>
        <color indexed="8"/>
        <rFont val="Arial"/>
        <family val="2"/>
      </rPr>
      <t xml:space="preserve"> Ce projet permet l'utilisation de micro ou nano composants, de capteurs intelligents.</t>
    </r>
  </si>
  <si>
    <r>
      <t>q</t>
    </r>
    <r>
      <rPr>
        <sz val="11"/>
        <color indexed="8"/>
        <rFont val="Arial"/>
        <family val="2"/>
      </rPr>
      <t xml:space="preserve"> Ce projet permet la mise en place d'une démarche et d'outil de co-conception.</t>
    </r>
  </si>
  <si>
    <r>
      <t>q</t>
    </r>
    <r>
      <rPr>
        <sz val="11"/>
        <color indexed="8"/>
        <rFont val="Arial"/>
        <family val="2"/>
      </rPr>
      <t xml:space="preserve"> Ce projet permet des transferts de technologie.</t>
    </r>
  </si>
  <si>
    <r>
      <t>q</t>
    </r>
    <r>
      <rPr>
        <sz val="11"/>
        <color indexed="8"/>
        <rFont val="Arial"/>
        <family val="2"/>
      </rPr>
      <t xml:space="preserve"> Ce projet permet l'utilisation optimale des composants (fonctionnelle et temporelle).</t>
    </r>
  </si>
  <si>
    <r>
      <t>q</t>
    </r>
    <r>
      <rPr>
        <sz val="11"/>
        <color indexed="8"/>
        <rFont val="Arial"/>
        <family val="2"/>
      </rPr>
      <t xml:space="preserve"> Ce projet permet l'authentification et le traçabilité des produits.</t>
    </r>
  </si>
  <si>
    <t>Taux d'impact sur les enjeux environnementaux</t>
  </si>
  <si>
    <t>Taux d'impact sur les enjeux sociaux</t>
  </si>
  <si>
    <t>Taux d'impact sur les enjeux économiques</t>
  </si>
  <si>
    <t>Modele social</t>
  </si>
  <si>
    <t>Social</t>
  </si>
  <si>
    <t>critère 1</t>
  </si>
  <si>
    <t>critère 2</t>
  </si>
  <si>
    <t>critère 3</t>
  </si>
  <si>
    <t>critère 4</t>
  </si>
  <si>
    <t>critère 5</t>
  </si>
  <si>
    <t>critère 6</t>
  </si>
  <si>
    <t>critère 7</t>
  </si>
  <si>
    <t>critère 8</t>
  </si>
  <si>
    <t>critère 9</t>
  </si>
  <si>
    <t>critère 10</t>
  </si>
  <si>
    <t>critère 11</t>
  </si>
  <si>
    <t>critère 12</t>
  </si>
  <si>
    <r>
      <t>q</t>
    </r>
    <r>
      <rPr>
        <sz val="11"/>
        <color indexed="8"/>
        <rFont val="Arial"/>
        <family val="2"/>
      </rPr>
      <t xml:space="preserve"> Ce projet permet une mutualisation des ressources  / des services.</t>
    </r>
  </si>
  <si>
    <r>
      <t>q</t>
    </r>
    <r>
      <rPr>
        <sz val="11"/>
        <color indexed="8"/>
        <rFont val="Arial"/>
        <family val="2"/>
      </rPr>
      <t xml:space="preserve"> Ce projet permet une réduction de la consomation de matière,</t>
    </r>
  </si>
  <si>
    <r>
      <t>q</t>
    </r>
    <r>
      <rPr>
        <sz val="11"/>
        <color indexed="8"/>
        <rFont val="Arial"/>
        <family val="2"/>
      </rPr>
      <t xml:space="preserve"> Ce projet  permet une diffusion des  TIC aux autres secteurs (habitats transports culture).</t>
    </r>
  </si>
  <si>
    <r>
      <t>q</t>
    </r>
    <r>
      <rPr>
        <sz val="11"/>
        <color indexed="8"/>
        <rFont val="Arial"/>
        <family val="2"/>
      </rPr>
      <t xml:space="preserve"> Ce projet utilise des composants standards,</t>
    </r>
  </si>
  <si>
    <r>
      <t>q</t>
    </r>
    <r>
      <rPr>
        <sz val="11"/>
        <color indexed="8"/>
        <rFont val="Arial"/>
        <family val="2"/>
      </rPr>
      <t xml:space="preserve"> Ce projet permet l'utilisation/ intégre "un smart grid" permettant une gestion intelligente de l'NRJ .</t>
    </r>
  </si>
  <si>
    <r>
      <t>q</t>
    </r>
    <r>
      <rPr>
        <sz val="11"/>
        <color indexed="8"/>
        <rFont val="Arial"/>
        <family val="2"/>
      </rPr>
      <t xml:space="preserve"> Ce projet permet l'utilisation/  intégre des compteurs intelligents interconnectés de types  " smart meters" permettant une mesures temps réel de l'NRJ .</t>
    </r>
  </si>
  <si>
    <r>
      <t>q</t>
    </r>
    <r>
      <rPr>
        <sz val="11"/>
        <color indexed="8"/>
        <rFont val="Arial"/>
        <family val="2"/>
      </rPr>
      <t xml:space="preserve"> Ce projet s'oriente sur une économie d'usage, de fonctionnalité plutôt que sur une économie de propriété  (se déplacer/posséder une voiture). </t>
    </r>
  </si>
  <si>
    <r>
      <t>q</t>
    </r>
    <r>
      <rPr>
        <sz val="11"/>
        <color indexed="8"/>
        <rFont val="Arial"/>
        <family val="2"/>
      </rPr>
      <t xml:space="preserve"> Ce projet permet de  l'introduction d'unre démarche  d'éco-citoyen responsable.</t>
    </r>
  </si>
  <si>
    <r>
      <t>q</t>
    </r>
    <r>
      <rPr>
        <sz val="11"/>
        <color indexed="8"/>
        <rFont val="Arial"/>
        <family val="2"/>
      </rPr>
      <t xml:space="preserve"> Ce projet suit la règle des 3R: Réduire-Réutilise-Recycle les ressources..</t>
    </r>
  </si>
  <si>
    <r>
      <t>q</t>
    </r>
    <r>
      <rPr>
        <sz val="11"/>
        <color indexed="8"/>
        <rFont val="Arial"/>
        <family val="2"/>
      </rPr>
      <t xml:space="preserve"> Ce projet  utilise de la fibre optique limitant ainsi les effets électromagnétiques.</t>
    </r>
  </si>
  <si>
    <r>
      <t>q</t>
    </r>
    <r>
      <rPr>
        <sz val="11"/>
        <color indexed="8"/>
        <rFont val="Arial"/>
        <family val="2"/>
      </rPr>
      <t xml:space="preserve"> Ce projet  permet une conception  locale. </t>
    </r>
  </si>
  <si>
    <r>
      <t>q</t>
    </r>
    <r>
      <rPr>
        <sz val="11"/>
        <color indexed="8"/>
        <rFont val="Arial"/>
        <family val="2"/>
      </rPr>
      <t xml:space="preserve"> Ce projet  permet une production locale. </t>
    </r>
  </si>
  <si>
    <r>
      <t>q</t>
    </r>
    <r>
      <rPr>
        <sz val="11"/>
        <color indexed="8"/>
        <rFont val="Arial"/>
        <family val="2"/>
      </rPr>
      <t xml:space="preserve"> Ce projet utilise des  composants classés selon le Process Reach (Rohs)</t>
    </r>
  </si>
  <si>
    <r>
      <t>q</t>
    </r>
    <r>
      <rPr>
        <sz val="11"/>
        <color indexed="8"/>
        <rFont val="Arial"/>
        <family val="2"/>
      </rPr>
      <t xml:space="preserve"> Ce projet  tend à augmenter le taux d'utilisation de la bande passante réduisant ainsi les équipements.</t>
    </r>
  </si>
  <si>
    <r>
      <t>q</t>
    </r>
    <r>
      <rPr>
        <sz val="11"/>
        <color indexed="8"/>
        <rFont val="Arial"/>
        <family val="2"/>
      </rPr>
      <t xml:space="preserve"> Ce projet permet  l'accès organisé l'accès à l'information numérique.</t>
    </r>
  </si>
  <si>
    <r>
      <t>q</t>
    </r>
    <r>
      <rPr>
        <sz val="11"/>
        <color indexed="8"/>
        <rFont val="Arial"/>
        <family val="2"/>
      </rPr>
      <t xml:space="preserve"> Ce projet  utilise des algorigrammes permettant la regulation et l'optimisation du trafique des données : "mapping dynamique".</t>
    </r>
  </si>
  <si>
    <r>
      <t>q</t>
    </r>
    <r>
      <rPr>
        <sz val="11"/>
        <color indexed="8"/>
        <rFont val="Arial"/>
        <family val="2"/>
      </rPr>
      <t xml:space="preserve"> Ce projet permet une amélioration de l'éfficacité énergétique .</t>
    </r>
  </si>
  <si>
    <r>
      <t>q</t>
    </r>
    <r>
      <rPr>
        <sz val="11"/>
        <color indexed="8"/>
        <rFont val="Arial"/>
        <family val="2"/>
      </rPr>
      <t xml:space="preserve"> Ce projet intégre des composants "Energy start".</t>
    </r>
  </si>
  <si>
    <r>
      <t>q</t>
    </r>
    <r>
      <rPr>
        <sz val="11"/>
        <color indexed="8"/>
        <rFont val="Arial"/>
        <family val="2"/>
      </rPr>
      <t xml:space="preserve"> Ce projet  s'inscrit dans une démarge de "low carbon economy" .</t>
    </r>
  </si>
  <si>
    <r>
      <t>q</t>
    </r>
    <r>
      <rPr>
        <sz val="11"/>
        <color indexed="8"/>
        <rFont val="Arial"/>
        <family val="2"/>
      </rPr>
      <t xml:space="preserve"> Ce projet s'inscrit dans une démarche labellisée "green IT".</t>
    </r>
  </si>
  <si>
    <r>
      <t>q</t>
    </r>
    <r>
      <rPr>
        <sz val="11"/>
        <color indexed="8"/>
        <rFont val="Arial"/>
        <family val="2"/>
      </rPr>
      <t xml:space="preserve"> Ce projet  met en œuvre une démarche "cradle-to-cradle"  (du bercau au berceau). </t>
    </r>
  </si>
  <si>
    <r>
      <t>q</t>
    </r>
    <r>
      <rPr>
        <sz val="11"/>
        <color indexed="8"/>
        <rFont val="Arial"/>
        <family val="2"/>
      </rPr>
      <t xml:space="preserve"> Ce projet  s'incrit dans une démarche de PEP Eco passeport (Profil Environnemental Produit).</t>
    </r>
  </si>
  <si>
    <r>
      <t>q</t>
    </r>
    <r>
      <rPr>
        <sz val="11"/>
        <color indexed="8"/>
        <rFont val="Arial"/>
        <family val="2"/>
      </rPr>
      <t xml:space="preserve"> Ce projet utilise des puces RFID pour la tracabilité des produits  et/ou  le stokage et le traitement des données .</t>
    </r>
  </si>
  <si>
    <t>modeleECO</t>
  </si>
  <si>
    <t>modele ENV</t>
  </si>
  <si>
    <t>ENV</t>
  </si>
  <si>
    <t>ECO</t>
  </si>
  <si>
    <t>Evolution , amélioration du cas d'étude</t>
  </si>
  <si>
    <t>Empreinte initiale du cas d'étude</t>
  </si>
  <si>
    <t>Empreinte de l'évolution</t>
  </si>
  <si>
    <t>feuille de calcul pour l'empreinte</t>
  </si>
  <si>
    <t>Ne pas modifier</t>
  </si>
  <si>
    <t>cas d'étude</t>
  </si>
  <si>
    <t>evolution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</si>
</sst>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4"/>
      <color theme="1"/>
      <name val="Wingdings"/>
      <charset val="2"/>
    </font>
    <font>
      <b/>
      <sz val="11"/>
      <color rgb="FF76923C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left"/>
    </xf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textRotation="90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3" xfId="0" applyFont="1" applyBorder="1"/>
    <xf numFmtId="0" fontId="0" fillId="0" borderId="3" xfId="0" applyBorder="1"/>
    <xf numFmtId="2" fontId="0" fillId="0" borderId="3" xfId="0" applyNumberFormat="1" applyBorder="1"/>
    <xf numFmtId="2" fontId="0" fillId="0" borderId="3" xfId="0" applyNumberFormat="1" applyFill="1" applyBorder="1"/>
    <xf numFmtId="0" fontId="0" fillId="0" borderId="3" xfId="0" applyFill="1" applyBorder="1"/>
    <xf numFmtId="0" fontId="7" fillId="0" borderId="0" xfId="0" applyFont="1"/>
    <xf numFmtId="2" fontId="0" fillId="0" borderId="4" xfId="0" applyNumberForma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8" fillId="2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2" fontId="0" fillId="3" borderId="3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AFFFCA"/>
      <color rgb="FF66FF99"/>
      <color rgb="FF000000"/>
      <color rgb="FFFEF4CE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Taux</a:t>
            </a:r>
            <a:r>
              <a:rPr lang="fr-FR" baseline="0"/>
              <a:t> d'impact sur les 3 piliers du DD</a:t>
            </a:r>
            <a:endParaRPr lang="fr-FR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v>eco</c:v>
          </c:tx>
          <c:val>
            <c:numRef>
              <c:f>'Cas d''étude'!$N$105</c:f>
              <c:numCache>
                <c:formatCode>0.00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v>sociaux</c:v>
          </c:tx>
          <c:val>
            <c:numRef>
              <c:f>'Cas d''étude'!$N$85</c:f>
              <c:numCache>
                <c:formatCode>0.00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v>environnement</c:v>
          </c:tx>
          <c:val>
            <c:numRef>
              <c:f>'Cas d''étude'!$N$50</c:f>
              <c:numCache>
                <c:formatCode>0.00</c:formatCode>
                <c:ptCount val="1"/>
                <c:pt idx="0">
                  <c:v>1</c:v>
                </c:pt>
              </c:numCache>
            </c:numRef>
          </c:val>
        </c:ser>
        <c:gapWidth val="75"/>
        <c:overlap val="-25"/>
        <c:axId val="81544320"/>
        <c:axId val="81545856"/>
      </c:barChart>
      <c:catAx>
        <c:axId val="81544320"/>
        <c:scaling>
          <c:orientation val="minMax"/>
        </c:scaling>
        <c:axPos val="b"/>
        <c:numFmt formatCode="General" sourceLinked="1"/>
        <c:majorTickMark val="none"/>
        <c:tickLblPos val="nextTo"/>
        <c:crossAx val="81545856"/>
        <c:crosses val="autoZero"/>
        <c:auto val="1"/>
        <c:lblAlgn val="ctr"/>
        <c:lblOffset val="100"/>
      </c:catAx>
      <c:valAx>
        <c:axId val="81545856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8154432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0574970839486431E-2"/>
          <c:y val="8.7522262787434763E-3"/>
          <c:w val="0.69332263539051353"/>
          <c:h val="0.98249554744251311"/>
        </c:manualLayout>
      </c:layout>
      <c:radarChart>
        <c:radarStyle val="filled"/>
        <c:ser>
          <c:idx val="3"/>
          <c:order val="0"/>
          <c:tx>
            <c:v>IMPACtenv</c:v>
          </c:tx>
          <c:spPr>
            <a:solidFill>
              <a:srgbClr val="9BBB59">
                <a:lumMod val="60000"/>
                <a:lumOff val="40000"/>
                <a:alpha val="39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impactDD'!$C$5:$C$16</c:f>
              <c:numCache>
                <c:formatCode>General</c:formatCode>
                <c:ptCount val="12"/>
                <c:pt idx="4" formatCode="0.00">
                  <c:v>2</c:v>
                </c:pt>
                <c:pt idx="5" formatCode="0.00">
                  <c:v>3</c:v>
                </c:pt>
                <c:pt idx="6" formatCode="0.00">
                  <c:v>2.75</c:v>
                </c:pt>
                <c:pt idx="7" formatCode="0.00">
                  <c:v>2.75</c:v>
                </c:pt>
                <c:pt idx="8" formatCode="0.00">
                  <c:v>2</c:v>
                </c:pt>
              </c:numCache>
            </c:numRef>
          </c:val>
        </c:ser>
        <c:ser>
          <c:idx val="5"/>
          <c:order val="1"/>
          <c:tx>
            <c:v>impacteco</c:v>
          </c:tx>
          <c:spPr>
            <a:solidFill>
              <a:srgbClr val="1F497D">
                <a:lumMod val="40000"/>
                <a:lumOff val="60000"/>
                <a:alpha val="33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impactDD'!$E$5:$E$16</c:f>
              <c:numCache>
                <c:formatCode>0.00</c:formatCode>
                <c:ptCount val="12"/>
                <c:pt idx="1">
                  <c:v>3</c:v>
                </c:pt>
                <c:pt idx="2">
                  <c:v>3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</c:numCache>
            </c:numRef>
          </c:val>
        </c:ser>
        <c:ser>
          <c:idx val="6"/>
          <c:order val="2"/>
          <c:tx>
            <c:v>impactsoc</c:v>
          </c:tx>
          <c:spPr>
            <a:solidFill>
              <a:srgbClr val="F79646">
                <a:lumMod val="40000"/>
                <a:lumOff val="60000"/>
                <a:alpha val="64000"/>
              </a:srgbClr>
            </a:solidFill>
            <a:ln w="25400">
              <a:solidFill>
                <a:schemeClr val="accent1"/>
              </a:solidFill>
            </a:ln>
          </c:spPr>
          <c:val>
            <c:numRef>
              <c:f>'calcul impactDD'!$G$5:$G$16</c:f>
              <c:numCache>
                <c:formatCode>General</c:formatCode>
                <c:ptCount val="12"/>
                <c:pt idx="0" formatCode="0.00">
                  <c:v>2</c:v>
                </c:pt>
                <c:pt idx="8" formatCode="0.00">
                  <c:v>2</c:v>
                </c:pt>
                <c:pt idx="9" formatCode="0.00">
                  <c:v>2.75</c:v>
                </c:pt>
                <c:pt idx="10" formatCode="0.00">
                  <c:v>3</c:v>
                </c:pt>
                <c:pt idx="11" formatCode="0.00">
                  <c:v>2.75</c:v>
                </c:pt>
              </c:numCache>
            </c:numRef>
          </c:val>
        </c:ser>
        <c:axId val="81196928"/>
        <c:axId val="81198464"/>
      </c:radarChart>
      <c:catAx>
        <c:axId val="81196928"/>
        <c:scaling>
          <c:orientation val="minMax"/>
        </c:scaling>
        <c:axPos val="b"/>
        <c:majorGridlines/>
        <c:numFmt formatCode="General" sourceLinked="1"/>
        <c:tickLblPos val="none"/>
        <c:crossAx val="81198464"/>
        <c:crosses val="autoZero"/>
        <c:lblAlgn val="ctr"/>
        <c:lblOffset val="100"/>
      </c:catAx>
      <c:valAx>
        <c:axId val="81198464"/>
        <c:scaling>
          <c:orientation val="minMax"/>
        </c:scaling>
        <c:delete val="1"/>
        <c:axPos val="l"/>
        <c:numFmt formatCode="General" sourceLinked="1"/>
        <c:tickLblPos val="none"/>
        <c:crossAx val="81196928"/>
        <c:crosses val="autoZero"/>
        <c:crossBetween val="between"/>
      </c:valAx>
      <c:spPr>
        <a:noFill/>
      </c:spPr>
    </c:plotArea>
    <c:legend>
      <c:legendPos val="r"/>
      <c:layout/>
    </c:legend>
    <c:plotVisOnly val="1"/>
    <c:dispBlanksAs val="zero"/>
  </c:chart>
  <c:spPr>
    <a:blipFill dpi="0" rotWithShape="1">
      <a:blip xmlns:r="http://schemas.openxmlformats.org/officeDocument/2006/relationships" r:embed="rId1"/>
      <a:srcRect/>
      <a:stretch>
        <a:fillRect l="8000" t="12000" r="26000" b="5000"/>
      </a:stretch>
    </a:blipFill>
    <a:scene3d>
      <a:camera prst="orthographicFront"/>
      <a:lightRig rig="threePt" dir="t"/>
    </a:scene3d>
    <a:sp3d>
      <a:bevelT prst="relaxedInset"/>
    </a:sp3d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Taux</a:t>
            </a:r>
            <a:r>
              <a:rPr lang="fr-FR" baseline="0"/>
              <a:t> d'impact sur les 3 piliers du DD</a:t>
            </a:r>
            <a:endParaRPr lang="fr-FR"/>
          </a:p>
        </c:rich>
      </c:tx>
      <c:layout/>
    </c:title>
    <c:plotArea>
      <c:layout/>
      <c:barChart>
        <c:barDir val="col"/>
        <c:grouping val="clustered"/>
        <c:ser>
          <c:idx val="1"/>
          <c:order val="0"/>
          <c:tx>
            <c:v>eco</c:v>
          </c:tx>
          <c:val>
            <c:numRef>
              <c:f>'Evolution DD'!$N$105</c:f>
              <c:numCache>
                <c:formatCode>0.00</c:formatCode>
                <c:ptCount val="1"/>
                <c:pt idx="0">
                  <c:v>0.54761904761904756</c:v>
                </c:pt>
              </c:numCache>
            </c:numRef>
          </c:val>
        </c:ser>
        <c:ser>
          <c:idx val="0"/>
          <c:order val="1"/>
          <c:tx>
            <c:v>sociaux</c:v>
          </c:tx>
          <c:val>
            <c:numRef>
              <c:f>'Evolution DD'!$N$85</c:f>
              <c:numCache>
                <c:formatCode>0.00</c:formatCode>
                <c:ptCount val="1"/>
                <c:pt idx="0">
                  <c:v>0.65619047619047621</c:v>
                </c:pt>
              </c:numCache>
            </c:numRef>
          </c:val>
        </c:ser>
        <c:ser>
          <c:idx val="2"/>
          <c:order val="2"/>
          <c:tx>
            <c:v>environnement</c:v>
          </c:tx>
          <c:val>
            <c:numRef>
              <c:f>'Evolution DD'!$N$50</c:f>
              <c:numCache>
                <c:formatCode>0.00</c:formatCode>
                <c:ptCount val="1"/>
                <c:pt idx="0">
                  <c:v>0.73921568627450973</c:v>
                </c:pt>
              </c:numCache>
            </c:numRef>
          </c:val>
        </c:ser>
        <c:gapWidth val="75"/>
        <c:overlap val="-25"/>
        <c:axId val="82342656"/>
        <c:axId val="82344192"/>
      </c:barChart>
      <c:catAx>
        <c:axId val="82342656"/>
        <c:scaling>
          <c:orientation val="minMax"/>
        </c:scaling>
        <c:axPos val="b"/>
        <c:numFmt formatCode="General" sourceLinked="1"/>
        <c:majorTickMark val="none"/>
        <c:tickLblPos val="nextTo"/>
        <c:crossAx val="82344192"/>
        <c:crosses val="autoZero"/>
        <c:auto val="1"/>
        <c:lblAlgn val="ctr"/>
        <c:lblOffset val="100"/>
      </c:catAx>
      <c:valAx>
        <c:axId val="82344192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8234265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0574970839486438E-2"/>
          <c:y val="8.7522262787434781E-3"/>
          <c:w val="0.69332263539051364"/>
          <c:h val="0.98249554744251311"/>
        </c:manualLayout>
      </c:layout>
      <c:radarChart>
        <c:radarStyle val="filled"/>
        <c:ser>
          <c:idx val="3"/>
          <c:order val="0"/>
          <c:tx>
            <c:v>IMPACtenv</c:v>
          </c:tx>
          <c:spPr>
            <a:solidFill>
              <a:srgbClr val="9BBB59">
                <a:lumMod val="60000"/>
                <a:lumOff val="40000"/>
                <a:alpha val="39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impactDD'!$C$21:$C$32</c:f>
              <c:numCache>
                <c:formatCode>General</c:formatCode>
                <c:ptCount val="12"/>
                <c:pt idx="4" formatCode="0.00">
                  <c:v>1.0588235294117647</c:v>
                </c:pt>
                <c:pt idx="5" formatCode="0.00">
                  <c:v>2</c:v>
                </c:pt>
                <c:pt idx="6" formatCode="0.00">
                  <c:v>2.75</c:v>
                </c:pt>
                <c:pt idx="7" formatCode="0.00">
                  <c:v>1.375</c:v>
                </c:pt>
                <c:pt idx="8" formatCode="0.00">
                  <c:v>2</c:v>
                </c:pt>
              </c:numCache>
            </c:numRef>
          </c:val>
        </c:ser>
        <c:ser>
          <c:idx val="5"/>
          <c:order val="1"/>
          <c:tx>
            <c:v>impacteco</c:v>
          </c:tx>
          <c:spPr>
            <a:solidFill>
              <a:srgbClr val="1F497D">
                <a:lumMod val="40000"/>
                <a:lumOff val="60000"/>
                <a:alpha val="33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impactDD'!$E$21:$E$32</c:f>
              <c:numCache>
                <c:formatCode>0.00</c:formatCode>
                <c:ptCount val="12"/>
                <c:pt idx="1">
                  <c:v>2</c:v>
                </c:pt>
                <c:pt idx="2">
                  <c:v>1.2857142857142856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</c:numCache>
            </c:numRef>
          </c:val>
        </c:ser>
        <c:ser>
          <c:idx val="6"/>
          <c:order val="2"/>
          <c:tx>
            <c:v>impactsoc</c:v>
          </c:tx>
          <c:spPr>
            <a:solidFill>
              <a:srgbClr val="F79646">
                <a:lumMod val="40000"/>
                <a:lumOff val="60000"/>
                <a:alpha val="64000"/>
              </a:srgbClr>
            </a:solidFill>
            <a:ln w="25400">
              <a:solidFill>
                <a:schemeClr val="accent1"/>
              </a:solidFill>
            </a:ln>
          </c:spPr>
          <c:val>
            <c:numRef>
              <c:f>'calcul impactDD'!$G$21:$G$32</c:f>
              <c:numCache>
                <c:formatCode>General</c:formatCode>
                <c:ptCount val="12"/>
                <c:pt idx="0" formatCode="0.00">
                  <c:v>2</c:v>
                </c:pt>
                <c:pt idx="8" formatCode="0.00">
                  <c:v>0.8</c:v>
                </c:pt>
                <c:pt idx="9" formatCode="0.00">
                  <c:v>1.9642857142857144</c:v>
                </c:pt>
                <c:pt idx="10" formatCode="0.00">
                  <c:v>2</c:v>
                </c:pt>
                <c:pt idx="11" formatCode="0.00">
                  <c:v>1.375</c:v>
                </c:pt>
              </c:numCache>
            </c:numRef>
          </c:val>
        </c:ser>
        <c:axId val="82252160"/>
        <c:axId val="82253696"/>
      </c:radarChart>
      <c:catAx>
        <c:axId val="82252160"/>
        <c:scaling>
          <c:orientation val="minMax"/>
        </c:scaling>
        <c:axPos val="b"/>
        <c:majorGridlines/>
        <c:numFmt formatCode="General" sourceLinked="1"/>
        <c:tickLblPos val="none"/>
        <c:crossAx val="82253696"/>
        <c:crosses val="autoZero"/>
        <c:lblAlgn val="ctr"/>
        <c:lblOffset val="100"/>
      </c:catAx>
      <c:valAx>
        <c:axId val="82253696"/>
        <c:scaling>
          <c:orientation val="minMax"/>
        </c:scaling>
        <c:delete val="1"/>
        <c:axPos val="l"/>
        <c:numFmt formatCode="General" sourceLinked="1"/>
        <c:tickLblPos val="none"/>
        <c:crossAx val="82252160"/>
        <c:crosses val="autoZero"/>
        <c:crossBetween val="between"/>
      </c:valAx>
      <c:spPr>
        <a:noFill/>
      </c:spPr>
    </c:plotArea>
    <c:legend>
      <c:legendPos val="r"/>
      <c:layout/>
    </c:legend>
    <c:plotVisOnly val="1"/>
    <c:dispBlanksAs val="zero"/>
  </c:chart>
  <c:spPr>
    <a:blipFill dpi="0" rotWithShape="1">
      <a:blip xmlns:r="http://schemas.openxmlformats.org/officeDocument/2006/relationships" r:embed="rId1"/>
      <a:srcRect/>
      <a:stretch>
        <a:fillRect l="8000" t="12000" r="26000" b="5000"/>
      </a:stretch>
    </a:blipFill>
    <a:scene3d>
      <a:camera prst="orthographicFront"/>
      <a:lightRig rig="threePt" dir="t"/>
    </a:scene3d>
    <a:sp3d>
      <a:bevelT prst="relaxedInset"/>
    </a:sp3d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Comparaison</a:t>
            </a:r>
            <a:r>
              <a:rPr lang="fr-FR" baseline="0"/>
              <a:t> des projets</a:t>
            </a:r>
            <a:endParaRPr lang="fr-FR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'Synthèse comparative'!$A$23</c:f>
              <c:strCache>
                <c:ptCount val="1"/>
                <c:pt idx="0">
                  <c:v>cas d'étude</c:v>
                </c:pt>
              </c:strCache>
            </c:strRef>
          </c:tx>
          <c:cat>
            <c:strRef>
              <c:f>'Synthèse comparative'!$B$22:$D$22</c:f>
              <c:strCache>
                <c:ptCount val="3"/>
                <c:pt idx="0">
                  <c:v>Taux d'impact sur les enjeux environnementaux</c:v>
                </c:pt>
                <c:pt idx="1">
                  <c:v>Taux d'impact sur les enjeux sociaux</c:v>
                </c:pt>
                <c:pt idx="2">
                  <c:v>Taux d'impact sur les enjeux économiques</c:v>
                </c:pt>
              </c:strCache>
            </c:strRef>
          </c:cat>
          <c:val>
            <c:numRef>
              <c:f>'Synthèse comparative'!$B$23:$D$23</c:f>
              <c:numCache>
                <c:formatCode>0.00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'Synthèse comparative'!$A$24</c:f>
              <c:strCache>
                <c:ptCount val="1"/>
                <c:pt idx="0">
                  <c:v>evolution</c:v>
                </c:pt>
              </c:strCache>
            </c:strRef>
          </c:tx>
          <c:cat>
            <c:strRef>
              <c:f>'Synthèse comparative'!$B$22:$D$22</c:f>
              <c:strCache>
                <c:ptCount val="3"/>
                <c:pt idx="0">
                  <c:v>Taux d'impact sur les enjeux environnementaux</c:v>
                </c:pt>
                <c:pt idx="1">
                  <c:v>Taux d'impact sur les enjeux sociaux</c:v>
                </c:pt>
                <c:pt idx="2">
                  <c:v>Taux d'impact sur les enjeux économiques</c:v>
                </c:pt>
              </c:strCache>
            </c:strRef>
          </c:cat>
          <c:val>
            <c:numRef>
              <c:f>'Synthèse comparative'!$B$24:$D$24</c:f>
              <c:numCache>
                <c:formatCode>0.00</c:formatCode>
                <c:ptCount val="3"/>
                <c:pt idx="0">
                  <c:v>0.73921568627450973</c:v>
                </c:pt>
                <c:pt idx="1">
                  <c:v>0.65619047619047621</c:v>
                </c:pt>
                <c:pt idx="2">
                  <c:v>0.54761904761904756</c:v>
                </c:pt>
              </c:numCache>
            </c:numRef>
          </c:val>
        </c:ser>
        <c:axId val="82376960"/>
        <c:axId val="82186240"/>
      </c:barChart>
      <c:catAx>
        <c:axId val="82376960"/>
        <c:scaling>
          <c:orientation val="minMax"/>
        </c:scaling>
        <c:axPos val="b"/>
        <c:numFmt formatCode="General" sourceLinked="1"/>
        <c:tickLblPos val="nextTo"/>
        <c:crossAx val="82186240"/>
        <c:crosses val="autoZero"/>
        <c:auto val="1"/>
        <c:lblAlgn val="ctr"/>
        <c:lblOffset val="100"/>
      </c:catAx>
      <c:valAx>
        <c:axId val="82186240"/>
        <c:scaling>
          <c:orientation val="minMax"/>
        </c:scaling>
        <c:axPos val="l"/>
        <c:majorGridlines/>
        <c:numFmt formatCode="0.00" sourceLinked="1"/>
        <c:tickLblPos val="nextTo"/>
        <c:crossAx val="8237696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Comparaison des projets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'Synthèse comparative'!$A$4</c:f>
              <c:strCache>
                <c:ptCount val="1"/>
                <c:pt idx="0">
                  <c:v>Taux d'impact sur les enjeux environnementaux</c:v>
                </c:pt>
              </c:strCache>
            </c:strRef>
          </c:tx>
          <c:cat>
            <c:strRef>
              <c:f>'Synthèse comparative'!$B$3:$D$3</c:f>
              <c:strCache>
                <c:ptCount val="2"/>
                <c:pt idx="0">
                  <c:v>cas d'étude</c:v>
                </c:pt>
                <c:pt idx="1">
                  <c:v>evolution</c:v>
                </c:pt>
              </c:strCache>
            </c:strRef>
          </c:cat>
          <c:val>
            <c:numRef>
              <c:f>'Synthèse comparative'!$B$4:$D$4</c:f>
              <c:numCache>
                <c:formatCode>0.00</c:formatCode>
                <c:ptCount val="3"/>
                <c:pt idx="0">
                  <c:v>1</c:v>
                </c:pt>
                <c:pt idx="1">
                  <c:v>0.73921568627450973</c:v>
                </c:pt>
              </c:numCache>
            </c:numRef>
          </c:val>
        </c:ser>
        <c:ser>
          <c:idx val="1"/>
          <c:order val="1"/>
          <c:tx>
            <c:strRef>
              <c:f>'Synthèse comparative'!$A$5</c:f>
              <c:strCache>
                <c:ptCount val="1"/>
                <c:pt idx="0">
                  <c:v>Taux d'impact sur les enjeux sociaux</c:v>
                </c:pt>
              </c:strCache>
            </c:strRef>
          </c:tx>
          <c:cat>
            <c:strRef>
              <c:f>'Synthèse comparative'!$B$3:$D$3</c:f>
              <c:strCache>
                <c:ptCount val="2"/>
                <c:pt idx="0">
                  <c:v>cas d'étude</c:v>
                </c:pt>
                <c:pt idx="1">
                  <c:v>evolution</c:v>
                </c:pt>
              </c:strCache>
            </c:strRef>
          </c:cat>
          <c:val>
            <c:numRef>
              <c:f>'Synthèse comparative'!$B$5:$D$5</c:f>
              <c:numCache>
                <c:formatCode>0.00</c:formatCode>
                <c:ptCount val="3"/>
                <c:pt idx="0">
                  <c:v>1</c:v>
                </c:pt>
                <c:pt idx="1">
                  <c:v>0.65619047619047621</c:v>
                </c:pt>
              </c:numCache>
            </c:numRef>
          </c:val>
        </c:ser>
        <c:ser>
          <c:idx val="2"/>
          <c:order val="2"/>
          <c:tx>
            <c:strRef>
              <c:f>'Synthèse comparative'!$A$6</c:f>
              <c:strCache>
                <c:ptCount val="1"/>
                <c:pt idx="0">
                  <c:v>Taux d'impact sur les enjeux économiques</c:v>
                </c:pt>
              </c:strCache>
            </c:strRef>
          </c:tx>
          <c:cat>
            <c:strRef>
              <c:f>'Synthèse comparative'!$B$3:$D$3</c:f>
              <c:strCache>
                <c:ptCount val="2"/>
                <c:pt idx="0">
                  <c:v>cas d'étude</c:v>
                </c:pt>
                <c:pt idx="1">
                  <c:v>evolution</c:v>
                </c:pt>
              </c:strCache>
            </c:strRef>
          </c:cat>
          <c:val>
            <c:numRef>
              <c:f>'Synthèse comparative'!$B$6:$D$6</c:f>
              <c:numCache>
                <c:formatCode>0.00</c:formatCode>
                <c:ptCount val="3"/>
                <c:pt idx="0">
                  <c:v>1</c:v>
                </c:pt>
                <c:pt idx="1">
                  <c:v>0.54761904761904756</c:v>
                </c:pt>
              </c:numCache>
            </c:numRef>
          </c:val>
        </c:ser>
        <c:axId val="82207872"/>
        <c:axId val="82209408"/>
      </c:barChart>
      <c:catAx>
        <c:axId val="82207872"/>
        <c:scaling>
          <c:orientation val="minMax"/>
        </c:scaling>
        <c:axPos val="b"/>
        <c:numFmt formatCode="General" sourceLinked="1"/>
        <c:tickLblPos val="nextTo"/>
        <c:crossAx val="82209408"/>
        <c:crosses val="autoZero"/>
        <c:auto val="1"/>
        <c:lblAlgn val="ctr"/>
        <c:lblOffset val="100"/>
      </c:catAx>
      <c:valAx>
        <c:axId val="82209408"/>
        <c:scaling>
          <c:orientation val="minMax"/>
        </c:scaling>
        <c:axPos val="l"/>
        <c:majorGridlines/>
        <c:numFmt formatCode="0.00" sourceLinked="1"/>
        <c:tickLblPos val="nextTo"/>
        <c:crossAx val="822078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0574970839486451E-2"/>
          <c:y val="8.7522262787434815E-3"/>
          <c:w val="0.69332263539051364"/>
          <c:h val="0.98249554744251311"/>
        </c:manualLayout>
      </c:layout>
      <c:radarChart>
        <c:radarStyle val="filled"/>
        <c:ser>
          <c:idx val="3"/>
          <c:order val="0"/>
          <c:tx>
            <c:v>IMPACtenv</c:v>
          </c:tx>
          <c:spPr>
            <a:solidFill>
              <a:srgbClr val="9BBB59">
                <a:lumMod val="60000"/>
                <a:lumOff val="40000"/>
                <a:alpha val="39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impactDD'!$C$5:$C$16</c:f>
              <c:numCache>
                <c:formatCode>General</c:formatCode>
                <c:ptCount val="12"/>
                <c:pt idx="4" formatCode="0.00">
                  <c:v>2</c:v>
                </c:pt>
                <c:pt idx="5" formatCode="0.00">
                  <c:v>3</c:v>
                </c:pt>
                <c:pt idx="6" formatCode="0.00">
                  <c:v>2.75</c:v>
                </c:pt>
                <c:pt idx="7" formatCode="0.00">
                  <c:v>2.75</c:v>
                </c:pt>
                <c:pt idx="8" formatCode="0.00">
                  <c:v>2</c:v>
                </c:pt>
              </c:numCache>
            </c:numRef>
          </c:val>
        </c:ser>
        <c:ser>
          <c:idx val="5"/>
          <c:order val="1"/>
          <c:tx>
            <c:v>impacteco</c:v>
          </c:tx>
          <c:spPr>
            <a:solidFill>
              <a:srgbClr val="1F497D">
                <a:lumMod val="40000"/>
                <a:lumOff val="60000"/>
                <a:alpha val="33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impactDD'!$E$5:$E$16</c:f>
              <c:numCache>
                <c:formatCode>0.00</c:formatCode>
                <c:ptCount val="12"/>
                <c:pt idx="1">
                  <c:v>3</c:v>
                </c:pt>
                <c:pt idx="2">
                  <c:v>3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</c:numCache>
            </c:numRef>
          </c:val>
        </c:ser>
        <c:ser>
          <c:idx val="6"/>
          <c:order val="2"/>
          <c:tx>
            <c:v>impactsoc</c:v>
          </c:tx>
          <c:spPr>
            <a:solidFill>
              <a:srgbClr val="F79646">
                <a:lumMod val="40000"/>
                <a:lumOff val="60000"/>
                <a:alpha val="64000"/>
              </a:srgbClr>
            </a:solidFill>
            <a:ln w="25400">
              <a:solidFill>
                <a:schemeClr val="accent1"/>
              </a:solidFill>
            </a:ln>
          </c:spPr>
          <c:val>
            <c:numRef>
              <c:f>'calcul impactDD'!$G$5:$G$16</c:f>
              <c:numCache>
                <c:formatCode>General</c:formatCode>
                <c:ptCount val="12"/>
                <c:pt idx="0" formatCode="0.00">
                  <c:v>2</c:v>
                </c:pt>
                <c:pt idx="8" formatCode="0.00">
                  <c:v>2</c:v>
                </c:pt>
                <c:pt idx="9" formatCode="0.00">
                  <c:v>2.75</c:v>
                </c:pt>
                <c:pt idx="10" formatCode="0.00">
                  <c:v>3</c:v>
                </c:pt>
                <c:pt idx="11" formatCode="0.00">
                  <c:v>2.75</c:v>
                </c:pt>
              </c:numCache>
            </c:numRef>
          </c:val>
        </c:ser>
        <c:axId val="82425344"/>
        <c:axId val="82426880"/>
      </c:radarChart>
      <c:catAx>
        <c:axId val="82425344"/>
        <c:scaling>
          <c:orientation val="minMax"/>
        </c:scaling>
        <c:axPos val="b"/>
        <c:majorGridlines/>
        <c:numFmt formatCode="General" sourceLinked="1"/>
        <c:tickLblPos val="none"/>
        <c:crossAx val="82426880"/>
        <c:crosses val="autoZero"/>
        <c:lblAlgn val="ctr"/>
        <c:lblOffset val="100"/>
      </c:catAx>
      <c:valAx>
        <c:axId val="82426880"/>
        <c:scaling>
          <c:orientation val="minMax"/>
        </c:scaling>
        <c:delete val="1"/>
        <c:axPos val="l"/>
        <c:numFmt formatCode="General" sourceLinked="1"/>
        <c:tickLblPos val="none"/>
        <c:crossAx val="82425344"/>
        <c:crosses val="autoZero"/>
        <c:crossBetween val="between"/>
      </c:valAx>
      <c:spPr>
        <a:noFill/>
      </c:spPr>
    </c:plotArea>
    <c:legend>
      <c:legendPos val="r"/>
      <c:layout/>
    </c:legend>
    <c:plotVisOnly val="1"/>
    <c:dispBlanksAs val="zero"/>
  </c:chart>
  <c:spPr>
    <a:blipFill dpi="0" rotWithShape="1">
      <a:blip xmlns:r="http://schemas.openxmlformats.org/officeDocument/2006/relationships" r:embed="rId1"/>
      <a:srcRect/>
      <a:stretch>
        <a:fillRect l="8000" t="12000" r="26000" b="5000"/>
      </a:stretch>
    </a:blipFill>
    <a:scene3d>
      <a:camera prst="orthographicFront"/>
      <a:lightRig rig="threePt" dir="t"/>
    </a:scene3d>
    <a:sp3d>
      <a:bevelT prst="relaxedInset"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0379867102373105"/>
          <c:y val="1.249197185997436E-2"/>
          <c:w val="0.69332263539051364"/>
          <c:h val="0.98249554744251311"/>
        </c:manualLayout>
      </c:layout>
      <c:radarChart>
        <c:radarStyle val="filled"/>
        <c:ser>
          <c:idx val="3"/>
          <c:order val="0"/>
          <c:tx>
            <c:v>IMPACtenv</c:v>
          </c:tx>
          <c:spPr>
            <a:solidFill>
              <a:srgbClr val="9BBB59">
                <a:lumMod val="60000"/>
                <a:lumOff val="40000"/>
                <a:alpha val="39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impactDD'!$C$21:$C$32</c:f>
              <c:numCache>
                <c:formatCode>General</c:formatCode>
                <c:ptCount val="12"/>
                <c:pt idx="4" formatCode="0.00">
                  <c:v>1.0588235294117647</c:v>
                </c:pt>
                <c:pt idx="5" formatCode="0.00">
                  <c:v>2</c:v>
                </c:pt>
                <c:pt idx="6" formatCode="0.00">
                  <c:v>2.75</c:v>
                </c:pt>
                <c:pt idx="7" formatCode="0.00">
                  <c:v>1.375</c:v>
                </c:pt>
                <c:pt idx="8" formatCode="0.00">
                  <c:v>2</c:v>
                </c:pt>
              </c:numCache>
            </c:numRef>
          </c:val>
        </c:ser>
        <c:ser>
          <c:idx val="5"/>
          <c:order val="1"/>
          <c:tx>
            <c:v>impacteco</c:v>
          </c:tx>
          <c:spPr>
            <a:solidFill>
              <a:srgbClr val="1F497D">
                <a:lumMod val="40000"/>
                <a:lumOff val="60000"/>
                <a:alpha val="33000"/>
              </a:srgbClr>
            </a:solidFill>
            <a:ln w="25400">
              <a:solidFill>
                <a:srgbClr val="4F81BD"/>
              </a:solidFill>
            </a:ln>
          </c:spPr>
          <c:val>
            <c:numRef>
              <c:f>'calcul impactDD'!$E$21:$E$32</c:f>
              <c:numCache>
                <c:formatCode>0.00</c:formatCode>
                <c:ptCount val="12"/>
                <c:pt idx="1">
                  <c:v>2</c:v>
                </c:pt>
                <c:pt idx="2">
                  <c:v>1.2857142857142856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</c:numCache>
            </c:numRef>
          </c:val>
        </c:ser>
        <c:ser>
          <c:idx val="6"/>
          <c:order val="2"/>
          <c:tx>
            <c:v>impactsoc</c:v>
          </c:tx>
          <c:spPr>
            <a:solidFill>
              <a:srgbClr val="F79646">
                <a:lumMod val="40000"/>
                <a:lumOff val="60000"/>
                <a:alpha val="64000"/>
              </a:srgbClr>
            </a:solidFill>
            <a:ln w="25400">
              <a:solidFill>
                <a:schemeClr val="accent1"/>
              </a:solidFill>
            </a:ln>
          </c:spPr>
          <c:val>
            <c:numRef>
              <c:f>'calcul impactDD'!$G$21:$G$32</c:f>
              <c:numCache>
                <c:formatCode>General</c:formatCode>
                <c:ptCount val="12"/>
                <c:pt idx="0" formatCode="0.00">
                  <c:v>2</c:v>
                </c:pt>
                <c:pt idx="8" formatCode="0.00">
                  <c:v>0.8</c:v>
                </c:pt>
                <c:pt idx="9" formatCode="0.00">
                  <c:v>1.9642857142857144</c:v>
                </c:pt>
                <c:pt idx="10" formatCode="0.00">
                  <c:v>2</c:v>
                </c:pt>
                <c:pt idx="11" formatCode="0.00">
                  <c:v>1.375</c:v>
                </c:pt>
              </c:numCache>
            </c:numRef>
          </c:val>
        </c:ser>
        <c:axId val="82530304"/>
        <c:axId val="82531840"/>
      </c:radarChart>
      <c:catAx>
        <c:axId val="82530304"/>
        <c:scaling>
          <c:orientation val="minMax"/>
        </c:scaling>
        <c:axPos val="b"/>
        <c:majorGridlines/>
        <c:numFmt formatCode="General" sourceLinked="1"/>
        <c:tickLblPos val="none"/>
        <c:crossAx val="82531840"/>
        <c:crosses val="autoZero"/>
        <c:lblAlgn val="ctr"/>
        <c:lblOffset val="100"/>
      </c:catAx>
      <c:valAx>
        <c:axId val="82531840"/>
        <c:scaling>
          <c:orientation val="minMax"/>
        </c:scaling>
        <c:delete val="1"/>
        <c:axPos val="l"/>
        <c:numFmt formatCode="General" sourceLinked="1"/>
        <c:tickLblPos val="none"/>
        <c:crossAx val="82530304"/>
        <c:crosses val="autoZero"/>
        <c:crossBetween val="between"/>
      </c:valAx>
      <c:spPr>
        <a:noFill/>
      </c:spPr>
    </c:plotArea>
    <c:legend>
      <c:legendPos val="r"/>
      <c:layout/>
    </c:legend>
    <c:plotVisOnly val="1"/>
    <c:dispBlanksAs val="zero"/>
  </c:chart>
  <c:spPr>
    <a:blipFill dpi="0" rotWithShape="1">
      <a:blip xmlns:r="http://schemas.openxmlformats.org/officeDocument/2006/relationships" r:embed="rId1"/>
      <a:srcRect/>
      <a:stretch>
        <a:fillRect l="8000" t="12000" r="26000" b="5000"/>
      </a:stretch>
    </a:blipFill>
    <a:scene3d>
      <a:camera prst="orthographicFront"/>
      <a:lightRig rig="threePt" dir="t"/>
    </a:scene3d>
    <a:sp3d>
      <a:bevelT prst="relaxedInset"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106</xdr:row>
      <xdr:rowOff>66675</xdr:rowOff>
    </xdr:from>
    <xdr:to>
      <xdr:col>12</xdr:col>
      <xdr:colOff>323850</xdr:colOff>
      <xdr:row>135</xdr:row>
      <xdr:rowOff>171450</xdr:rowOff>
    </xdr:to>
    <xdr:graphicFrame macro="">
      <xdr:nvGraphicFramePr>
        <xdr:cNvPr id="3790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121708</xdr:colOff>
      <xdr:row>0</xdr:row>
      <xdr:rowOff>39159</xdr:rowOff>
    </xdr:from>
    <xdr:to>
      <xdr:col>10</xdr:col>
      <xdr:colOff>761999</xdr:colOff>
      <xdr:row>0</xdr:row>
      <xdr:rowOff>1037167</xdr:rowOff>
    </xdr:to>
    <xdr:pic>
      <xdr:nvPicPr>
        <xdr:cNvPr id="38026" name="Image 5" descr="stidd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496"/>
        <a:stretch>
          <a:fillRect/>
        </a:stretch>
      </xdr:blipFill>
      <xdr:spPr bwMode="auto">
        <a:xfrm>
          <a:off x="121708" y="39159"/>
          <a:ext cx="7911041" cy="998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262466</xdr:colOff>
      <xdr:row>0</xdr:row>
      <xdr:rowOff>1145116</xdr:rowOff>
    </xdr:from>
    <xdr:to>
      <xdr:col>9</xdr:col>
      <xdr:colOff>201084</xdr:colOff>
      <xdr:row>0</xdr:row>
      <xdr:rowOff>1693333</xdr:rowOff>
    </xdr:to>
    <xdr:grpSp>
      <xdr:nvGrpSpPr>
        <xdr:cNvPr id="38027" name="Group 139"/>
        <xdr:cNvGrpSpPr>
          <a:grpSpLocks/>
        </xdr:cNvGrpSpPr>
      </xdr:nvGrpSpPr>
      <xdr:grpSpPr bwMode="auto">
        <a:xfrm>
          <a:off x="1437216" y="1145116"/>
          <a:ext cx="5272618" cy="548217"/>
          <a:chOff x="432" y="6336"/>
          <a:chExt cx="11378" cy="1227"/>
        </a:xfrm>
      </xdr:grpSpPr>
      <xdr:sp macro="" textlink="">
        <xdr:nvSpPr>
          <xdr:cNvPr id="38028" name="Rectangle 140"/>
          <xdr:cNvSpPr>
            <a:spLocks noChangeArrowheads="1"/>
          </xdr:cNvSpPr>
        </xdr:nvSpPr>
        <xdr:spPr bwMode="auto">
          <a:xfrm>
            <a:off x="432" y="6336"/>
            <a:ext cx="11016" cy="1227"/>
          </a:xfrm>
          <a:prstGeom prst="rect">
            <a:avLst/>
          </a:prstGeom>
          <a:solidFill>
            <a:srgbClr val="365F9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28600" tIns="45720" rIns="914400" bIns="0" anchor="t" upright="1"/>
          <a:lstStyle/>
          <a:p>
            <a:pPr algn="l" rtl="1">
              <a:defRPr sz="1000"/>
            </a:pPr>
            <a:r>
              <a:rPr lang="fr-FR" sz="2800" b="0" i="0" strike="noStrike">
                <a:solidFill>
                  <a:srgbClr val="FFFFFF"/>
                </a:solidFill>
                <a:latin typeface="Calibri"/>
              </a:rPr>
              <a:t>Parcours de formation SIN</a:t>
            </a:r>
          </a:p>
          <a:p>
            <a:pPr algn="l" rtl="1">
              <a:defRPr sz="1000"/>
            </a:pPr>
            <a:endParaRPr lang="fr-FR" sz="2800" b="0" i="0" strike="noStrike">
              <a:solidFill>
                <a:srgbClr val="FFFFFF"/>
              </a:solidFill>
              <a:latin typeface="Calibri"/>
            </a:endParaRPr>
          </a:p>
        </xdr:txBody>
      </xdr:sp>
      <xdr:sp macro="" textlink="">
        <xdr:nvSpPr>
          <xdr:cNvPr id="38029" name="Rectangle 141"/>
          <xdr:cNvSpPr>
            <a:spLocks noChangeArrowheads="1"/>
          </xdr:cNvSpPr>
        </xdr:nvSpPr>
        <xdr:spPr bwMode="auto">
          <a:xfrm>
            <a:off x="11449" y="6336"/>
            <a:ext cx="361" cy="1227"/>
          </a:xfrm>
          <a:prstGeom prst="rect">
            <a:avLst/>
          </a:prstGeom>
          <a:solidFill>
            <a:srgbClr val="8DB3E2"/>
          </a:solidFill>
          <a:ln w="19050">
            <a:noFill/>
            <a:miter lim="800000"/>
            <a:headEnd/>
            <a:tailEnd/>
          </a:ln>
          <a:effectLst/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106</xdr:row>
      <xdr:rowOff>66675</xdr:rowOff>
    </xdr:from>
    <xdr:to>
      <xdr:col>12</xdr:col>
      <xdr:colOff>323850</xdr:colOff>
      <xdr:row>135</xdr:row>
      <xdr:rowOff>171450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121708</xdr:colOff>
      <xdr:row>0</xdr:row>
      <xdr:rowOff>39159</xdr:rowOff>
    </xdr:from>
    <xdr:to>
      <xdr:col>10</xdr:col>
      <xdr:colOff>761999</xdr:colOff>
      <xdr:row>0</xdr:row>
      <xdr:rowOff>1037167</xdr:rowOff>
    </xdr:to>
    <xdr:pic>
      <xdr:nvPicPr>
        <xdr:cNvPr id="3" name="Image 5" descr="stidd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496"/>
        <a:stretch>
          <a:fillRect/>
        </a:stretch>
      </xdr:blipFill>
      <xdr:spPr bwMode="auto">
        <a:xfrm>
          <a:off x="121708" y="39159"/>
          <a:ext cx="7907866" cy="998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262466</xdr:colOff>
      <xdr:row>1</xdr:row>
      <xdr:rowOff>2116</xdr:rowOff>
    </xdr:from>
    <xdr:to>
      <xdr:col>9</xdr:col>
      <xdr:colOff>201084</xdr:colOff>
      <xdr:row>1</xdr:row>
      <xdr:rowOff>2116</xdr:rowOff>
    </xdr:to>
    <xdr:grpSp>
      <xdr:nvGrpSpPr>
        <xdr:cNvPr id="4" name="Group 139"/>
        <xdr:cNvGrpSpPr>
          <a:grpSpLocks/>
        </xdr:cNvGrpSpPr>
      </xdr:nvGrpSpPr>
      <xdr:grpSpPr bwMode="auto">
        <a:xfrm>
          <a:off x="1437216" y="1790699"/>
          <a:ext cx="5272618" cy="0"/>
          <a:chOff x="432" y="6336"/>
          <a:chExt cx="11378" cy="1227"/>
        </a:xfrm>
      </xdr:grpSpPr>
      <xdr:sp macro="" textlink="">
        <xdr:nvSpPr>
          <xdr:cNvPr id="5" name="Rectangle 140"/>
          <xdr:cNvSpPr>
            <a:spLocks noChangeArrowheads="1"/>
          </xdr:cNvSpPr>
        </xdr:nvSpPr>
        <xdr:spPr bwMode="auto">
          <a:xfrm>
            <a:off x="432" y="6336"/>
            <a:ext cx="11016" cy="1227"/>
          </a:xfrm>
          <a:prstGeom prst="rect">
            <a:avLst/>
          </a:prstGeom>
          <a:solidFill>
            <a:srgbClr val="365F9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28600" tIns="45720" rIns="914400" bIns="0" anchor="t" upright="1"/>
          <a:lstStyle/>
          <a:p>
            <a:pPr algn="l" rtl="1">
              <a:defRPr sz="1000"/>
            </a:pPr>
            <a:r>
              <a:rPr lang="fr-FR" sz="2800" b="0" i="0" strike="noStrike">
                <a:solidFill>
                  <a:srgbClr val="FFFFFF"/>
                </a:solidFill>
                <a:latin typeface="Calibri"/>
              </a:rPr>
              <a:t>Parcours de formation SIN</a:t>
            </a:r>
          </a:p>
          <a:p>
            <a:pPr algn="l" rtl="1">
              <a:defRPr sz="1000"/>
            </a:pPr>
            <a:endParaRPr lang="fr-FR" sz="2800" b="0" i="0" strike="noStrike">
              <a:solidFill>
                <a:srgbClr val="FFFFFF"/>
              </a:solidFill>
              <a:latin typeface="Calibri"/>
            </a:endParaRPr>
          </a:p>
        </xdr:txBody>
      </xdr:sp>
      <xdr:sp macro="" textlink="">
        <xdr:nvSpPr>
          <xdr:cNvPr id="6" name="Rectangle 141"/>
          <xdr:cNvSpPr>
            <a:spLocks noChangeArrowheads="1"/>
          </xdr:cNvSpPr>
        </xdr:nvSpPr>
        <xdr:spPr bwMode="auto">
          <a:xfrm>
            <a:off x="11449" y="6336"/>
            <a:ext cx="361" cy="1227"/>
          </a:xfrm>
          <a:prstGeom prst="rect">
            <a:avLst/>
          </a:prstGeom>
          <a:solidFill>
            <a:srgbClr val="8DB3E2"/>
          </a:solidFill>
          <a:ln w="19050">
            <a:noFill/>
            <a:miter lim="800000"/>
            <a:headEnd/>
            <a:tailEnd/>
          </a:ln>
          <a:effectLst/>
        </xdr:spPr>
      </xdr:sp>
    </xdr:grpSp>
    <xdr:clientData/>
  </xdr:twoCellAnchor>
  <xdr:twoCellAnchor>
    <xdr:from>
      <xdr:col>1</xdr:col>
      <xdr:colOff>751417</xdr:colOff>
      <xdr:row>0</xdr:row>
      <xdr:rowOff>1153583</xdr:rowOff>
    </xdr:from>
    <xdr:to>
      <xdr:col>8</xdr:col>
      <xdr:colOff>690035</xdr:colOff>
      <xdr:row>0</xdr:row>
      <xdr:rowOff>1701800</xdr:rowOff>
    </xdr:to>
    <xdr:grpSp>
      <xdr:nvGrpSpPr>
        <xdr:cNvPr id="7" name="Group 139"/>
        <xdr:cNvGrpSpPr>
          <a:grpSpLocks/>
        </xdr:cNvGrpSpPr>
      </xdr:nvGrpSpPr>
      <xdr:grpSpPr bwMode="auto">
        <a:xfrm>
          <a:off x="1164167" y="1153583"/>
          <a:ext cx="5272618" cy="548217"/>
          <a:chOff x="432" y="6336"/>
          <a:chExt cx="11378" cy="1227"/>
        </a:xfrm>
      </xdr:grpSpPr>
      <xdr:sp macro="" textlink="">
        <xdr:nvSpPr>
          <xdr:cNvPr id="8" name="Rectangle 140"/>
          <xdr:cNvSpPr>
            <a:spLocks noChangeArrowheads="1"/>
          </xdr:cNvSpPr>
        </xdr:nvSpPr>
        <xdr:spPr bwMode="auto">
          <a:xfrm>
            <a:off x="432" y="6336"/>
            <a:ext cx="11016" cy="1227"/>
          </a:xfrm>
          <a:prstGeom prst="rect">
            <a:avLst/>
          </a:prstGeom>
          <a:solidFill>
            <a:srgbClr val="365F9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28600" tIns="45720" rIns="914400" bIns="0" anchor="t" upright="1"/>
          <a:lstStyle/>
          <a:p>
            <a:pPr algn="l" rtl="1">
              <a:defRPr sz="1000"/>
            </a:pPr>
            <a:r>
              <a:rPr lang="fr-FR" sz="2800" b="0" i="0" strike="noStrike">
                <a:solidFill>
                  <a:srgbClr val="FFFFFF"/>
                </a:solidFill>
                <a:latin typeface="Calibri"/>
              </a:rPr>
              <a:t>Parcours de formation SIN</a:t>
            </a:r>
          </a:p>
          <a:p>
            <a:pPr algn="l" rtl="1">
              <a:defRPr sz="1000"/>
            </a:pPr>
            <a:endParaRPr lang="fr-FR" sz="2800" b="0" i="0" strike="noStrike">
              <a:solidFill>
                <a:srgbClr val="FFFFFF"/>
              </a:solidFill>
              <a:latin typeface="Calibri"/>
            </a:endParaRPr>
          </a:p>
        </xdr:txBody>
      </xdr:sp>
      <xdr:sp macro="" textlink="">
        <xdr:nvSpPr>
          <xdr:cNvPr id="9" name="Rectangle 141"/>
          <xdr:cNvSpPr>
            <a:spLocks noChangeArrowheads="1"/>
          </xdr:cNvSpPr>
        </xdr:nvSpPr>
        <xdr:spPr bwMode="auto">
          <a:xfrm>
            <a:off x="11449" y="6336"/>
            <a:ext cx="361" cy="1227"/>
          </a:xfrm>
          <a:prstGeom prst="rect">
            <a:avLst/>
          </a:prstGeom>
          <a:solidFill>
            <a:srgbClr val="8DB3E2"/>
          </a:solidFill>
          <a:ln w="19050">
            <a:noFill/>
            <a:miter lim="800000"/>
            <a:headEnd/>
            <a:tailEnd/>
          </a:ln>
          <a:effectLst/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5</xdr:col>
      <xdr:colOff>66675</xdr:colOff>
      <xdr:row>34</xdr:row>
      <xdr:rowOff>152400</xdr:rowOff>
    </xdr:to>
    <xdr:graphicFrame macro="">
      <xdr:nvGraphicFramePr>
        <xdr:cNvPr id="9356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82550</xdr:colOff>
      <xdr:row>2</xdr:row>
      <xdr:rowOff>9525</xdr:rowOff>
    </xdr:from>
    <xdr:to>
      <xdr:col>5</xdr:col>
      <xdr:colOff>168275</xdr:colOff>
      <xdr:row>19</xdr:row>
      <xdr:rowOff>180975</xdr:rowOff>
    </xdr:to>
    <xdr:graphicFrame macro="">
      <xdr:nvGraphicFramePr>
        <xdr:cNvPr id="9357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319616</xdr:colOff>
      <xdr:row>0</xdr:row>
      <xdr:rowOff>998008</xdr:rowOff>
    </xdr:to>
    <xdr:pic>
      <xdr:nvPicPr>
        <xdr:cNvPr id="17" name="Image 5" descr="stidd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2496"/>
        <a:stretch>
          <a:fillRect/>
        </a:stretch>
      </xdr:blipFill>
      <xdr:spPr bwMode="auto">
        <a:xfrm>
          <a:off x="0" y="0"/>
          <a:ext cx="7911041" cy="998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895350</xdr:colOff>
      <xdr:row>0</xdr:row>
      <xdr:rowOff>1123950</xdr:rowOff>
    </xdr:from>
    <xdr:to>
      <xdr:col>6</xdr:col>
      <xdr:colOff>100543</xdr:colOff>
      <xdr:row>1</xdr:row>
      <xdr:rowOff>24342</xdr:rowOff>
    </xdr:to>
    <xdr:grpSp>
      <xdr:nvGrpSpPr>
        <xdr:cNvPr id="18" name="Group 139"/>
        <xdr:cNvGrpSpPr>
          <a:grpSpLocks/>
        </xdr:cNvGrpSpPr>
      </xdr:nvGrpSpPr>
      <xdr:grpSpPr bwMode="auto">
        <a:xfrm>
          <a:off x="895350" y="1123950"/>
          <a:ext cx="5269443" cy="551392"/>
          <a:chOff x="432" y="6336"/>
          <a:chExt cx="11378" cy="1227"/>
        </a:xfrm>
      </xdr:grpSpPr>
      <xdr:sp macro="" textlink="">
        <xdr:nvSpPr>
          <xdr:cNvPr id="20" name="Rectangle 140"/>
          <xdr:cNvSpPr>
            <a:spLocks noChangeArrowheads="1"/>
          </xdr:cNvSpPr>
        </xdr:nvSpPr>
        <xdr:spPr bwMode="auto">
          <a:xfrm>
            <a:off x="432" y="6336"/>
            <a:ext cx="11016" cy="1227"/>
          </a:xfrm>
          <a:prstGeom prst="rect">
            <a:avLst/>
          </a:prstGeom>
          <a:solidFill>
            <a:srgbClr val="365F9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28600" tIns="45720" rIns="914400" bIns="0" anchor="t" upright="1"/>
          <a:lstStyle/>
          <a:p>
            <a:pPr algn="l" rtl="1">
              <a:defRPr sz="1000"/>
            </a:pPr>
            <a:r>
              <a:rPr lang="fr-FR" sz="2800" b="0" i="0" strike="noStrike">
                <a:solidFill>
                  <a:srgbClr val="FFFFFF"/>
                </a:solidFill>
                <a:latin typeface="Calibri"/>
              </a:rPr>
              <a:t>Parcours de formation SIN</a:t>
            </a:r>
          </a:p>
          <a:p>
            <a:pPr algn="l" rtl="1">
              <a:defRPr sz="1000"/>
            </a:pPr>
            <a:endParaRPr lang="fr-FR" sz="2800" b="0" i="0" strike="noStrike">
              <a:solidFill>
                <a:srgbClr val="FFFFFF"/>
              </a:solidFill>
              <a:latin typeface="Calibri"/>
            </a:endParaRPr>
          </a:p>
        </xdr:txBody>
      </xdr:sp>
      <xdr:sp macro="" textlink="">
        <xdr:nvSpPr>
          <xdr:cNvPr id="21" name="Rectangle 141"/>
          <xdr:cNvSpPr>
            <a:spLocks noChangeArrowheads="1"/>
          </xdr:cNvSpPr>
        </xdr:nvSpPr>
        <xdr:spPr bwMode="auto">
          <a:xfrm>
            <a:off x="11449" y="6336"/>
            <a:ext cx="361" cy="1227"/>
          </a:xfrm>
          <a:prstGeom prst="rect">
            <a:avLst/>
          </a:prstGeom>
          <a:solidFill>
            <a:srgbClr val="8DB3E2"/>
          </a:solidFill>
          <a:ln w="19050">
            <a:noFill/>
            <a:miter lim="800000"/>
            <a:headEnd/>
            <a:tailEnd/>
          </a:ln>
          <a:effectLst/>
        </xdr:spPr>
      </xdr:sp>
    </xdr:grpSp>
    <xdr:clientData/>
  </xdr:twoCellAnchor>
  <xdr:absoluteAnchor>
    <xdr:pos x="6086475" y="2114551"/>
    <xdr:ext cx="4848225" cy="3171310"/>
    <xdr:graphicFrame macro="">
      <xdr:nvGraphicFramePr>
        <xdr:cNvPr id="8" name="Graphique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  <xdr:absoluteAnchor>
    <xdr:pos x="6076950" y="5676900"/>
    <xdr:ext cx="4932067" cy="3226152"/>
    <xdr:graphicFrame macro="">
      <xdr:nvGraphicFramePr>
        <xdr:cNvPr id="9" name="Graphique 8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3"/>
  <dimension ref="A1:N171"/>
  <sheetViews>
    <sheetView topLeftCell="A43" zoomScale="90" zoomScaleNormal="90" workbookViewId="0">
      <selection activeCell="B2" sqref="B2"/>
    </sheetView>
  </sheetViews>
  <sheetFormatPr baseColWidth="10" defaultRowHeight="15"/>
  <cols>
    <col min="1" max="1" width="6.140625" customWidth="1"/>
    <col min="13" max="13" width="3.28515625" customWidth="1"/>
    <col min="14" max="14" width="11.5703125" style="6" bestFit="1" customWidth="1"/>
    <col min="15" max="15" width="13" customWidth="1"/>
  </cols>
  <sheetData>
    <row r="1" spans="1:14" ht="141" customHeight="1"/>
    <row r="2" spans="1:14" ht="27.75" customHeight="1">
      <c r="D2" s="21" t="s">
        <v>0</v>
      </c>
    </row>
    <row r="4" spans="1:14" ht="18">
      <c r="B4" s="24" t="s">
        <v>16</v>
      </c>
      <c r="C4" s="24"/>
      <c r="D4" s="24"/>
    </row>
    <row r="5" spans="1:14">
      <c r="A5">
        <v>1</v>
      </c>
      <c r="B5" s="1" t="s">
        <v>1</v>
      </c>
      <c r="N5" s="7">
        <v>0</v>
      </c>
    </row>
    <row r="6" spans="1:14" ht="18">
      <c r="B6" s="2" t="s">
        <v>2</v>
      </c>
      <c r="N6" s="7" t="b">
        <v>1</v>
      </c>
    </row>
    <row r="7" spans="1:14" ht="18">
      <c r="B7" s="2" t="s">
        <v>3</v>
      </c>
      <c r="N7" s="7" t="b">
        <v>1</v>
      </c>
    </row>
    <row r="8" spans="1:14" ht="18">
      <c r="B8" s="2" t="s">
        <v>40</v>
      </c>
      <c r="N8" s="7" t="b">
        <v>1</v>
      </c>
    </row>
    <row r="9" spans="1:14" ht="18">
      <c r="B9" s="2" t="s">
        <v>91</v>
      </c>
      <c r="N9" s="7" t="b">
        <v>1</v>
      </c>
    </row>
    <row r="10" spans="1:14" ht="18">
      <c r="B10" s="2" t="s">
        <v>79</v>
      </c>
      <c r="N10" s="7" t="b">
        <v>1</v>
      </c>
    </row>
    <row r="11" spans="1:14" ht="18">
      <c r="B11" s="2" t="s">
        <v>86</v>
      </c>
      <c r="N11" s="7" t="b">
        <v>1</v>
      </c>
    </row>
    <row r="12" spans="1:14" ht="18">
      <c r="B12" s="2" t="s">
        <v>98</v>
      </c>
      <c r="N12" s="7" t="b">
        <v>1</v>
      </c>
    </row>
    <row r="13" spans="1:14" ht="18">
      <c r="B13" s="2" t="s">
        <v>99</v>
      </c>
      <c r="N13" s="7" t="b">
        <v>1</v>
      </c>
    </row>
    <row r="14" spans="1:14" ht="18">
      <c r="B14" s="2" t="s">
        <v>94</v>
      </c>
      <c r="N14" s="7" t="b">
        <v>1</v>
      </c>
    </row>
    <row r="15" spans="1:14" ht="18">
      <c r="B15" s="2" t="s">
        <v>44</v>
      </c>
      <c r="N15" s="7" t="b">
        <v>1</v>
      </c>
    </row>
    <row r="16" spans="1:14" ht="18">
      <c r="B16" s="2" t="s">
        <v>95</v>
      </c>
      <c r="N16" s="7" t="b">
        <v>1</v>
      </c>
    </row>
    <row r="17" spans="1:14" ht="18">
      <c r="B17" s="2" t="s">
        <v>93</v>
      </c>
      <c r="N17" s="7" t="b">
        <v>1</v>
      </c>
    </row>
    <row r="18" spans="1:14" ht="18">
      <c r="B18" s="2" t="s">
        <v>48</v>
      </c>
      <c r="N18" s="7" t="b">
        <v>1</v>
      </c>
    </row>
    <row r="19" spans="1:14" ht="18">
      <c r="B19" s="2" t="s">
        <v>100</v>
      </c>
      <c r="N19" s="7" t="b">
        <v>1</v>
      </c>
    </row>
    <row r="20" spans="1:14" ht="18">
      <c r="B20" s="2" t="s">
        <v>82</v>
      </c>
      <c r="N20" s="7" t="b">
        <v>1</v>
      </c>
    </row>
    <row r="21" spans="1:14" ht="18">
      <c r="B21" s="2" t="s">
        <v>83</v>
      </c>
      <c r="N21" s="7" t="b">
        <v>1</v>
      </c>
    </row>
    <row r="22" spans="1:14" ht="18">
      <c r="B22" s="2" t="s">
        <v>56</v>
      </c>
      <c r="N22" s="7" t="b">
        <v>1</v>
      </c>
    </row>
    <row r="23" spans="1:14" ht="18">
      <c r="B23" s="2"/>
      <c r="N23" s="12">
        <f>COUNTIF(N6:N22,TRUE())/COUNTIF(N6:N22,"&lt;&gt;")</f>
        <v>1</v>
      </c>
    </row>
    <row r="24" spans="1:14">
      <c r="A24">
        <v>2</v>
      </c>
      <c r="B24" s="1" t="s">
        <v>4</v>
      </c>
    </row>
    <row r="25" spans="1:14" ht="18">
      <c r="B25" s="2" t="s">
        <v>5</v>
      </c>
      <c r="N25" s="7" t="b">
        <v>1</v>
      </c>
    </row>
    <row r="26" spans="1:14" ht="18">
      <c r="B26" s="2" t="s">
        <v>6</v>
      </c>
      <c r="N26" s="7" t="b">
        <v>1</v>
      </c>
    </row>
    <row r="27" spans="1:14" ht="18">
      <c r="B27" s="2" t="s">
        <v>7</v>
      </c>
      <c r="N27" s="7" t="b">
        <v>1</v>
      </c>
    </row>
    <row r="28" spans="1:14" ht="18">
      <c r="B28" s="2" t="s">
        <v>8</v>
      </c>
      <c r="N28" s="7" t="b">
        <v>1</v>
      </c>
    </row>
    <row r="29" spans="1:14" ht="18">
      <c r="B29" s="2" t="s">
        <v>96</v>
      </c>
      <c r="N29" s="7" t="b">
        <v>1</v>
      </c>
    </row>
    <row r="30" spans="1:14" ht="18">
      <c r="B30" s="2" t="s">
        <v>97</v>
      </c>
      <c r="N30" s="7" t="b">
        <v>1</v>
      </c>
    </row>
    <row r="31" spans="1:14" ht="18">
      <c r="B31" s="2" t="s">
        <v>42</v>
      </c>
      <c r="N31" s="7" t="b">
        <v>1</v>
      </c>
    </row>
    <row r="32" spans="1:14" ht="18">
      <c r="B32" s="2" t="s">
        <v>45</v>
      </c>
      <c r="N32" s="7" t="b">
        <v>1</v>
      </c>
    </row>
    <row r="33" spans="1:14" ht="18">
      <c r="B33" s="2" t="s">
        <v>41</v>
      </c>
      <c r="N33" s="7" t="b">
        <v>1</v>
      </c>
    </row>
    <row r="34" spans="1:14" ht="18">
      <c r="B34" s="2"/>
      <c r="N34" s="13">
        <f>COUNTIF(N25:N33,TRUE())/COUNTIF(N25:N33,"&lt;&gt;")</f>
        <v>1</v>
      </c>
    </row>
    <row r="35" spans="1:14">
      <c r="A35">
        <v>3</v>
      </c>
      <c r="B35" s="1" t="s">
        <v>9</v>
      </c>
    </row>
    <row r="36" spans="1:14" ht="18">
      <c r="B36" s="2" t="s">
        <v>10</v>
      </c>
      <c r="N36" s="7" t="b">
        <v>1</v>
      </c>
    </row>
    <row r="37" spans="1:14" ht="18">
      <c r="B37" s="2" t="s">
        <v>60</v>
      </c>
      <c r="N37" s="7" t="b">
        <v>1</v>
      </c>
    </row>
    <row r="38" spans="1:14" ht="18">
      <c r="B38" s="2" t="s">
        <v>90</v>
      </c>
      <c r="N38" s="7" t="b">
        <v>1</v>
      </c>
    </row>
    <row r="39" spans="1:14" ht="18">
      <c r="B39" s="2"/>
      <c r="N39" s="13">
        <f>COUNTIF(N36:N38,TRUE())/COUNTIF(N36:N38,"&lt;&gt;")</f>
        <v>1</v>
      </c>
    </row>
    <row r="40" spans="1:14">
      <c r="A40">
        <v>4</v>
      </c>
      <c r="B40" s="1" t="s">
        <v>11</v>
      </c>
    </row>
    <row r="41" spans="1:14" ht="18">
      <c r="B41" s="2" t="s">
        <v>12</v>
      </c>
      <c r="N41" s="7" t="b">
        <v>1</v>
      </c>
    </row>
    <row r="42" spans="1:14" ht="18">
      <c r="B42" s="2" t="s">
        <v>46</v>
      </c>
      <c r="N42" s="7" t="b">
        <v>1</v>
      </c>
    </row>
    <row r="43" spans="1:14" ht="18">
      <c r="B43" s="2" t="s">
        <v>47</v>
      </c>
      <c r="N43" s="7" t="b">
        <v>1</v>
      </c>
    </row>
    <row r="44" spans="1:14" ht="18">
      <c r="B44" s="2" t="s">
        <v>59</v>
      </c>
      <c r="N44" s="7" t="b">
        <v>1</v>
      </c>
    </row>
    <row r="45" spans="1:14" ht="18">
      <c r="B45" s="2"/>
      <c r="N45" s="13">
        <f>COUNTIF(N41:N44,TRUE())/COUNTIF(N41:N44,"&lt;&gt;")</f>
        <v>1</v>
      </c>
    </row>
    <row r="46" spans="1:14">
      <c r="A46">
        <v>5</v>
      </c>
      <c r="B46" s="1" t="s">
        <v>13</v>
      </c>
    </row>
    <row r="47" spans="1:14" ht="18">
      <c r="B47" s="2" t="s">
        <v>14</v>
      </c>
      <c r="N47" s="7" t="b">
        <v>1</v>
      </c>
    </row>
    <row r="48" spans="1:14" ht="18">
      <c r="B48" s="2" t="s">
        <v>15</v>
      </c>
      <c r="N48" s="7" t="b">
        <v>1</v>
      </c>
    </row>
    <row r="49" spans="1:14" ht="15.75" thickBot="1">
      <c r="N49" s="13">
        <f>COUNTIF(N47:N48,TRUE())/COUNTIF(N47:N48,"&lt;&gt;")</f>
        <v>1</v>
      </c>
    </row>
    <row r="50" spans="1:14" ht="15.75" thickBot="1">
      <c r="B50" s="4" t="s">
        <v>61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20">
        <f>(N49+N45+N39+N34+N23)/5</f>
        <v>1</v>
      </c>
    </row>
    <row r="52" spans="1:14" ht="18">
      <c r="B52" s="24" t="s">
        <v>17</v>
      </c>
      <c r="C52" s="24"/>
      <c r="D52" s="24"/>
    </row>
    <row r="53" spans="1:14">
      <c r="A53">
        <v>6</v>
      </c>
      <c r="B53" s="1" t="s">
        <v>18</v>
      </c>
    </row>
    <row r="54" spans="1:14" ht="18">
      <c r="B54" s="2" t="s">
        <v>19</v>
      </c>
      <c r="N54" s="7" t="b">
        <v>1</v>
      </c>
    </row>
    <row r="55" spans="1:14" ht="18">
      <c r="B55" s="2" t="s">
        <v>20</v>
      </c>
      <c r="N55" s="7" t="b">
        <v>1</v>
      </c>
    </row>
    <row r="56" spans="1:14" ht="18">
      <c r="B56" s="2" t="s">
        <v>53</v>
      </c>
      <c r="N56" s="7" t="b">
        <v>1</v>
      </c>
    </row>
    <row r="57" spans="1:14" ht="18">
      <c r="B57" s="2"/>
      <c r="N57" s="13">
        <f>COUNTIF(N54:N56,TRUE())/COUNTIF(N54:N56,"&lt;&gt;")</f>
        <v>1</v>
      </c>
    </row>
    <row r="58" spans="1:14">
      <c r="A58">
        <v>7</v>
      </c>
      <c r="B58" s="1" t="s">
        <v>21</v>
      </c>
    </row>
    <row r="59" spans="1:14" ht="18">
      <c r="B59" s="2" t="s">
        <v>22</v>
      </c>
      <c r="N59" s="7" t="b">
        <v>1</v>
      </c>
    </row>
    <row r="60" spans="1:14" ht="18">
      <c r="B60" s="2" t="s">
        <v>87</v>
      </c>
      <c r="N60" s="7" t="b">
        <v>1</v>
      </c>
    </row>
    <row r="61" spans="1:14" ht="18">
      <c r="B61" s="2" t="s">
        <v>43</v>
      </c>
      <c r="N61" s="7" t="b">
        <v>1</v>
      </c>
    </row>
    <row r="62" spans="1:14" ht="18">
      <c r="B62" s="2" t="s">
        <v>51</v>
      </c>
      <c r="N62" s="7" t="b">
        <v>1</v>
      </c>
    </row>
    <row r="63" spans="1:14" ht="18">
      <c r="B63" s="2" t="s">
        <v>54</v>
      </c>
      <c r="N63" s="7" t="b">
        <v>1</v>
      </c>
    </row>
    <row r="64" spans="1:14">
      <c r="N64" s="13">
        <f>COUNTIF(N59:N63,TRUE())/COUNTIF(N59:N63,"&lt;&gt;")</f>
        <v>1</v>
      </c>
    </row>
    <row r="65" spans="1:14" ht="18">
      <c r="B65" s="2"/>
    </row>
    <row r="66" spans="1:14">
      <c r="A66">
        <v>8</v>
      </c>
      <c r="B66" s="1" t="s">
        <v>23</v>
      </c>
      <c r="N66" s="8"/>
    </row>
    <row r="67" spans="1:14" ht="18">
      <c r="B67" s="2" t="s">
        <v>24</v>
      </c>
      <c r="N67" s="7" t="b">
        <v>1</v>
      </c>
    </row>
    <row r="68" spans="1:14" ht="18">
      <c r="B68" s="2" t="s">
        <v>25</v>
      </c>
      <c r="N68" s="7" t="b">
        <v>1</v>
      </c>
    </row>
    <row r="69" spans="1:14" ht="18">
      <c r="B69" s="2" t="s">
        <v>49</v>
      </c>
      <c r="N69" s="7" t="b">
        <v>1</v>
      </c>
    </row>
    <row r="70" spans="1:14" ht="18">
      <c r="B70" s="2" t="s">
        <v>92</v>
      </c>
      <c r="N70" s="7" t="b">
        <v>1</v>
      </c>
    </row>
    <row r="71" spans="1:14" ht="18">
      <c r="B71" s="2" t="s">
        <v>52</v>
      </c>
      <c r="N71" s="7" t="b">
        <v>1</v>
      </c>
    </row>
    <row r="72" spans="1:14" ht="18">
      <c r="B72" s="2" t="s">
        <v>57</v>
      </c>
      <c r="N72" s="7" t="b">
        <v>1</v>
      </c>
    </row>
    <row r="73" spans="1:14" ht="18">
      <c r="B73" s="2" t="s">
        <v>78</v>
      </c>
      <c r="N73" s="7" t="b">
        <v>1</v>
      </c>
    </row>
    <row r="74" spans="1:14" ht="18">
      <c r="B74" s="2"/>
      <c r="N74" s="13">
        <f>COUNTIF(N67:N73,TRUE())/COUNTIF(N67:N73,"&lt;&gt;")</f>
        <v>1</v>
      </c>
    </row>
    <row r="75" spans="1:14">
      <c r="A75">
        <v>9</v>
      </c>
      <c r="B75" s="1" t="s">
        <v>26</v>
      </c>
    </row>
    <row r="76" spans="1:14" ht="18">
      <c r="B76" s="2" t="s">
        <v>27</v>
      </c>
      <c r="N76" s="7" t="b">
        <v>1</v>
      </c>
    </row>
    <row r="77" spans="1:14" ht="18">
      <c r="B77" s="2" t="s">
        <v>85</v>
      </c>
      <c r="N77" s="7" t="b">
        <v>1</v>
      </c>
    </row>
    <row r="78" spans="1:14" ht="18">
      <c r="B78" s="2" t="s">
        <v>55</v>
      </c>
      <c r="N78" s="7" t="b">
        <v>1</v>
      </c>
    </row>
    <row r="79" spans="1:14">
      <c r="N79" s="13">
        <f>COUNTIF(N76:N78,TRUE())/COUNTIF(N76:N78,"&lt;&gt;")</f>
        <v>1</v>
      </c>
    </row>
    <row r="80" spans="1:14" ht="18">
      <c r="B80" s="2"/>
    </row>
    <row r="81" spans="1:14">
      <c r="A81">
        <v>10</v>
      </c>
      <c r="B81" s="1" t="s">
        <v>28</v>
      </c>
    </row>
    <row r="82" spans="1:14" ht="18">
      <c r="B82" s="2" t="s">
        <v>29</v>
      </c>
      <c r="N82" s="7" t="b">
        <v>1</v>
      </c>
    </row>
    <row r="83" spans="1:14" ht="18">
      <c r="B83" s="2" t="s">
        <v>58</v>
      </c>
      <c r="N83" s="7" t="b">
        <v>1</v>
      </c>
    </row>
    <row r="84" spans="1:14" ht="18.75" thickBot="1">
      <c r="B84" s="2"/>
      <c r="N84" s="13">
        <f>COUNTIF(N82:N83,TRUE())/COUNTIF(N82:N83,"&lt;&gt;")</f>
        <v>1</v>
      </c>
    </row>
    <row r="85" spans="1:14" ht="15.75" thickBot="1">
      <c r="B85" s="4" t="s">
        <v>62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20">
        <f>(N84+N79+N74+N64+N57)/5</f>
        <v>1</v>
      </c>
    </row>
    <row r="87" spans="1:14" ht="18">
      <c r="B87" s="24" t="s">
        <v>30</v>
      </c>
      <c r="C87" s="24"/>
      <c r="D87" s="24"/>
    </row>
    <row r="88" spans="1:14">
      <c r="A88">
        <v>11</v>
      </c>
      <c r="B88" s="1" t="s">
        <v>31</v>
      </c>
    </row>
    <row r="89" spans="1:14" ht="18">
      <c r="B89" s="2" t="s">
        <v>32</v>
      </c>
      <c r="N89" s="7" t="b">
        <v>1</v>
      </c>
    </row>
    <row r="90" spans="1:14" ht="18">
      <c r="B90" s="2" t="s">
        <v>33</v>
      </c>
      <c r="N90" s="7" t="b">
        <v>1</v>
      </c>
    </row>
    <row r="91" spans="1:14" ht="18">
      <c r="B91" s="2" t="s">
        <v>88</v>
      </c>
      <c r="N91" s="7" t="b">
        <v>1</v>
      </c>
    </row>
    <row r="92" spans="1:14" ht="18">
      <c r="B92" s="2" t="s">
        <v>89</v>
      </c>
      <c r="N92" s="7" t="b">
        <v>1</v>
      </c>
    </row>
    <row r="93" spans="1:14" ht="18">
      <c r="B93" s="2" t="s">
        <v>50</v>
      </c>
      <c r="N93" s="7" t="b">
        <v>1</v>
      </c>
    </row>
    <row r="94" spans="1:14" ht="18">
      <c r="B94" s="2" t="s">
        <v>80</v>
      </c>
      <c r="N94" s="7" t="b">
        <v>1</v>
      </c>
    </row>
    <row r="95" spans="1:14" ht="18">
      <c r="B95" s="2"/>
      <c r="N95" s="13">
        <f>COUNTIF(N89:N94,TRUE())/COUNTIF(N89:N94,"&lt;&gt;")</f>
        <v>1</v>
      </c>
    </row>
    <row r="96" spans="1:14">
      <c r="A96">
        <v>12</v>
      </c>
      <c r="B96" s="1" t="s">
        <v>34</v>
      </c>
    </row>
    <row r="97" spans="2:14" ht="18">
      <c r="B97" s="2" t="s">
        <v>35</v>
      </c>
      <c r="N97" s="7" t="b">
        <v>1</v>
      </c>
    </row>
    <row r="98" spans="2:14" ht="18">
      <c r="B98" s="2" t="s">
        <v>36</v>
      </c>
      <c r="N98" s="7" t="b">
        <v>1</v>
      </c>
    </row>
    <row r="99" spans="2:14" ht="18">
      <c r="B99" s="2" t="s">
        <v>81</v>
      </c>
      <c r="N99" s="7" t="b">
        <v>1</v>
      </c>
    </row>
    <row r="100" spans="2:14" ht="18">
      <c r="B100" s="2" t="s">
        <v>84</v>
      </c>
      <c r="N100" s="7" t="b">
        <v>1</v>
      </c>
    </row>
    <row r="101" spans="2:14" ht="18">
      <c r="B101" s="2" t="s">
        <v>37</v>
      </c>
      <c r="N101" s="7" t="b">
        <v>1</v>
      </c>
    </row>
    <row r="102" spans="2:14" ht="18">
      <c r="B102" s="2" t="s">
        <v>38</v>
      </c>
      <c r="N102" s="7" t="b">
        <v>1</v>
      </c>
    </row>
    <row r="103" spans="2:14" ht="18">
      <c r="B103" s="2" t="s">
        <v>39</v>
      </c>
      <c r="N103" s="7" t="b">
        <v>1</v>
      </c>
    </row>
    <row r="104" spans="2:14" ht="15.75" thickBot="1">
      <c r="N104" s="13">
        <f>COUNTIF(N97:N103,TRUE())/COUNTIF(N97:N103,"&lt;&gt;")</f>
        <v>1</v>
      </c>
    </row>
    <row r="105" spans="2:14" ht="15.75" thickBot="1">
      <c r="B105" s="4" t="s">
        <v>63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20">
        <f>(N104+N95)/2</f>
        <v>1</v>
      </c>
    </row>
    <row r="171" spans="2:2" ht="15.75">
      <c r="B171" s="19"/>
    </row>
  </sheetData>
  <mergeCells count="3">
    <mergeCell ref="B4:D4"/>
    <mergeCell ref="B52:D52"/>
    <mergeCell ref="B87:D87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1"/>
  <sheetViews>
    <sheetView topLeftCell="A85" zoomScale="90" zoomScaleNormal="90" workbookViewId="0">
      <selection activeCell="A95" sqref="A95"/>
    </sheetView>
  </sheetViews>
  <sheetFormatPr baseColWidth="10" defaultRowHeight="15"/>
  <cols>
    <col min="1" max="1" width="6.140625" customWidth="1"/>
    <col min="13" max="13" width="3.28515625" customWidth="1"/>
    <col min="14" max="14" width="11.5703125" style="6" bestFit="1" customWidth="1"/>
    <col min="15" max="15" width="13" customWidth="1"/>
  </cols>
  <sheetData>
    <row r="1" spans="1:14" ht="141" customHeight="1"/>
    <row r="2" spans="1:14" ht="27.75" customHeight="1">
      <c r="D2" s="21" t="s">
        <v>105</v>
      </c>
    </row>
    <row r="4" spans="1:14">
      <c r="B4" s="3" t="s">
        <v>16</v>
      </c>
    </row>
    <row r="5" spans="1:14">
      <c r="A5">
        <v>1</v>
      </c>
      <c r="B5" s="1" t="s">
        <v>1</v>
      </c>
      <c r="N5" s="7">
        <v>0</v>
      </c>
    </row>
    <row r="6" spans="1:14" ht="18">
      <c r="B6" s="2" t="s">
        <v>2</v>
      </c>
      <c r="N6" s="7" t="b">
        <v>1</v>
      </c>
    </row>
    <row r="7" spans="1:14" ht="18">
      <c r="B7" s="2" t="s">
        <v>3</v>
      </c>
      <c r="N7" s="7" t="b">
        <v>1</v>
      </c>
    </row>
    <row r="8" spans="1:14" ht="18">
      <c r="B8" s="2" t="s">
        <v>40</v>
      </c>
      <c r="N8" s="7" t="b">
        <v>1</v>
      </c>
    </row>
    <row r="9" spans="1:14" ht="18">
      <c r="B9" s="2" t="s">
        <v>91</v>
      </c>
      <c r="N9" s="7" t="b">
        <v>1</v>
      </c>
    </row>
    <row r="10" spans="1:14" ht="18">
      <c r="B10" s="2" t="s">
        <v>79</v>
      </c>
      <c r="N10" s="7" t="b">
        <v>1</v>
      </c>
    </row>
    <row r="11" spans="1:14" ht="18">
      <c r="B11" s="2" t="s">
        <v>86</v>
      </c>
      <c r="N11" s="7" t="b">
        <v>1</v>
      </c>
    </row>
    <row r="12" spans="1:14" ht="18">
      <c r="B12" s="2" t="s">
        <v>98</v>
      </c>
      <c r="N12" s="7" t="b">
        <v>1</v>
      </c>
    </row>
    <row r="13" spans="1:14" ht="18">
      <c r="B13" s="2" t="s">
        <v>99</v>
      </c>
      <c r="N13" s="7" t="b">
        <v>1</v>
      </c>
    </row>
    <row r="14" spans="1:14" ht="18">
      <c r="B14" s="2" t="s">
        <v>94</v>
      </c>
      <c r="N14" s="7" t="b">
        <v>1</v>
      </c>
    </row>
    <row r="15" spans="1:14" ht="18">
      <c r="B15" s="2" t="s">
        <v>44</v>
      </c>
      <c r="N15" s="7" t="b">
        <v>0</v>
      </c>
    </row>
    <row r="16" spans="1:14" ht="18">
      <c r="B16" s="2" t="s">
        <v>95</v>
      </c>
      <c r="N16" s="7" t="b">
        <v>0</v>
      </c>
    </row>
    <row r="17" spans="1:14" ht="18">
      <c r="B17" s="2" t="s">
        <v>93</v>
      </c>
      <c r="N17" s="7" t="b">
        <v>0</v>
      </c>
    </row>
    <row r="18" spans="1:14" ht="18">
      <c r="B18" s="2" t="s">
        <v>48</v>
      </c>
      <c r="N18" s="7" t="b">
        <v>0</v>
      </c>
    </row>
    <row r="19" spans="1:14" ht="18">
      <c r="B19" s="2" t="s">
        <v>100</v>
      </c>
      <c r="N19" s="7" t="b">
        <v>0</v>
      </c>
    </row>
    <row r="20" spans="1:14" ht="18">
      <c r="B20" s="2" t="s">
        <v>82</v>
      </c>
      <c r="N20" s="7" t="b">
        <v>0</v>
      </c>
    </row>
    <row r="21" spans="1:14" ht="18">
      <c r="B21" s="2" t="s">
        <v>83</v>
      </c>
      <c r="N21" s="7" t="b">
        <v>0</v>
      </c>
    </row>
    <row r="22" spans="1:14" ht="18">
      <c r="B22" s="2" t="s">
        <v>56</v>
      </c>
      <c r="N22" s="7" t="b">
        <v>0</v>
      </c>
    </row>
    <row r="23" spans="1:14" ht="18">
      <c r="B23" s="2"/>
      <c r="N23" s="12">
        <f>COUNTIF(N6:N22,TRUE())/COUNTIF(N6:N22,"&lt;&gt;")</f>
        <v>0.52941176470588236</v>
      </c>
    </row>
    <row r="24" spans="1:14">
      <c r="A24">
        <v>2</v>
      </c>
      <c r="B24" s="1" t="s">
        <v>4</v>
      </c>
    </row>
    <row r="25" spans="1:14" ht="18">
      <c r="B25" s="2" t="s">
        <v>5</v>
      </c>
      <c r="N25" s="7" t="b">
        <v>1</v>
      </c>
    </row>
    <row r="26" spans="1:14" ht="18">
      <c r="B26" s="2" t="s">
        <v>6</v>
      </c>
      <c r="N26" s="7" t="b">
        <v>1</v>
      </c>
    </row>
    <row r="27" spans="1:14" ht="18">
      <c r="B27" s="2" t="s">
        <v>7</v>
      </c>
      <c r="N27" s="7" t="b">
        <v>1</v>
      </c>
    </row>
    <row r="28" spans="1:14" ht="18">
      <c r="B28" s="2" t="s">
        <v>8</v>
      </c>
      <c r="N28" s="7" t="b">
        <v>1</v>
      </c>
    </row>
    <row r="29" spans="1:14" ht="18">
      <c r="B29" s="2" t="s">
        <v>96</v>
      </c>
      <c r="N29" s="7" t="b">
        <v>1</v>
      </c>
    </row>
    <row r="30" spans="1:14" ht="18">
      <c r="B30" s="2" t="s">
        <v>97</v>
      </c>
      <c r="N30" s="7" t="b">
        <v>1</v>
      </c>
    </row>
    <row r="31" spans="1:14" ht="18">
      <c r="B31" s="2" t="s">
        <v>42</v>
      </c>
      <c r="N31" s="7" t="b">
        <v>0</v>
      </c>
    </row>
    <row r="32" spans="1:14" ht="18">
      <c r="B32" s="2" t="s">
        <v>45</v>
      </c>
      <c r="N32" s="7" t="b">
        <v>0</v>
      </c>
    </row>
    <row r="33" spans="1:14" ht="18">
      <c r="B33" s="2" t="s">
        <v>41</v>
      </c>
      <c r="N33" s="7" t="b">
        <v>0</v>
      </c>
    </row>
    <row r="34" spans="1:14" ht="18">
      <c r="B34" s="2"/>
      <c r="N34" s="13">
        <f>COUNTIF(N25:N33,TRUE())/COUNTIF(N25:N33,"&lt;&gt;")</f>
        <v>0.66666666666666663</v>
      </c>
    </row>
    <row r="35" spans="1:14">
      <c r="A35">
        <v>3</v>
      </c>
      <c r="B35" s="1" t="s">
        <v>9</v>
      </c>
    </row>
    <row r="36" spans="1:14" ht="18">
      <c r="B36" s="2" t="s">
        <v>10</v>
      </c>
      <c r="N36" s="7" t="b">
        <v>1</v>
      </c>
    </row>
    <row r="37" spans="1:14" ht="18">
      <c r="B37" s="2" t="s">
        <v>60</v>
      </c>
      <c r="N37" s="7" t="b">
        <v>1</v>
      </c>
    </row>
    <row r="38" spans="1:14" ht="18">
      <c r="B38" s="2" t="s">
        <v>90</v>
      </c>
      <c r="N38" s="7" t="b">
        <v>1</v>
      </c>
    </row>
    <row r="39" spans="1:14" ht="18">
      <c r="B39" s="2"/>
      <c r="N39" s="13">
        <f>COUNTIF(N36:N38,TRUE())/COUNTIF(N36:N38,"&lt;&gt;")</f>
        <v>1</v>
      </c>
    </row>
    <row r="40" spans="1:14">
      <c r="A40">
        <v>4</v>
      </c>
      <c r="B40" s="1" t="s">
        <v>11</v>
      </c>
    </row>
    <row r="41" spans="1:14" ht="18">
      <c r="B41" s="2" t="s">
        <v>12</v>
      </c>
      <c r="N41" s="7" t="b">
        <v>1</v>
      </c>
    </row>
    <row r="42" spans="1:14" ht="18">
      <c r="B42" s="2" t="s">
        <v>46</v>
      </c>
      <c r="N42" s="7" t="b">
        <v>1</v>
      </c>
    </row>
    <row r="43" spans="1:14" ht="18">
      <c r="B43" s="2" t="s">
        <v>47</v>
      </c>
      <c r="N43" s="7" t="b">
        <v>0</v>
      </c>
    </row>
    <row r="44" spans="1:14" ht="18">
      <c r="B44" s="2" t="s">
        <v>59</v>
      </c>
      <c r="N44" s="7" t="b">
        <v>0</v>
      </c>
    </row>
    <row r="45" spans="1:14" ht="18">
      <c r="B45" s="2"/>
      <c r="N45" s="13">
        <f>COUNTIF(N41:N44,TRUE())/COUNTIF(N41:N44,"&lt;&gt;")</f>
        <v>0.5</v>
      </c>
    </row>
    <row r="46" spans="1:14">
      <c r="A46">
        <v>5</v>
      </c>
      <c r="B46" s="1" t="s">
        <v>13</v>
      </c>
    </row>
    <row r="47" spans="1:14" ht="18">
      <c r="B47" s="2" t="s">
        <v>14</v>
      </c>
      <c r="N47" s="7" t="b">
        <v>1</v>
      </c>
    </row>
    <row r="48" spans="1:14" ht="18">
      <c r="B48" s="2" t="s">
        <v>15</v>
      </c>
      <c r="N48" s="7" t="b">
        <v>1</v>
      </c>
    </row>
    <row r="49" spans="1:14" ht="15.75" thickBot="1">
      <c r="N49" s="13">
        <f>COUNTIF(N47:N48,TRUE())/COUNTIF(N47:N48,"&lt;&gt;")</f>
        <v>1</v>
      </c>
    </row>
    <row r="50" spans="1:14" ht="15.75" thickBot="1">
      <c r="B50" s="4" t="s">
        <v>61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20">
        <f>(N49+N45+N39+N34+N23)/5</f>
        <v>0.73921568627450973</v>
      </c>
    </row>
    <row r="52" spans="1:14">
      <c r="B52" s="3" t="s">
        <v>17</v>
      </c>
    </row>
    <row r="53" spans="1:14">
      <c r="A53">
        <v>6</v>
      </c>
      <c r="B53" s="1" t="s">
        <v>18</v>
      </c>
    </row>
    <row r="54" spans="1:14" ht="18">
      <c r="B54" s="2" t="s">
        <v>19</v>
      </c>
      <c r="N54" s="7" t="b">
        <v>1</v>
      </c>
    </row>
    <row r="55" spans="1:14" ht="18">
      <c r="B55" s="2" t="s">
        <v>20</v>
      </c>
      <c r="N55" s="7" t="b">
        <v>1</v>
      </c>
    </row>
    <row r="56" spans="1:14" ht="18">
      <c r="B56" s="2" t="s">
        <v>53</v>
      </c>
      <c r="N56" s="7" t="b">
        <v>1</v>
      </c>
    </row>
    <row r="57" spans="1:14" ht="18">
      <c r="B57" s="2"/>
      <c r="N57" s="13">
        <f>COUNTIF(N54:N56,TRUE())/COUNTIF(N54:N56,"&lt;&gt;")</f>
        <v>1</v>
      </c>
    </row>
    <row r="58" spans="1:14">
      <c r="A58">
        <v>7</v>
      </c>
      <c r="B58" s="1" t="s">
        <v>21</v>
      </c>
    </row>
    <row r="59" spans="1:14" ht="18">
      <c r="B59" s="2" t="s">
        <v>22</v>
      </c>
      <c r="N59" s="7" t="b">
        <v>1</v>
      </c>
    </row>
    <row r="60" spans="1:14" ht="18">
      <c r="B60" s="2" t="s">
        <v>87</v>
      </c>
      <c r="N60" s="7" t="b">
        <v>1</v>
      </c>
    </row>
    <row r="61" spans="1:14" ht="18">
      <c r="B61" s="2" t="s">
        <v>43</v>
      </c>
      <c r="N61" s="7" t="b">
        <v>0</v>
      </c>
    </row>
    <row r="62" spans="1:14" ht="18">
      <c r="B62" s="2" t="s">
        <v>51</v>
      </c>
      <c r="N62" s="7" t="b">
        <v>0</v>
      </c>
    </row>
    <row r="63" spans="1:14" ht="18">
      <c r="B63" s="2" t="s">
        <v>54</v>
      </c>
      <c r="N63" s="7" t="b">
        <v>0</v>
      </c>
    </row>
    <row r="64" spans="1:14">
      <c r="N64" s="13">
        <f>COUNTIF(N59:N63,TRUE())/COUNTIF(N59:N63,"&lt;&gt;")</f>
        <v>0.4</v>
      </c>
    </row>
    <row r="65" spans="1:14" ht="18">
      <c r="B65" s="2"/>
    </row>
    <row r="66" spans="1:14">
      <c r="A66">
        <v>8</v>
      </c>
      <c r="B66" s="1" t="s">
        <v>23</v>
      </c>
      <c r="N66" s="8"/>
    </row>
    <row r="67" spans="1:14" ht="18">
      <c r="B67" s="2" t="s">
        <v>24</v>
      </c>
      <c r="N67" s="7" t="b">
        <v>1</v>
      </c>
    </row>
    <row r="68" spans="1:14" ht="18">
      <c r="B68" s="2" t="s">
        <v>25</v>
      </c>
      <c r="N68" s="7" t="b">
        <v>1</v>
      </c>
    </row>
    <row r="69" spans="1:14" ht="18">
      <c r="B69" s="2" t="s">
        <v>49</v>
      </c>
      <c r="N69" s="7" t="b">
        <v>1</v>
      </c>
    </row>
    <row r="70" spans="1:14" ht="18">
      <c r="B70" s="2" t="s">
        <v>92</v>
      </c>
      <c r="N70" s="7" t="b">
        <v>1</v>
      </c>
    </row>
    <row r="71" spans="1:14" ht="18">
      <c r="B71" s="2" t="s">
        <v>52</v>
      </c>
      <c r="N71" s="7" t="b">
        <v>1</v>
      </c>
    </row>
    <row r="72" spans="1:14" ht="18">
      <c r="B72" s="2" t="s">
        <v>57</v>
      </c>
      <c r="N72" s="7" t="b">
        <v>0</v>
      </c>
    </row>
    <row r="73" spans="1:14" ht="18">
      <c r="B73" s="2" t="s">
        <v>78</v>
      </c>
      <c r="N73" s="7" t="b">
        <v>0</v>
      </c>
    </row>
    <row r="74" spans="1:14" ht="18">
      <c r="B74" s="2"/>
      <c r="N74" s="13">
        <f>COUNTIF(N67:N73,TRUE())/COUNTIF(N67:N73,"&lt;&gt;")</f>
        <v>0.7142857142857143</v>
      </c>
    </row>
    <row r="75" spans="1:14">
      <c r="A75">
        <v>9</v>
      </c>
      <c r="B75" s="1" t="s">
        <v>26</v>
      </c>
    </row>
    <row r="76" spans="1:14" ht="18">
      <c r="B76" s="2" t="s">
        <v>27</v>
      </c>
      <c r="N76" s="7" t="b">
        <v>1</v>
      </c>
    </row>
    <row r="77" spans="1:14" ht="18">
      <c r="B77" s="2" t="s">
        <v>85</v>
      </c>
      <c r="N77" s="7" t="b">
        <v>1</v>
      </c>
    </row>
    <row r="78" spans="1:14" ht="18">
      <c r="B78" s="2" t="s">
        <v>55</v>
      </c>
      <c r="N78" s="7" t="b">
        <v>0</v>
      </c>
    </row>
    <row r="79" spans="1:14">
      <c r="N79" s="13">
        <f>COUNTIF(N76:N78,TRUE())/COUNTIF(N76:N78,"&lt;&gt;")</f>
        <v>0.66666666666666663</v>
      </c>
    </row>
    <row r="80" spans="1:14" ht="18">
      <c r="B80" s="2"/>
    </row>
    <row r="81" spans="1:14">
      <c r="A81">
        <v>10</v>
      </c>
      <c r="B81" s="1" t="s">
        <v>28</v>
      </c>
    </row>
    <row r="82" spans="1:14" ht="18">
      <c r="B82" s="2" t="s">
        <v>29</v>
      </c>
      <c r="N82" s="7" t="b">
        <v>1</v>
      </c>
    </row>
    <row r="83" spans="1:14" ht="18">
      <c r="B83" s="2" t="s">
        <v>58</v>
      </c>
      <c r="N83" s="7" t="b">
        <v>0</v>
      </c>
    </row>
    <row r="84" spans="1:14" ht="18.75" thickBot="1">
      <c r="B84" s="2"/>
      <c r="N84" s="13">
        <f>COUNTIF(N82:N83,TRUE())/COUNTIF(N82:N83,"&lt;&gt;")</f>
        <v>0.5</v>
      </c>
    </row>
    <row r="85" spans="1:14" ht="15.75" thickBot="1">
      <c r="B85" s="4" t="s">
        <v>62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20">
        <f>(N84+N79+N74+N64+N57)/5</f>
        <v>0.65619047619047621</v>
      </c>
    </row>
    <row r="87" spans="1:14">
      <c r="B87" s="3" t="s">
        <v>30</v>
      </c>
    </row>
    <row r="88" spans="1:14">
      <c r="A88">
        <v>11</v>
      </c>
      <c r="B88" s="1" t="s">
        <v>31</v>
      </c>
    </row>
    <row r="89" spans="1:14" ht="18">
      <c r="B89" s="2" t="s">
        <v>32</v>
      </c>
      <c r="N89" s="7" t="b">
        <v>1</v>
      </c>
    </row>
    <row r="90" spans="1:14" ht="18">
      <c r="B90" s="2" t="s">
        <v>33</v>
      </c>
      <c r="N90" s="7" t="b">
        <v>1</v>
      </c>
    </row>
    <row r="91" spans="1:14" ht="18">
      <c r="B91" s="2" t="s">
        <v>88</v>
      </c>
      <c r="N91" s="7" t="b">
        <v>1</v>
      </c>
    </row>
    <row r="92" spans="1:14" ht="18">
      <c r="B92" s="2" t="s">
        <v>89</v>
      </c>
      <c r="N92" s="7" t="b">
        <v>1</v>
      </c>
    </row>
    <row r="93" spans="1:14" ht="18">
      <c r="B93" s="2" t="s">
        <v>50</v>
      </c>
      <c r="N93" s="7" t="b">
        <v>0</v>
      </c>
    </row>
    <row r="94" spans="1:14" ht="18">
      <c r="B94" s="2" t="s">
        <v>80</v>
      </c>
      <c r="N94" s="7" t="b">
        <v>0</v>
      </c>
    </row>
    <row r="95" spans="1:14" ht="18">
      <c r="B95" s="2"/>
      <c r="N95" s="13">
        <f>COUNTIF(N89:N94,TRUE())/COUNTIF(N89:N94,"&lt;&gt;")</f>
        <v>0.66666666666666663</v>
      </c>
    </row>
    <row r="96" spans="1:14">
      <c r="A96">
        <v>12</v>
      </c>
      <c r="B96" s="1" t="s">
        <v>34</v>
      </c>
    </row>
    <row r="97" spans="2:14" ht="18">
      <c r="B97" s="2" t="s">
        <v>35</v>
      </c>
      <c r="N97" s="7" t="b">
        <v>1</v>
      </c>
    </row>
    <row r="98" spans="2:14" ht="18">
      <c r="B98" s="2" t="s">
        <v>36</v>
      </c>
      <c r="N98" s="7" t="b">
        <v>1</v>
      </c>
    </row>
    <row r="99" spans="2:14" ht="18">
      <c r="B99" s="2" t="s">
        <v>81</v>
      </c>
      <c r="N99" s="7" t="b">
        <v>1</v>
      </c>
    </row>
    <row r="100" spans="2:14" ht="18">
      <c r="B100" s="2" t="s">
        <v>84</v>
      </c>
      <c r="N100" s="7" t="b">
        <v>0</v>
      </c>
    </row>
    <row r="101" spans="2:14" ht="18">
      <c r="B101" s="2" t="s">
        <v>37</v>
      </c>
      <c r="N101" s="7" t="b">
        <v>0</v>
      </c>
    </row>
    <row r="102" spans="2:14" ht="18">
      <c r="B102" s="2" t="s">
        <v>38</v>
      </c>
      <c r="N102" s="7" t="b">
        <v>0</v>
      </c>
    </row>
    <row r="103" spans="2:14" ht="18">
      <c r="B103" s="2" t="s">
        <v>39</v>
      </c>
      <c r="N103" s="7" t="b">
        <v>0</v>
      </c>
    </row>
    <row r="104" spans="2:14" ht="15.75" thickBot="1">
      <c r="N104" s="13">
        <f>COUNTIF(N97:N103,TRUE())/COUNTIF(N97:N103,"&lt;&gt;")</f>
        <v>0.42857142857142855</v>
      </c>
    </row>
    <row r="105" spans="2:14" ht="15.75" thickBot="1">
      <c r="B105" s="4" t="s">
        <v>63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20">
        <f>(N104+N95)/2</f>
        <v>0.54761904761904756</v>
      </c>
    </row>
    <row r="171" spans="2:2" ht="15.75">
      <c r="B171" s="19"/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4"/>
  <dimension ref="A1:J24"/>
  <sheetViews>
    <sheetView tabSelected="1" view="pageBreakPreview" topLeftCell="A4" zoomScale="60" workbookViewId="0">
      <selection activeCell="K1" sqref="K1"/>
    </sheetView>
  </sheetViews>
  <sheetFormatPr baseColWidth="10" defaultRowHeight="15"/>
  <cols>
    <col min="1" max="1" width="43.28515625" customWidth="1"/>
    <col min="5" max="5" width="2" customWidth="1"/>
  </cols>
  <sheetData>
    <row r="1" spans="1:7" ht="129.75" customHeight="1"/>
    <row r="3" spans="1:7" ht="18.75">
      <c r="A3" s="6"/>
      <c r="B3" s="7" t="s">
        <v>110</v>
      </c>
      <c r="C3" s="7" t="s">
        <v>111</v>
      </c>
      <c r="D3" s="7"/>
      <c r="G3" s="22" t="s">
        <v>106</v>
      </c>
    </row>
    <row r="4" spans="1:7">
      <c r="A4" s="9" t="s">
        <v>61</v>
      </c>
      <c r="B4" s="10">
        <f>'Cas d''étude'!N50</f>
        <v>1</v>
      </c>
      <c r="C4" s="10">
        <f>'Evolution DD'!N50</f>
        <v>0.73921568627450973</v>
      </c>
      <c r="D4" s="10"/>
    </row>
    <row r="5" spans="1:7">
      <c r="A5" s="9" t="s">
        <v>62</v>
      </c>
      <c r="B5" s="10">
        <f>'Cas d''étude'!N85</f>
        <v>1</v>
      </c>
      <c r="C5" s="10">
        <f>'Evolution DD'!N85</f>
        <v>0.65619047619047621</v>
      </c>
      <c r="D5" s="10"/>
    </row>
    <row r="6" spans="1:7">
      <c r="A6" s="9" t="s">
        <v>63</v>
      </c>
      <c r="B6" s="10">
        <f>'Cas d''étude'!N105</f>
        <v>1</v>
      </c>
      <c r="C6" s="10">
        <f>'Evolution DD'!N105</f>
        <v>0.54761904761904756</v>
      </c>
      <c r="D6" s="10"/>
    </row>
    <row r="21" spans="1:10" ht="18.75">
      <c r="G21" s="22" t="s">
        <v>107</v>
      </c>
    </row>
    <row r="22" spans="1:10" ht="93.75" customHeight="1">
      <c r="B22" s="11" t="s">
        <v>61</v>
      </c>
      <c r="C22" s="11" t="s">
        <v>62</v>
      </c>
      <c r="D22" s="11" t="s">
        <v>63</v>
      </c>
      <c r="G22" s="25"/>
      <c r="H22" s="25"/>
      <c r="I22" s="25"/>
      <c r="J22" s="25"/>
    </row>
    <row r="23" spans="1:10">
      <c r="A23" s="7" t="s">
        <v>110</v>
      </c>
      <c r="B23" s="10">
        <f>'Cas d''étude'!N50</f>
        <v>1</v>
      </c>
      <c r="C23" s="10">
        <f>'Cas d''étude'!N85</f>
        <v>1</v>
      </c>
      <c r="D23" s="10">
        <f>'Cas d''étude'!N105</f>
        <v>1</v>
      </c>
    </row>
    <row r="24" spans="1:10">
      <c r="A24" s="7" t="s">
        <v>111</v>
      </c>
      <c r="B24" s="10">
        <f>'Evolution DD'!N50</f>
        <v>0.73921568627450973</v>
      </c>
      <c r="C24" s="10">
        <f>'Evolution DD'!N85</f>
        <v>0.65619047619047621</v>
      </c>
      <c r="D24" s="10">
        <f>'Evolution DD'!N105</f>
        <v>0.54761904761904756</v>
      </c>
    </row>
  </sheetData>
  <mergeCells count="1">
    <mergeCell ref="G22:J22"/>
  </mergeCells>
  <pageMargins left="0.7" right="0.7" top="0.75" bottom="0.75" header="0.3" footer="0.3"/>
  <pageSetup scale="5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5"/>
  <dimension ref="A1:G32"/>
  <sheetViews>
    <sheetView zoomScale="70" zoomScaleNormal="70" workbookViewId="0">
      <selection activeCell="G33" sqref="G33"/>
    </sheetView>
  </sheetViews>
  <sheetFormatPr baseColWidth="10" defaultRowHeight="15"/>
  <sheetData>
    <row r="1" spans="1:7">
      <c r="A1" s="23" t="s">
        <v>108</v>
      </c>
      <c r="B1" s="23"/>
      <c r="C1" s="23"/>
      <c r="D1" s="23" t="s">
        <v>109</v>
      </c>
      <c r="E1" s="23"/>
    </row>
    <row r="4" spans="1:7">
      <c r="B4" t="s">
        <v>102</v>
      </c>
      <c r="C4" t="s">
        <v>103</v>
      </c>
      <c r="D4" t="s">
        <v>101</v>
      </c>
      <c r="E4" t="s">
        <v>104</v>
      </c>
      <c r="F4" t="s">
        <v>64</v>
      </c>
      <c r="G4" t="s">
        <v>65</v>
      </c>
    </row>
    <row r="5" spans="1:7">
      <c r="A5" s="14" t="s">
        <v>66</v>
      </c>
      <c r="B5" s="15">
        <v>0</v>
      </c>
      <c r="C5" s="15"/>
      <c r="D5" s="15">
        <v>2</v>
      </c>
      <c r="E5" s="15"/>
      <c r="F5" s="15">
        <v>2</v>
      </c>
      <c r="G5" s="16">
        <f>'Cas d''étude'!N57*F5</f>
        <v>2</v>
      </c>
    </row>
    <row r="6" spans="1:7">
      <c r="A6" s="14" t="s">
        <v>67</v>
      </c>
      <c r="B6" s="15">
        <v>0</v>
      </c>
      <c r="C6" s="15"/>
      <c r="D6" s="15">
        <v>3</v>
      </c>
      <c r="E6" s="16">
        <f>'Cas d''étude'!N95*D6</f>
        <v>3</v>
      </c>
      <c r="F6" s="15">
        <v>0</v>
      </c>
      <c r="G6" s="15"/>
    </row>
    <row r="7" spans="1:7">
      <c r="A7" s="14" t="s">
        <v>68</v>
      </c>
      <c r="B7" s="15">
        <v>0</v>
      </c>
      <c r="C7" s="15"/>
      <c r="D7" s="15">
        <v>3</v>
      </c>
      <c r="E7" s="16">
        <f>'Cas d''étude'!N104*D7</f>
        <v>3</v>
      </c>
      <c r="F7" s="15">
        <v>0</v>
      </c>
      <c r="G7" s="15"/>
    </row>
    <row r="8" spans="1:7">
      <c r="A8" s="14" t="s">
        <v>69</v>
      </c>
      <c r="B8" s="15">
        <v>0</v>
      </c>
      <c r="C8" s="15"/>
      <c r="D8" s="15">
        <v>3</v>
      </c>
      <c r="E8" s="15"/>
      <c r="F8" s="15">
        <v>0</v>
      </c>
      <c r="G8" s="15"/>
    </row>
    <row r="9" spans="1:7">
      <c r="A9" s="14" t="s">
        <v>70</v>
      </c>
      <c r="B9" s="15">
        <v>2</v>
      </c>
      <c r="C9" s="16">
        <f>'Cas d''étude'!N23*B9</f>
        <v>2</v>
      </c>
      <c r="D9" s="15">
        <v>2</v>
      </c>
      <c r="E9" s="15"/>
      <c r="F9" s="15">
        <v>0</v>
      </c>
      <c r="G9" s="15"/>
    </row>
    <row r="10" spans="1:7">
      <c r="A10" s="14" t="s">
        <v>71</v>
      </c>
      <c r="B10" s="15">
        <v>3</v>
      </c>
      <c r="C10" s="16">
        <f>B10*'Cas d''étude'!N34</f>
        <v>3</v>
      </c>
      <c r="D10" s="15">
        <v>0</v>
      </c>
      <c r="E10" s="15">
        <v>0</v>
      </c>
      <c r="F10" s="15">
        <v>0</v>
      </c>
      <c r="G10" s="15"/>
    </row>
    <row r="11" spans="1:7">
      <c r="A11" s="14" t="s">
        <v>72</v>
      </c>
      <c r="B11" s="15">
        <v>2.75</v>
      </c>
      <c r="C11" s="16">
        <f>'Cas d''étude'!N39*B11</f>
        <v>2.75</v>
      </c>
      <c r="D11" s="15">
        <v>0</v>
      </c>
      <c r="E11" s="15">
        <v>0</v>
      </c>
      <c r="F11" s="15">
        <v>0</v>
      </c>
      <c r="G11" s="15"/>
    </row>
    <row r="12" spans="1:7">
      <c r="A12" s="14" t="s">
        <v>73</v>
      </c>
      <c r="B12" s="15">
        <v>2.75</v>
      </c>
      <c r="C12" s="17">
        <f>'Cas d''étude'!N45*B12</f>
        <v>2.75</v>
      </c>
      <c r="D12" s="15">
        <v>0</v>
      </c>
      <c r="E12" s="18">
        <v>0</v>
      </c>
      <c r="F12" s="15">
        <v>0</v>
      </c>
      <c r="G12" s="15"/>
    </row>
    <row r="13" spans="1:7">
      <c r="A13" s="14" t="s">
        <v>74</v>
      </c>
      <c r="B13" s="15">
        <v>2</v>
      </c>
      <c r="C13" s="16">
        <f>'Cas d''étude'!N49*B13</f>
        <v>2</v>
      </c>
      <c r="D13" s="15">
        <v>0</v>
      </c>
      <c r="E13" s="18">
        <v>0</v>
      </c>
      <c r="F13" s="15">
        <v>2</v>
      </c>
      <c r="G13" s="16">
        <f>'Cas d''étude'!N64*F13</f>
        <v>2</v>
      </c>
    </row>
    <row r="14" spans="1:7">
      <c r="A14" s="14" t="s">
        <v>75</v>
      </c>
      <c r="B14" s="15">
        <v>0</v>
      </c>
      <c r="C14" s="15"/>
      <c r="D14" s="15">
        <v>0</v>
      </c>
      <c r="E14" s="15">
        <v>0</v>
      </c>
      <c r="F14" s="15">
        <v>2.75</v>
      </c>
      <c r="G14" s="16">
        <f>'Cas d''étude'!N74*F14</f>
        <v>2.75</v>
      </c>
    </row>
    <row r="15" spans="1:7">
      <c r="A15" s="14" t="s">
        <v>76</v>
      </c>
      <c r="B15" s="15">
        <v>0</v>
      </c>
      <c r="C15" s="15"/>
      <c r="D15" s="15">
        <v>0</v>
      </c>
      <c r="E15" s="18">
        <v>0</v>
      </c>
      <c r="F15" s="15">
        <v>3</v>
      </c>
      <c r="G15" s="16">
        <f>'Cas d''étude'!N79*F15</f>
        <v>3</v>
      </c>
    </row>
    <row r="16" spans="1:7">
      <c r="A16" s="14" t="s">
        <v>77</v>
      </c>
      <c r="B16" s="15">
        <v>0</v>
      </c>
      <c r="C16" s="15"/>
      <c r="D16" s="15">
        <v>0</v>
      </c>
      <c r="E16" s="18">
        <v>0</v>
      </c>
      <c r="F16" s="15">
        <v>2.75</v>
      </c>
      <c r="G16" s="16">
        <f>'Cas d''étude'!N84*F16</f>
        <v>2.75</v>
      </c>
    </row>
    <row r="17" spans="1:7">
      <c r="A17" s="1"/>
    </row>
    <row r="20" spans="1:7">
      <c r="B20" t="s">
        <v>102</v>
      </c>
      <c r="C20" t="s">
        <v>103</v>
      </c>
      <c r="D20" t="s">
        <v>101</v>
      </c>
      <c r="E20" t="s">
        <v>104</v>
      </c>
      <c r="F20" t="s">
        <v>64</v>
      </c>
      <c r="G20" t="s">
        <v>65</v>
      </c>
    </row>
    <row r="21" spans="1:7">
      <c r="A21" s="14" t="s">
        <v>66</v>
      </c>
      <c r="B21" s="15">
        <v>0</v>
      </c>
      <c r="C21" s="15"/>
      <c r="D21" s="15">
        <v>2</v>
      </c>
      <c r="E21" s="15"/>
      <c r="F21" s="15">
        <v>2</v>
      </c>
      <c r="G21" s="16">
        <f>'Evolution DD'!N57*F21</f>
        <v>2</v>
      </c>
    </row>
    <row r="22" spans="1:7">
      <c r="A22" s="14" t="s">
        <v>67</v>
      </c>
      <c r="B22" s="15">
        <v>0</v>
      </c>
      <c r="C22" s="15"/>
      <c r="D22" s="15">
        <v>3</v>
      </c>
      <c r="E22" s="26">
        <f>'Evolution DD'!N95*D22</f>
        <v>2</v>
      </c>
      <c r="F22" s="15">
        <v>0</v>
      </c>
      <c r="G22" s="15"/>
    </row>
    <row r="23" spans="1:7">
      <c r="A23" s="14" t="s">
        <v>68</v>
      </c>
      <c r="B23" s="15">
        <v>0</v>
      </c>
      <c r="C23" s="15"/>
      <c r="D23" s="15">
        <v>3</v>
      </c>
      <c r="E23" s="26">
        <f>'Evolution DD'!N104*D23</f>
        <v>1.2857142857142856</v>
      </c>
      <c r="F23" s="15">
        <v>0</v>
      </c>
      <c r="G23" s="15"/>
    </row>
    <row r="24" spans="1:7">
      <c r="A24" s="14" t="s">
        <v>69</v>
      </c>
      <c r="B24" s="15">
        <v>0</v>
      </c>
      <c r="C24" s="15"/>
      <c r="D24" s="15">
        <v>3</v>
      </c>
      <c r="E24" s="15"/>
      <c r="F24" s="15">
        <v>0</v>
      </c>
      <c r="G24" s="15"/>
    </row>
    <row r="25" spans="1:7">
      <c r="A25" s="14" t="s">
        <v>70</v>
      </c>
      <c r="B25" s="15">
        <v>2</v>
      </c>
      <c r="C25" s="16">
        <f>'Evolution DD'!N23*B25</f>
        <v>1.0588235294117647</v>
      </c>
      <c r="D25" s="15">
        <v>2</v>
      </c>
      <c r="E25" s="15"/>
      <c r="F25" s="15">
        <v>0</v>
      </c>
      <c r="G25" s="15"/>
    </row>
    <row r="26" spans="1:7">
      <c r="A26" s="14" t="s">
        <v>71</v>
      </c>
      <c r="B26" s="15">
        <v>3</v>
      </c>
      <c r="C26" s="16">
        <f>B26*'Evolution DD'!N34</f>
        <v>2</v>
      </c>
      <c r="D26" s="15">
        <v>0</v>
      </c>
      <c r="E26" s="15">
        <v>0</v>
      </c>
      <c r="F26" s="15">
        <v>0</v>
      </c>
      <c r="G26" s="15"/>
    </row>
    <row r="27" spans="1:7">
      <c r="A27" s="14" t="s">
        <v>72</v>
      </c>
      <c r="B27" s="15">
        <v>2.75</v>
      </c>
      <c r="C27" s="16">
        <f>'Evolution DD'!N39*B27</f>
        <v>2.75</v>
      </c>
      <c r="D27" s="15">
        <v>0</v>
      </c>
      <c r="E27" s="15">
        <v>0</v>
      </c>
      <c r="F27" s="15">
        <v>0</v>
      </c>
      <c r="G27" s="15"/>
    </row>
    <row r="28" spans="1:7">
      <c r="A28" s="14" t="s">
        <v>73</v>
      </c>
      <c r="B28" s="15">
        <v>2.75</v>
      </c>
      <c r="C28" s="17">
        <f>'Evolution DD'!N45*B28</f>
        <v>1.375</v>
      </c>
      <c r="D28" s="15">
        <v>0</v>
      </c>
      <c r="E28" s="18">
        <v>0</v>
      </c>
      <c r="F28" s="15">
        <v>0</v>
      </c>
      <c r="G28" s="15"/>
    </row>
    <row r="29" spans="1:7">
      <c r="A29" s="14" t="s">
        <v>74</v>
      </c>
      <c r="B29" s="15">
        <v>2</v>
      </c>
      <c r="C29" s="26">
        <f>'Evolution DD'!N49*B29</f>
        <v>2</v>
      </c>
      <c r="D29" s="15">
        <v>0</v>
      </c>
      <c r="E29" s="18">
        <v>0</v>
      </c>
      <c r="F29" s="15">
        <v>2</v>
      </c>
      <c r="G29" s="26">
        <f>'Evolution DD'!N64*F29</f>
        <v>0.8</v>
      </c>
    </row>
    <row r="30" spans="1:7">
      <c r="A30" s="14" t="s">
        <v>75</v>
      </c>
      <c r="B30" s="15">
        <v>0</v>
      </c>
      <c r="C30" s="15"/>
      <c r="D30" s="15">
        <v>0</v>
      </c>
      <c r="E30" s="15">
        <v>0</v>
      </c>
      <c r="F30" s="15">
        <v>2.75</v>
      </c>
      <c r="G30" s="16">
        <f>'Evolution DD'!N74*F30</f>
        <v>1.9642857142857144</v>
      </c>
    </row>
    <row r="31" spans="1:7">
      <c r="A31" s="14" t="s">
        <v>76</v>
      </c>
      <c r="B31" s="15">
        <v>0</v>
      </c>
      <c r="C31" s="15"/>
      <c r="D31" s="15">
        <v>0</v>
      </c>
      <c r="E31" s="18">
        <v>0</v>
      </c>
      <c r="F31" s="15">
        <v>3</v>
      </c>
      <c r="G31" s="16">
        <f>'Evolution DD'!N79*F31</f>
        <v>2</v>
      </c>
    </row>
    <row r="32" spans="1:7">
      <c r="A32" s="14" t="s">
        <v>77</v>
      </c>
      <c r="B32" s="15">
        <v>0</v>
      </c>
      <c r="C32" s="15"/>
      <c r="D32" s="15">
        <v>0</v>
      </c>
      <c r="E32" s="18">
        <v>0</v>
      </c>
      <c r="F32" s="15">
        <v>2.75</v>
      </c>
      <c r="G32" s="16">
        <f>'Evolution DD'!N84*F32</f>
        <v>1.375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Cas d'étude</vt:lpstr>
      <vt:lpstr>Evolution DD</vt:lpstr>
      <vt:lpstr>Synthèse comparative</vt:lpstr>
      <vt:lpstr>calcul impactDD</vt:lpstr>
      <vt:lpstr>Feuil1</vt:lpstr>
      <vt:lpstr>Empreinte DD</vt:lpstr>
      <vt:lpstr>Empreinte DD evolution</vt:lpstr>
      <vt:lpstr>'Synthèse comparative'!Zone_d_impression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travindlg</cp:lastModifiedBy>
  <dcterms:created xsi:type="dcterms:W3CDTF">2011-01-19T10:19:08Z</dcterms:created>
  <dcterms:modified xsi:type="dcterms:W3CDTF">2011-03-08T09:10:58Z</dcterms:modified>
</cp:coreProperties>
</file>