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mauclair\Desktop\IEN 2024\DEC5\BCP MEE\Circulaire\MEE\2025\"/>
    </mc:Choice>
  </mc:AlternateContent>
  <bookViews>
    <workbookView xWindow="-120" yWindow="-120" windowWidth="29040" windowHeight="15720"/>
  </bookViews>
  <sheets>
    <sheet name="Mode d'emploi" sheetId="1" r:id="rId1"/>
    <sheet name="1. Présentation générale" sheetId="2" r:id="rId2"/>
    <sheet name="3. Scénario E32a" sheetId="4" r:id="rId3"/>
    <sheet name="4. Barème E32a" sheetId="5" r:id="rId4"/>
    <sheet name="Données générales" sheetId="6" state="hidden" r:id="rId5"/>
    <sheet name="Tâches" sheetId="7" state="hidden" r:id="rId6"/>
    <sheet name="Compétences" sheetId="8" state="hidden" r:id="rId7"/>
    <sheet name="Savoirs" sheetId="9" state="hidden" r:id="rId8"/>
  </sheets>
  <calcPr calcId="162913"/>
</workbook>
</file>

<file path=xl/calcChain.xml><?xml version="1.0" encoding="utf-8"?>
<calcChain xmlns="http://schemas.openxmlformats.org/spreadsheetml/2006/main">
  <c r="J44" i="5" l="1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5" i="5" l="1"/>
  <c r="O6" i="4" l="1"/>
  <c r="O5" i="4"/>
  <c r="E6" i="4" l="1"/>
  <c r="F6" i="4"/>
  <c r="G6" i="4"/>
  <c r="H6" i="4" s="1"/>
  <c r="I6" i="4"/>
  <c r="M6" i="4" s="1"/>
  <c r="P6" i="4" s="1"/>
  <c r="K6" i="4"/>
  <c r="L6" i="4"/>
  <c r="Q6" i="4"/>
  <c r="E7" i="4"/>
  <c r="F7" i="4"/>
  <c r="G7" i="4"/>
  <c r="H7" i="4" s="1"/>
  <c r="I7" i="4"/>
  <c r="M7" i="4" s="1"/>
  <c r="P7" i="4" s="1"/>
  <c r="K7" i="4"/>
  <c r="L7" i="4"/>
  <c r="Q7" i="4"/>
  <c r="E8" i="4"/>
  <c r="F8" i="4"/>
  <c r="G8" i="4"/>
  <c r="H8" i="4" s="1"/>
  <c r="I8" i="4"/>
  <c r="M8" i="4" s="1"/>
  <c r="P8" i="4" s="1"/>
  <c r="K8" i="4"/>
  <c r="L8" i="4"/>
  <c r="Q8" i="4"/>
  <c r="E9" i="4"/>
  <c r="F9" i="4"/>
  <c r="G9" i="4"/>
  <c r="H9" i="4" s="1"/>
  <c r="I9" i="4"/>
  <c r="M9" i="4" s="1"/>
  <c r="P9" i="4" s="1"/>
  <c r="K9" i="4"/>
  <c r="L9" i="4"/>
  <c r="Q9" i="4"/>
  <c r="E10" i="4"/>
  <c r="F10" i="4"/>
  <c r="G10" i="4"/>
  <c r="H10" i="4" s="1"/>
  <c r="I10" i="4"/>
  <c r="M10" i="4" s="1"/>
  <c r="P10" i="4" s="1"/>
  <c r="K10" i="4"/>
  <c r="L10" i="4"/>
  <c r="Q10" i="4"/>
  <c r="E11" i="4"/>
  <c r="F11" i="4"/>
  <c r="G11" i="4"/>
  <c r="H11" i="4" s="1"/>
  <c r="I11" i="4"/>
  <c r="M11" i="4" s="1"/>
  <c r="P11" i="4" s="1"/>
  <c r="K11" i="4"/>
  <c r="L11" i="4"/>
  <c r="Q11" i="4"/>
  <c r="E12" i="4"/>
  <c r="F12" i="4"/>
  <c r="G12" i="4"/>
  <c r="H12" i="4" s="1"/>
  <c r="I12" i="4"/>
  <c r="M12" i="4" s="1"/>
  <c r="P12" i="4" s="1"/>
  <c r="K12" i="4"/>
  <c r="L12" i="4"/>
  <c r="Q12" i="4"/>
  <c r="E13" i="4"/>
  <c r="F13" i="4"/>
  <c r="G13" i="4"/>
  <c r="H13" i="4" s="1"/>
  <c r="I13" i="4"/>
  <c r="M13" i="4" s="1"/>
  <c r="P13" i="4" s="1"/>
  <c r="K13" i="4"/>
  <c r="L13" i="4"/>
  <c r="Q13" i="4"/>
  <c r="E14" i="4"/>
  <c r="F14" i="4"/>
  <c r="G14" i="4"/>
  <c r="H14" i="4" s="1"/>
  <c r="I14" i="4"/>
  <c r="M14" i="4" s="1"/>
  <c r="P14" i="4" s="1"/>
  <c r="K14" i="4"/>
  <c r="L14" i="4"/>
  <c r="Q14" i="4"/>
  <c r="E15" i="4"/>
  <c r="F15" i="4"/>
  <c r="G15" i="4"/>
  <c r="H15" i="4" s="1"/>
  <c r="I15" i="4"/>
  <c r="M15" i="4" s="1"/>
  <c r="P15" i="4" s="1"/>
  <c r="K15" i="4"/>
  <c r="L15" i="4"/>
  <c r="Q15" i="4"/>
  <c r="E16" i="4"/>
  <c r="F16" i="4"/>
  <c r="G16" i="4"/>
  <c r="H16" i="4" s="1"/>
  <c r="I16" i="4"/>
  <c r="M16" i="4" s="1"/>
  <c r="P16" i="4" s="1"/>
  <c r="K16" i="4"/>
  <c r="L16" i="4"/>
  <c r="Q16" i="4"/>
  <c r="E17" i="4"/>
  <c r="F17" i="4"/>
  <c r="G17" i="4"/>
  <c r="H17" i="4" s="1"/>
  <c r="I17" i="4"/>
  <c r="M17" i="4" s="1"/>
  <c r="P17" i="4" s="1"/>
  <c r="K17" i="4"/>
  <c r="L17" i="4"/>
  <c r="Q17" i="4"/>
  <c r="E18" i="4"/>
  <c r="F18" i="4"/>
  <c r="G18" i="4"/>
  <c r="H18" i="4" s="1"/>
  <c r="I18" i="4"/>
  <c r="M18" i="4" s="1"/>
  <c r="P18" i="4" s="1"/>
  <c r="K18" i="4"/>
  <c r="L18" i="4"/>
  <c r="Q18" i="4"/>
  <c r="E19" i="4"/>
  <c r="F19" i="4"/>
  <c r="G19" i="4"/>
  <c r="H19" i="4" s="1"/>
  <c r="I19" i="4"/>
  <c r="M19" i="4" s="1"/>
  <c r="P19" i="4" s="1"/>
  <c r="K19" i="4"/>
  <c r="L19" i="4"/>
  <c r="Q19" i="4"/>
  <c r="E20" i="4"/>
  <c r="F20" i="4"/>
  <c r="G20" i="4"/>
  <c r="H20" i="4" s="1"/>
  <c r="I20" i="4"/>
  <c r="M20" i="4" s="1"/>
  <c r="P20" i="4" s="1"/>
  <c r="K20" i="4"/>
  <c r="L20" i="4"/>
  <c r="Q20" i="4"/>
  <c r="E21" i="4"/>
  <c r="F21" i="4"/>
  <c r="G21" i="4"/>
  <c r="H21" i="4" s="1"/>
  <c r="I21" i="4"/>
  <c r="M21" i="4" s="1"/>
  <c r="P21" i="4" s="1"/>
  <c r="K21" i="4"/>
  <c r="L21" i="4"/>
  <c r="Q21" i="4"/>
  <c r="E22" i="4"/>
  <c r="F22" i="4"/>
  <c r="G22" i="4"/>
  <c r="H22" i="4" s="1"/>
  <c r="I22" i="4"/>
  <c r="M22" i="4" s="1"/>
  <c r="P22" i="4" s="1"/>
  <c r="K22" i="4"/>
  <c r="L22" i="4"/>
  <c r="Q22" i="4"/>
  <c r="E23" i="4"/>
  <c r="F23" i="4"/>
  <c r="G23" i="4"/>
  <c r="H23" i="4" s="1"/>
  <c r="I23" i="4"/>
  <c r="M23" i="4" s="1"/>
  <c r="P23" i="4" s="1"/>
  <c r="K23" i="4"/>
  <c r="L23" i="4"/>
  <c r="Q23" i="4"/>
  <c r="E24" i="4"/>
  <c r="F24" i="4"/>
  <c r="G24" i="4"/>
  <c r="H24" i="4" s="1"/>
  <c r="I24" i="4"/>
  <c r="M24" i="4" s="1"/>
  <c r="P24" i="4" s="1"/>
  <c r="K24" i="4"/>
  <c r="L24" i="4"/>
  <c r="Q24" i="4"/>
  <c r="E25" i="4"/>
  <c r="F25" i="4"/>
  <c r="G25" i="4"/>
  <c r="H25" i="4" s="1"/>
  <c r="I25" i="4"/>
  <c r="M25" i="4" s="1"/>
  <c r="P25" i="4" s="1"/>
  <c r="K25" i="4"/>
  <c r="L25" i="4"/>
  <c r="Q25" i="4"/>
  <c r="E26" i="4"/>
  <c r="F26" i="4"/>
  <c r="G26" i="4"/>
  <c r="H26" i="4" s="1"/>
  <c r="I26" i="4"/>
  <c r="M26" i="4" s="1"/>
  <c r="P26" i="4" s="1"/>
  <c r="K26" i="4"/>
  <c r="L26" i="4"/>
  <c r="Q26" i="4"/>
  <c r="E27" i="4"/>
  <c r="F27" i="4"/>
  <c r="G27" i="4"/>
  <c r="H27" i="4" s="1"/>
  <c r="I27" i="4"/>
  <c r="M27" i="4" s="1"/>
  <c r="P27" i="4" s="1"/>
  <c r="K27" i="4"/>
  <c r="L27" i="4"/>
  <c r="Q27" i="4"/>
  <c r="E28" i="4"/>
  <c r="F28" i="4"/>
  <c r="G28" i="4"/>
  <c r="H28" i="4" s="1"/>
  <c r="I28" i="4"/>
  <c r="M28" i="4" s="1"/>
  <c r="P28" i="4" s="1"/>
  <c r="K28" i="4"/>
  <c r="L28" i="4"/>
  <c r="Q28" i="4"/>
  <c r="E29" i="4"/>
  <c r="F29" i="4"/>
  <c r="G29" i="4"/>
  <c r="H29" i="4" s="1"/>
  <c r="I29" i="4"/>
  <c r="M29" i="4" s="1"/>
  <c r="P29" i="4" s="1"/>
  <c r="K29" i="4"/>
  <c r="L29" i="4"/>
  <c r="Q29" i="4"/>
  <c r="E30" i="4"/>
  <c r="F30" i="4"/>
  <c r="G30" i="4"/>
  <c r="H30" i="4" s="1"/>
  <c r="I30" i="4"/>
  <c r="M30" i="4" s="1"/>
  <c r="P30" i="4" s="1"/>
  <c r="K30" i="4"/>
  <c r="L30" i="4"/>
  <c r="Q30" i="4"/>
  <c r="E31" i="4"/>
  <c r="F31" i="4"/>
  <c r="G31" i="4"/>
  <c r="H31" i="4" s="1"/>
  <c r="I31" i="4"/>
  <c r="M31" i="4" s="1"/>
  <c r="P31" i="4" s="1"/>
  <c r="K31" i="4"/>
  <c r="L31" i="4"/>
  <c r="Q31" i="4"/>
  <c r="E32" i="4"/>
  <c r="F32" i="4"/>
  <c r="G32" i="4"/>
  <c r="H32" i="4" s="1"/>
  <c r="I32" i="4"/>
  <c r="M32" i="4" s="1"/>
  <c r="P32" i="4" s="1"/>
  <c r="K32" i="4"/>
  <c r="L32" i="4"/>
  <c r="Q32" i="4"/>
  <c r="E33" i="4"/>
  <c r="F33" i="4"/>
  <c r="G33" i="4"/>
  <c r="H33" i="4" s="1"/>
  <c r="I33" i="4"/>
  <c r="M33" i="4" s="1"/>
  <c r="P33" i="4" s="1"/>
  <c r="K33" i="4"/>
  <c r="L33" i="4"/>
  <c r="Q33" i="4"/>
  <c r="E34" i="4"/>
  <c r="F34" i="4"/>
  <c r="G34" i="4"/>
  <c r="H34" i="4" s="1"/>
  <c r="I34" i="4"/>
  <c r="M34" i="4" s="1"/>
  <c r="P34" i="4" s="1"/>
  <c r="K34" i="4"/>
  <c r="L34" i="4"/>
  <c r="Q34" i="4"/>
  <c r="E35" i="4"/>
  <c r="F35" i="4"/>
  <c r="G35" i="4"/>
  <c r="H35" i="4" s="1"/>
  <c r="I35" i="4"/>
  <c r="M35" i="4" s="1"/>
  <c r="P35" i="4" s="1"/>
  <c r="K35" i="4"/>
  <c r="L35" i="4"/>
  <c r="Q35" i="4"/>
  <c r="E36" i="4"/>
  <c r="F36" i="4"/>
  <c r="G36" i="4"/>
  <c r="H36" i="4" s="1"/>
  <c r="I36" i="4"/>
  <c r="M36" i="4" s="1"/>
  <c r="P36" i="4" s="1"/>
  <c r="K36" i="4"/>
  <c r="L36" i="4"/>
  <c r="Q36" i="4"/>
  <c r="E37" i="4"/>
  <c r="F37" i="4"/>
  <c r="G37" i="4"/>
  <c r="H37" i="4" s="1"/>
  <c r="I37" i="4"/>
  <c r="M37" i="4" s="1"/>
  <c r="P37" i="4" s="1"/>
  <c r="K37" i="4"/>
  <c r="L37" i="4"/>
  <c r="Q37" i="4"/>
  <c r="E38" i="4"/>
  <c r="F38" i="4"/>
  <c r="G38" i="4"/>
  <c r="H38" i="4" s="1"/>
  <c r="I38" i="4"/>
  <c r="M38" i="4" s="1"/>
  <c r="P38" i="4" s="1"/>
  <c r="K38" i="4"/>
  <c r="L38" i="4"/>
  <c r="Q38" i="4"/>
  <c r="E39" i="4"/>
  <c r="F39" i="4"/>
  <c r="G39" i="4"/>
  <c r="H39" i="4" s="1"/>
  <c r="I39" i="4"/>
  <c r="M39" i="4" s="1"/>
  <c r="P39" i="4" s="1"/>
  <c r="K39" i="4"/>
  <c r="L39" i="4"/>
  <c r="Q39" i="4"/>
  <c r="E40" i="4"/>
  <c r="F40" i="4"/>
  <c r="G40" i="4"/>
  <c r="H40" i="4" s="1"/>
  <c r="I40" i="4"/>
  <c r="M40" i="4" s="1"/>
  <c r="P40" i="4" s="1"/>
  <c r="K40" i="4"/>
  <c r="L40" i="4"/>
  <c r="Q40" i="4"/>
  <c r="E41" i="4"/>
  <c r="F41" i="4"/>
  <c r="G41" i="4"/>
  <c r="H41" i="4" s="1"/>
  <c r="I41" i="4"/>
  <c r="M41" i="4" s="1"/>
  <c r="P41" i="4" s="1"/>
  <c r="K41" i="4"/>
  <c r="L41" i="4"/>
  <c r="Q41" i="4"/>
  <c r="E42" i="4"/>
  <c r="F42" i="4"/>
  <c r="G42" i="4"/>
  <c r="H42" i="4" s="1"/>
  <c r="I42" i="4"/>
  <c r="M42" i="4" s="1"/>
  <c r="P42" i="4" s="1"/>
  <c r="K42" i="4"/>
  <c r="L42" i="4"/>
  <c r="Q42" i="4"/>
  <c r="E43" i="4"/>
  <c r="F43" i="4"/>
  <c r="G43" i="4"/>
  <c r="H43" i="4" s="1"/>
  <c r="I43" i="4"/>
  <c r="M43" i="4" s="1"/>
  <c r="P43" i="4" s="1"/>
  <c r="K43" i="4"/>
  <c r="L43" i="4"/>
  <c r="Q43" i="4"/>
  <c r="E44" i="4"/>
  <c r="F44" i="4"/>
  <c r="G44" i="4"/>
  <c r="H44" i="4" s="1"/>
  <c r="I44" i="4"/>
  <c r="M44" i="4" s="1"/>
  <c r="P44" i="4" s="1"/>
  <c r="K44" i="4"/>
  <c r="L44" i="4"/>
  <c r="Q44" i="4"/>
  <c r="E5" i="4"/>
  <c r="F5" i="4"/>
  <c r="G5" i="4"/>
  <c r="H5" i="4" s="1"/>
  <c r="I5" i="4"/>
  <c r="N46" i="4" l="1"/>
  <c r="N48" i="4" s="1"/>
  <c r="D47" i="4"/>
  <c r="D48" i="4"/>
  <c r="D50" i="4"/>
  <c r="D49" i="4"/>
  <c r="D46" i="4"/>
  <c r="O47" i="4"/>
  <c r="O48" i="4" s="1"/>
  <c r="L5" i="4"/>
  <c r="K5" i="4"/>
  <c r="C25" i="5" l="1"/>
  <c r="C24" i="5"/>
  <c r="C22" i="5"/>
  <c r="C20" i="5"/>
  <c r="C19" i="5"/>
  <c r="C15" i="5"/>
  <c r="C14" i="5"/>
  <c r="C13" i="5"/>
  <c r="C12" i="5"/>
  <c r="C9" i="5"/>
  <c r="C8" i="5"/>
  <c r="C42" i="5"/>
  <c r="C39" i="5"/>
  <c r="C40" i="5"/>
  <c r="C41" i="5"/>
  <c r="C38" i="5"/>
  <c r="C37" i="5"/>
  <c r="C36" i="5"/>
  <c r="C3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C21" i="5"/>
  <c r="C32" i="5"/>
  <c r="C33" i="5"/>
  <c r="F44" i="5"/>
  <c r="E44" i="5"/>
  <c r="F43" i="5"/>
  <c r="E43" i="5"/>
  <c r="F42" i="5"/>
  <c r="E42" i="5"/>
  <c r="F41" i="5"/>
  <c r="E41" i="5"/>
  <c r="F40" i="5"/>
  <c r="E40" i="5"/>
  <c r="F39" i="5"/>
  <c r="E39" i="5"/>
  <c r="F38" i="5"/>
  <c r="E38" i="5"/>
  <c r="F37" i="5"/>
  <c r="E37" i="5"/>
  <c r="F36" i="5"/>
  <c r="E36" i="5"/>
  <c r="F35" i="5"/>
  <c r="E35" i="5"/>
  <c r="F34" i="5"/>
  <c r="E34" i="5"/>
  <c r="F33" i="5"/>
  <c r="E33" i="5"/>
  <c r="F32" i="5"/>
  <c r="E32" i="5"/>
  <c r="E31" i="5"/>
  <c r="E30" i="5"/>
  <c r="E29" i="5"/>
  <c r="E28" i="5"/>
  <c r="E27" i="5"/>
  <c r="E26" i="5"/>
  <c r="F26" i="5"/>
  <c r="E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C17" i="5" l="1"/>
  <c r="C16" i="5"/>
  <c r="C29" i="5"/>
  <c r="C28" i="5"/>
  <c r="F27" i="5"/>
  <c r="F28" i="5"/>
  <c r="F29" i="5"/>
  <c r="F30" i="5"/>
  <c r="C10" i="5"/>
  <c r="F31" i="5"/>
  <c r="F25" i="5"/>
  <c r="C23" i="5"/>
  <c r="C18" i="5"/>
  <c r="C11" i="5"/>
  <c r="C30" i="5"/>
  <c r="C27" i="5"/>
  <c r="C26" i="5"/>
  <c r="C31" i="5"/>
  <c r="C34" i="5"/>
  <c r="C44" i="5"/>
  <c r="C43" i="5"/>
  <c r="F9" i="5"/>
  <c r="E9" i="5"/>
  <c r="D5" i="5" l="1"/>
  <c r="Q5" i="4"/>
  <c r="Q47" i="4" s="1"/>
  <c r="F6" i="5"/>
  <c r="F7" i="5"/>
  <c r="F8" i="5"/>
  <c r="F5" i="5"/>
  <c r="E6" i="5"/>
  <c r="E7" i="5"/>
  <c r="E8" i="5"/>
  <c r="E5" i="5"/>
  <c r="M5" i="4"/>
  <c r="P5" i="4" s="1"/>
  <c r="Q50" i="4" l="1"/>
  <c r="Q49" i="4"/>
  <c r="Q48" i="4"/>
  <c r="I46" i="4"/>
  <c r="C5" i="5"/>
  <c r="C7" i="5"/>
  <c r="I47" i="4"/>
  <c r="C6" i="5"/>
  <c r="Q46" i="4" l="1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G3" i="9"/>
  <c r="F3" i="9"/>
  <c r="S8" i="4" l="1"/>
  <c r="S12" i="4"/>
  <c r="S16" i="4"/>
  <c r="S20" i="4"/>
  <c r="S24" i="4"/>
  <c r="S28" i="4"/>
  <c r="S32" i="4"/>
  <c r="S36" i="4"/>
  <c r="S40" i="4"/>
  <c r="S44" i="4"/>
  <c r="S7" i="4"/>
  <c r="S11" i="4"/>
  <c r="S15" i="4"/>
  <c r="S19" i="4"/>
  <c r="S23" i="4"/>
  <c r="S27" i="4"/>
  <c r="S31" i="4"/>
  <c r="S35" i="4"/>
  <c r="S39" i="4"/>
  <c r="S43" i="4"/>
  <c r="S6" i="4"/>
  <c r="S10" i="4"/>
  <c r="S14" i="4"/>
  <c r="S18" i="4"/>
  <c r="S22" i="4"/>
  <c r="S26" i="4"/>
  <c r="S30" i="4"/>
  <c r="S34" i="4"/>
  <c r="S38" i="4"/>
  <c r="S42" i="4"/>
  <c r="S9" i="4"/>
  <c r="S13" i="4"/>
  <c r="S17" i="4"/>
  <c r="S21" i="4"/>
  <c r="S25" i="4"/>
  <c r="S29" i="4"/>
  <c r="S33" i="4"/>
  <c r="S37" i="4"/>
  <c r="S41" i="4"/>
  <c r="S5" i="4"/>
</calcChain>
</file>

<file path=xl/sharedStrings.xml><?xml version="1.0" encoding="utf-8"?>
<sst xmlns="http://schemas.openxmlformats.org/spreadsheetml/2006/main" count="3725" uniqueCount="819">
  <si>
    <t>Bac Pro MEE</t>
  </si>
  <si>
    <t>Etape 1</t>
  </si>
  <si>
    <t>Choix du support</t>
  </si>
  <si>
    <t>1.1</t>
  </si>
  <si>
    <t>Ouvrir l'onglet 1. Présentation générale</t>
  </si>
  <si>
    <t>1.2</t>
  </si>
  <si>
    <t>Compléter toutes les cases en jaune clair, écriture rouge</t>
  </si>
  <si>
    <t xml:space="preserve">Pour les cases à sélections, cliquer sur la case jaune clair, puis faites votre choix en cliquant sur l'ascenceur (flèches grises à droite) qui vous dévoile les choix possibles. </t>
  </si>
  <si>
    <t xml:space="preserve">1.3 </t>
  </si>
  <si>
    <t>Décrire le contexte en lien avec votre support</t>
  </si>
  <si>
    <t>Etape 2</t>
  </si>
  <si>
    <t>Problématisation</t>
  </si>
  <si>
    <t>2.1</t>
  </si>
  <si>
    <t>Etape 3</t>
  </si>
  <si>
    <t xml:space="preserve">Scénario </t>
  </si>
  <si>
    <t>3.1</t>
  </si>
  <si>
    <t>Ouvrir l'onglet 3. Scénario</t>
  </si>
  <si>
    <t>3.2</t>
  </si>
  <si>
    <t xml:space="preserve">Choisir la compétence détaillée que vous souhaitez traiter au regard de chaque Tâche choisie </t>
  </si>
  <si>
    <t xml:space="preserve">3.3 </t>
  </si>
  <si>
    <t>Choisir le poids de chaque question au regard de la l'ensemble des questions dans la compétence visée</t>
  </si>
  <si>
    <t>Il s'agit de répartir le poids de chaque question au sein d'une même compétence pour arriver à un total de 100% par compétence</t>
  </si>
  <si>
    <t>Le poids est en lien avec la compétence choisie</t>
  </si>
  <si>
    <t xml:space="preserve">3.4 </t>
  </si>
  <si>
    <t>Choisir les savoirs associés au regard des compétences choisies</t>
  </si>
  <si>
    <t>Le savoir associé doit correspondre aux savoirs possibles à traiter au sein de chaque compétence</t>
  </si>
  <si>
    <t>On veillera à l'équilibre des champs de savoirs</t>
  </si>
  <si>
    <t xml:space="preserve">Vérification des barèmes </t>
  </si>
  <si>
    <t>Ouvrir l'onglet 4. Barème</t>
  </si>
  <si>
    <t>Cet onglet vous permet de simuler votre bârème au regard des poids données aux questions</t>
  </si>
  <si>
    <t>La simulation vous permet de vérifier les résultats par action au sein de chaque compétence, pour plusieurs scénarios possibles</t>
  </si>
  <si>
    <t>Fiche de proposition de scénario de sujet E32a Bac Pro MEE</t>
  </si>
  <si>
    <t>Clic sur la case</t>
  </si>
  <si>
    <t xml:space="preserve">Session : </t>
  </si>
  <si>
    <t xml:space="preserve">? </t>
  </si>
  <si>
    <t>Ce dossier est à compléter et sera joint au dossier technique au format numérique et à la maquette au format IFC</t>
  </si>
  <si>
    <t xml:space="preserve">Présence du dossier ressources : </t>
  </si>
  <si>
    <t>?</t>
  </si>
  <si>
    <t>Présence de la maquette IFC</t>
  </si>
  <si>
    <t xml:space="preserve">ACADEMIE : </t>
  </si>
  <si>
    <t>LYCEE :</t>
  </si>
  <si>
    <t>à compléter</t>
  </si>
  <si>
    <t>ADRESSE DU LYCEE :</t>
  </si>
  <si>
    <t>N° et rue</t>
  </si>
  <si>
    <t>Code postal</t>
  </si>
  <si>
    <t>Ville</t>
  </si>
  <si>
    <t xml:space="preserve">Coordonnées du professeur coordinateur du sujet : </t>
  </si>
  <si>
    <t xml:space="preserve">Nom : </t>
  </si>
  <si>
    <t>Prénom</t>
  </si>
  <si>
    <t xml:space="preserve">N° portable </t>
  </si>
  <si>
    <t xml:space="preserve">Coordonnées du DDFPT : </t>
  </si>
  <si>
    <t>Noms, prénoms des autres concepteurs :</t>
  </si>
  <si>
    <t>Mail de tous les concepteurs : adresse académique</t>
  </si>
  <si>
    <t>Description du Contexte : (commune à l'ensemble des parties du sujet)</t>
  </si>
  <si>
    <t>Technicien de maintenance au sein de la société Energies Nouvelles, votre entreprise reçoit un appel de l’hôpital concernant un problème de température au sein de celui-ci sur une installation climatique, et décide de vous adjoindre un futur candidat pour rejoindre l’entreprise, et votre responsable de maintenance vous demande de tester ses compétences sur une pompe à chaleur. Afin de garantir une température de confort optimale dans les locaux, on vous demande d’intervenir dans les plus brefs délais pour le bien-être des malades et de déterminer la cause du dysfonctionnement.</t>
  </si>
  <si>
    <t>Exple : Session 2016</t>
  </si>
  <si>
    <t>Le bâtiment ALTIR est un ouvrage neuf, dédié à l’hémodialyse. Le bâtiment crée comporte 47 lits, et une éventuelle extension de 66 lits est possible. Il comporte au rez de jardin 2 appartements.</t>
  </si>
  <si>
    <t>La production de chaleur est assurée par deux chaudières gaz à condensation.</t>
  </si>
  <si>
    <t>La production de froid est réalisée par un groupe de production d’eau glacée monobloc à condensation par air.</t>
  </si>
  <si>
    <t>Le chauffage des pièces est assuré par des planchers chauffants.</t>
  </si>
  <si>
    <t>Les locaux au rez de jardin sont chauffés par radiateurs.</t>
  </si>
  <si>
    <t>Le rafraîchissement des pièces pour les malades est assuré par des ventilo-convecteurs plafonniers et cassettes.</t>
  </si>
  <si>
    <t>La ventilation est de type double flux pour l’ensemble des locaux, à l’exception des box isolés, qui sont en dépression.</t>
  </si>
  <si>
    <t xml:space="preserve">La production d’eau chaude sanitaire est réalisée de manière centralisée. </t>
  </si>
  <si>
    <t>Maintenance corrective</t>
  </si>
  <si>
    <t xml:space="preserve">Pour le choix : </t>
  </si>
  <si>
    <t>Rappel Tâches</t>
  </si>
  <si>
    <t>A3T26</t>
  </si>
  <si>
    <t>A3T27</t>
  </si>
  <si>
    <t>A3T29</t>
  </si>
  <si>
    <t>A4T34</t>
  </si>
  <si>
    <t>Poids des questions</t>
  </si>
  <si>
    <t>Se référer à la feuille Compétences</t>
  </si>
  <si>
    <t>% de répartition dans la compétence</t>
  </si>
  <si>
    <t>Se référer à la feuille Savoirs</t>
  </si>
  <si>
    <t xml:space="preserve">Compétences possibles </t>
  </si>
  <si>
    <t>Compétence choisie</t>
  </si>
  <si>
    <t>Compléter les cases concernées C1 ou Ci</t>
  </si>
  <si>
    <t>Tâches</t>
  </si>
  <si>
    <t xml:space="preserve">Choix des actions </t>
  </si>
  <si>
    <t>Actions</t>
  </si>
  <si>
    <t>Indicateurs</t>
  </si>
  <si>
    <t>Compétence</t>
  </si>
  <si>
    <t>C11</t>
  </si>
  <si>
    <t>C12</t>
  </si>
  <si>
    <t>Savoirs possibles</t>
  </si>
  <si>
    <t>Savoirs choisis</t>
  </si>
  <si>
    <t>Savoirs Associés</t>
  </si>
  <si>
    <t>AC1121</t>
  </si>
  <si>
    <t>Constater la défaillance</t>
  </si>
  <si>
    <t>S42</t>
  </si>
  <si>
    <t>AC1114</t>
  </si>
  <si>
    <t>S21</t>
  </si>
  <si>
    <t>AC1132</t>
  </si>
  <si>
    <t>AC1141</t>
  </si>
  <si>
    <t>AC1122</t>
  </si>
  <si>
    <t>AC1151</t>
  </si>
  <si>
    <t>AC1152</t>
  </si>
  <si>
    <t>S51</t>
  </si>
  <si>
    <t>AC1153</t>
  </si>
  <si>
    <t>Gérer la disponibilité des pièces de rechange, des consommables et des outillages nécessaires</t>
  </si>
  <si>
    <t>S13</t>
  </si>
  <si>
    <t>AC1161</t>
  </si>
  <si>
    <t>AC1171</t>
  </si>
  <si>
    <t>S53</t>
  </si>
  <si>
    <t>AC1191</t>
  </si>
  <si>
    <t>AC1184</t>
  </si>
  <si>
    <t>AC11111</t>
  </si>
  <si>
    <t>AC1233</t>
  </si>
  <si>
    <t>S82</t>
  </si>
  <si>
    <t>AC1234</t>
  </si>
  <si>
    <t>AC1235</t>
  </si>
  <si>
    <t>AC11121</t>
  </si>
  <si>
    <t>S28</t>
  </si>
  <si>
    <t>AC1241</t>
  </si>
  <si>
    <t>Total A3T2</t>
  </si>
  <si>
    <t>Total C11</t>
  </si>
  <si>
    <t>Total S1</t>
  </si>
  <si>
    <t>Total C12</t>
  </si>
  <si>
    <t>Total S2</t>
  </si>
  <si>
    <t>Total A4T3</t>
  </si>
  <si>
    <t>Total S4</t>
  </si>
  <si>
    <t>Total S5</t>
  </si>
  <si>
    <t>Total S8</t>
  </si>
  <si>
    <t>Simulation évaluation (x dans la case)</t>
  </si>
  <si>
    <t>Question</t>
  </si>
  <si>
    <t>Colonne1</t>
  </si>
  <si>
    <t>Action</t>
  </si>
  <si>
    <t>Désignation de l'action</t>
  </si>
  <si>
    <t>Critères / attendus</t>
  </si>
  <si>
    <t>AC232</t>
  </si>
  <si>
    <t>AC241</t>
  </si>
  <si>
    <t>AC242</t>
  </si>
  <si>
    <t>AC251</t>
  </si>
  <si>
    <t>AC252</t>
  </si>
  <si>
    <t>AC253</t>
  </si>
  <si>
    <t>AC261</t>
  </si>
  <si>
    <t>AC262</t>
  </si>
  <si>
    <t>AC271</t>
  </si>
  <si>
    <t>AC272</t>
  </si>
  <si>
    <t>AC273</t>
  </si>
  <si>
    <t>AC311</t>
  </si>
  <si>
    <t>AC312</t>
  </si>
  <si>
    <t>AC313</t>
  </si>
  <si>
    <t>AC314</t>
  </si>
  <si>
    <t>AC315</t>
  </si>
  <si>
    <t>AC321</t>
  </si>
  <si>
    <t>AC331</t>
  </si>
  <si>
    <t>AC332</t>
  </si>
  <si>
    <t>AC333</t>
  </si>
  <si>
    <t>AC334</t>
  </si>
  <si>
    <t>AC411</t>
  </si>
  <si>
    <t>AC412</t>
  </si>
  <si>
    <t>AC413</t>
  </si>
  <si>
    <t>AC414</t>
  </si>
  <si>
    <t>AC415</t>
  </si>
  <si>
    <t>AC416</t>
  </si>
  <si>
    <t>x</t>
  </si>
  <si>
    <t>Attention, un seule croix par ligne</t>
  </si>
  <si>
    <t>Données</t>
  </si>
  <si>
    <t xml:space="preserve">Réponses : </t>
  </si>
  <si>
    <t xml:space="preserve">Académie : </t>
  </si>
  <si>
    <t>Oui</t>
  </si>
  <si>
    <t>Aix-Marseille</t>
  </si>
  <si>
    <t>Non</t>
  </si>
  <si>
    <t>Amiens</t>
  </si>
  <si>
    <t>Besançon</t>
  </si>
  <si>
    <t>Bordeaux</t>
  </si>
  <si>
    <t xml:space="preserve">Problématiques : préparation à </t>
  </si>
  <si>
    <t>Clermont-Ferrand</t>
  </si>
  <si>
    <t>Corse</t>
  </si>
  <si>
    <t>Maintenance préventive</t>
  </si>
  <si>
    <t>Créteil</t>
  </si>
  <si>
    <t>Dijon</t>
  </si>
  <si>
    <t>Exploitation et Mise en service</t>
  </si>
  <si>
    <t>Grenoble</t>
  </si>
  <si>
    <t>Modification</t>
  </si>
  <si>
    <t>Guadeloupe</t>
  </si>
  <si>
    <t>Guyane</t>
  </si>
  <si>
    <t>La Réunion</t>
  </si>
  <si>
    <t>Lille</t>
  </si>
  <si>
    <t>Limoges</t>
  </si>
  <si>
    <t>Lyon</t>
  </si>
  <si>
    <t>Martinique</t>
  </si>
  <si>
    <t>Mayotte</t>
  </si>
  <si>
    <t>Montpellier</t>
  </si>
  <si>
    <t>Nancy-Metz</t>
  </si>
  <si>
    <t>Nantes</t>
  </si>
  <si>
    <t>Nice</t>
  </si>
  <si>
    <t>Normandie</t>
  </si>
  <si>
    <t>Nouvelle-Calédonie</t>
  </si>
  <si>
    <t>Orléans-Tours</t>
  </si>
  <si>
    <t>Paris</t>
  </si>
  <si>
    <t>Poitiers</t>
  </si>
  <si>
    <t>Polynésie Française</t>
  </si>
  <si>
    <t>Reims</t>
  </si>
  <si>
    <t>Rennes</t>
  </si>
  <si>
    <t>Strasbourg</t>
  </si>
  <si>
    <t>Toulouse</t>
  </si>
  <si>
    <t>Versailles</t>
  </si>
  <si>
    <t>Wallis et Futuna</t>
  </si>
  <si>
    <t>Activités</t>
  </si>
  <si>
    <t>N° Tâches</t>
  </si>
  <si>
    <t>Situations de travail</t>
  </si>
  <si>
    <t>Compétences visées</t>
  </si>
  <si>
    <t>Savoirs associés</t>
  </si>
  <si>
    <t xml:space="preserve">S1 : Environnement de travail </t>
  </si>
  <si>
    <t xml:space="preserve">S2 : Enjeux énergétiques et environnementaux </t>
  </si>
  <si>
    <t xml:space="preserve">S3 : Analyse et exploitation technique </t>
  </si>
  <si>
    <t xml:space="preserve">S4 : Principes scientifiques et techniques </t>
  </si>
  <si>
    <t xml:space="preserve">S5 : Méthodes et procédures des modifications </t>
  </si>
  <si>
    <t xml:space="preserve">S6 : Méthodes et procédures d’intervention </t>
  </si>
  <si>
    <t>S7 : Qualité - sécurité</t>
  </si>
  <si>
    <t>S8 : Communication</t>
  </si>
  <si>
    <t>T1</t>
  </si>
  <si>
    <t>C1</t>
  </si>
  <si>
    <t>C2</t>
  </si>
  <si>
    <t xml:space="preserve">Modification </t>
  </si>
  <si>
    <t>C3</t>
  </si>
  <si>
    <t>C4</t>
  </si>
  <si>
    <t>T2</t>
  </si>
  <si>
    <t>T3</t>
  </si>
  <si>
    <t>T4</t>
  </si>
  <si>
    <t>T5</t>
  </si>
  <si>
    <t>A2</t>
  </si>
  <si>
    <t>C5</t>
  </si>
  <si>
    <t>C6</t>
  </si>
  <si>
    <t>Trier et évacuer les déchets générés par son activité</t>
  </si>
  <si>
    <t>C7</t>
  </si>
  <si>
    <t>C8</t>
  </si>
  <si>
    <t>Prérégler les appareils de régulation et de sécurité</t>
  </si>
  <si>
    <t>C9</t>
  </si>
  <si>
    <t>Ajuster les réglages des systèmes de régulation et de sécurité</t>
  </si>
  <si>
    <t>Réaliser les mesures nécessaires pour valider le fonctionnement de l’installation</t>
  </si>
  <si>
    <t>A3</t>
  </si>
  <si>
    <t>MAINTENANCE</t>
  </si>
  <si>
    <t>A3T11</t>
  </si>
  <si>
    <t>A3T1 : Réaliser une opération de maintenance préventive</t>
  </si>
  <si>
    <t>Identifier les opérations prédéfinies liées au contrat de maintenance</t>
  </si>
  <si>
    <t>C10</t>
  </si>
  <si>
    <t>S2 ; S4 ; S6 ; S7 ; S8</t>
  </si>
  <si>
    <t>A3T12</t>
  </si>
  <si>
    <t>Analyser l’environnement de travail et les conditions de la maintenance et d’exploitation de l’installation</t>
  </si>
  <si>
    <t>C13</t>
  </si>
  <si>
    <t>S1 ; S4 ; S8</t>
  </si>
  <si>
    <t>A3T13</t>
  </si>
  <si>
    <t>Analyser les risques liés à l’intervention</t>
  </si>
  <si>
    <t>A3T14</t>
  </si>
  <si>
    <t>Approvisionner en matériels, équipements et outillages</t>
  </si>
  <si>
    <t>A3T15</t>
  </si>
  <si>
    <t>Réaliser la consignation de l’installation</t>
  </si>
  <si>
    <t>A3T16</t>
  </si>
  <si>
    <t>Réaliser les opérations de maintenance préventive d’ordre technique et réglementaire : contrôle périodique d’étanchéité, analyse de la combustion, contrôles de sécurité et de protection des personnes</t>
  </si>
  <si>
    <t>A3T17</t>
  </si>
  <si>
    <t>Manipuler des fluides frigorigènes et caloporteurs</t>
  </si>
  <si>
    <t>A3T18</t>
  </si>
  <si>
    <t>Remplacer les consommables</t>
  </si>
  <si>
    <t>A3T19</t>
  </si>
  <si>
    <t>A4</t>
  </si>
  <si>
    <t>COMMUNICATION</t>
  </si>
  <si>
    <t>A4T11</t>
  </si>
  <si>
    <t>A4T1 : Rendre compte oralement à l’interne et à l’externe du déroulement de l’intervention</t>
  </si>
  <si>
    <t>A4T31</t>
  </si>
  <si>
    <t>Recenser les informations à connaître sur le déroulement des opérations (préparation, difficultés, contraintes dues aux autres intervenants …)</t>
  </si>
  <si>
    <t xml:space="preserve">C10 </t>
  </si>
  <si>
    <t>A4T12</t>
  </si>
  <si>
    <t>A4T32</t>
  </si>
  <si>
    <t>Expliquer l’état d’avancement des opérations, leurs contraintes et leurs difficultés à la hiérarchie (réunion de chantier, opérations de mise en service, de maintenance …)</t>
  </si>
  <si>
    <t>A4T13</t>
  </si>
  <si>
    <t>A4T33</t>
  </si>
  <si>
    <t>Expliquer au client (ou à l’utilisateur) le fonctionnement, le bon usage et les contraintes techniques d’utilisation de l’installation</t>
  </si>
  <si>
    <t>A4T3 : Conseiller le client et/ou l’exploitant</t>
  </si>
  <si>
    <t>Collecter les informations nécessaires : écouter et questionner le client sur son besoin, ses usages ; interpréter la demande</t>
  </si>
  <si>
    <t>Conseiller le client</t>
  </si>
  <si>
    <t>Proposer une solution technique</t>
  </si>
  <si>
    <t>Transmettre les informations à la hiérarchie</t>
  </si>
  <si>
    <t>C11 ; C12</t>
  </si>
  <si>
    <t xml:space="preserve">S1 ; S2 ; S4 ; S5 ; S8 </t>
  </si>
  <si>
    <t>S1 ; S2 ; S4 ; S5 ; S8</t>
  </si>
  <si>
    <t>Réparer l’installation en effectuant, si nécessaire, le transfert de fluides frigorigènes</t>
  </si>
  <si>
    <t>Remettre en service et contrôler le fonctionnement</t>
  </si>
  <si>
    <t>A3T28</t>
  </si>
  <si>
    <t>Proposer un mode de fonctionnement palliatif permettant la continuité de service et conforme aux règles de sécurité</t>
  </si>
  <si>
    <t>A4T21</t>
  </si>
  <si>
    <t>A4T2 : Renseigner les documents techniques et réglementaires</t>
  </si>
  <si>
    <t>Consulter le registre de l’installation et consigner les informations</t>
  </si>
  <si>
    <t>A4T22</t>
  </si>
  <si>
    <t>Compléter les fiches CERFA réglementaires</t>
  </si>
  <si>
    <t>A4T23</t>
  </si>
  <si>
    <t>Compléter et apposer les vignettes de contrôle d’étanchéité</t>
  </si>
  <si>
    <t>A4T24</t>
  </si>
  <si>
    <t>Étiqueter les installations conformément à la réglementation</t>
  </si>
  <si>
    <t>A4T25</t>
  </si>
  <si>
    <t>Renseigner un rapport d’intervention</t>
  </si>
  <si>
    <t>A4T26</t>
  </si>
  <si>
    <t>Mettre à jour le dossier technique</t>
  </si>
  <si>
    <t>E32.a.2 : maintenance corrective partie pratique</t>
  </si>
  <si>
    <t>Après Expertise et validation hiérarchique</t>
  </si>
  <si>
    <t>Préparation d'une intervention</t>
  </si>
  <si>
    <t>Code Actions</t>
  </si>
  <si>
    <t>Indicateurs de performance</t>
  </si>
  <si>
    <t>Compétences évaluées</t>
  </si>
  <si>
    <t>N°</t>
  </si>
  <si>
    <t>AC111</t>
  </si>
  <si>
    <t>Collecter les données nécessaires à l’intervention</t>
  </si>
  <si>
    <t xml:space="preserve">Les données techniques nécessaires à son intervention sont identifiées </t>
  </si>
  <si>
    <t>C1 : Déterminer les conditions de l'opération dans son contexte</t>
  </si>
  <si>
    <t>A1T1</t>
  </si>
  <si>
    <t>A1T3</t>
  </si>
  <si>
    <t>A1T5</t>
  </si>
  <si>
    <t>A1 : Préparation des opérations à réaliser</t>
  </si>
  <si>
    <t>AC112</t>
  </si>
  <si>
    <t>La collecte des informations nécessaires à l’intervention est complète et exploitable</t>
  </si>
  <si>
    <t>AC113</t>
  </si>
  <si>
    <t>Les contraintes techniques et d’exécution sont identifiées</t>
  </si>
  <si>
    <t>AC121</t>
  </si>
  <si>
    <t>Ordonner les données nécessaires à l’intervention</t>
  </si>
  <si>
    <t>Le classement des données est exploitable et respecte les règles d'intervention</t>
  </si>
  <si>
    <t>AC122</t>
  </si>
  <si>
    <t>L’ordonnancement des données permet d’identifier les informations utiles à transmettre à l’interne et à l’externe</t>
  </si>
  <si>
    <t>AC131</t>
  </si>
  <si>
    <t>Repérer les contraintes techniques liées à l’intervention</t>
  </si>
  <si>
    <t>Les contraintes liées à l’efficacité énergétique sont identifiées</t>
  </si>
  <si>
    <t>AC141</t>
  </si>
  <si>
    <t>Repérer les contraintes d’environnement de travail liées à l’intervention</t>
  </si>
  <si>
    <t>Les contraintes environnementales de travail sont recensées</t>
  </si>
  <si>
    <t>AC142</t>
  </si>
  <si>
    <t>Les habilitations et certifications nécessaires à l’opération sont identifiées</t>
  </si>
  <si>
    <t>AC143</t>
  </si>
  <si>
    <t>Les risques professionnels et environnementaux sont identifiés et les mesures de prévention sont adaptées</t>
  </si>
  <si>
    <t>AC151</t>
  </si>
  <si>
    <t>Vérifier la planification de l’intervention</t>
  </si>
  <si>
    <t>Les interactions avec les autres intervenants sont repérées</t>
  </si>
  <si>
    <t>AC152</t>
  </si>
  <si>
    <t>Les contraintes de co-activités sont repérées</t>
  </si>
  <si>
    <t>AC211</t>
  </si>
  <si>
    <t xml:space="preserve">Identifier les constituants d’un système énergétique, de son installation électrique et de son environnement numérique  </t>
  </si>
  <si>
    <t>L’organisation fonctionnelle du système est décrite</t>
  </si>
  <si>
    <t>C2 : Analyser les données techniques de l'installation</t>
  </si>
  <si>
    <t>A1T2</t>
  </si>
  <si>
    <t>AC212</t>
  </si>
  <si>
    <t>Les fonctions principales de chaque élément sont identifiées</t>
  </si>
  <si>
    <t>AC213</t>
  </si>
  <si>
    <t>Les caractéristiques utiles des éléments sont déterminées</t>
  </si>
  <si>
    <t>AC214</t>
  </si>
  <si>
    <t>Les différents éléments sont repérés sur les différentes représentations (schémas, maquette numérique, synoptique…) et sur le système</t>
  </si>
  <si>
    <t>AC221</t>
  </si>
  <si>
    <t xml:space="preserve">Déterminer les  caractéristiques des différents éléments de l’installation </t>
  </si>
  <si>
    <t>Les caractéristiques sont déterminées conformément aux contraintes normatives et fonctionnelles et permettent le choix des matériels et des procédures d’intervention</t>
  </si>
  <si>
    <t>AC222</t>
  </si>
  <si>
    <t>La protection des personnes et des biens est assurée</t>
  </si>
  <si>
    <t>AC231</t>
  </si>
  <si>
    <t>Identifier les grandeurs physiques nominales associées à l’installation (températures, pression, puissances, intensités, tensions, …)</t>
  </si>
  <si>
    <t>Les grandeurs physiques utiles sont identifiées</t>
  </si>
  <si>
    <t>Les valeurs nominales identifiées permettent d’optimiser le fonctionnement de l’installation, de dimensionner des matériels, de déterminer les moyens de mesures, d’assurer la protection des personnes et des biens</t>
  </si>
  <si>
    <t>Identifier les consignes de réglage et de sécurité spécifiques au fonctionnement de l’installation</t>
  </si>
  <si>
    <t>Les valeurs identifiées permettent de prévoir le réglage des appareils pour un fonctionnement conforme de l’installation</t>
  </si>
  <si>
    <t xml:space="preserve">Représenter tout ou partie d’une installation, manuellement ou avec un outil numérique </t>
  </si>
  <si>
    <t>Les schémas fluidiques et électriques et/ou les croquis sont exploitables</t>
  </si>
  <si>
    <t>Les conventions de représentation sont respectées</t>
  </si>
  <si>
    <t xml:space="preserve">Identifier les connexions électriques et les raccordements fluidiques d’une installation </t>
  </si>
  <si>
    <t>Les éléments électriques raccordés ou à raccorder, le type et la section des conducteurs sont identifiés ainsi que leurs repérages</t>
  </si>
  <si>
    <t>Les éléments fluidiques raccordés ou à raccorder, le type et le diamètre des réseaux sont identifiés et repérés</t>
  </si>
  <si>
    <t>Déterminer une modification technique en fonction des contraintes repérées</t>
  </si>
  <si>
    <t>La modification est approuvée et portée au dossier technique</t>
  </si>
  <si>
    <t>La solution technique proposée intègre les enjeux d’efficacité énergétique</t>
  </si>
  <si>
    <t>Déterminer les matériels, les produits et les outillages nécessaires à la réalisation de son intervention</t>
  </si>
  <si>
    <t>Les matériels, les produits et les outillages choisis sont adaptés à l’intervention</t>
  </si>
  <si>
    <t>C3 : Choisir les matériels, les équipements et les outillages</t>
  </si>
  <si>
    <t>A1T4</t>
  </si>
  <si>
    <t>Les règles et limites d’utilisation des matériels, des produits et des outillages sont recensées</t>
  </si>
  <si>
    <t>La protection de l'environnement est assurée</t>
  </si>
  <si>
    <t>La liste des équipements, des matériels, des outillages et des produits nécessaires à l’opération est communiquée à l’interne et à l’externe</t>
  </si>
  <si>
    <t>Choisir les EPC, les EPI et les EIS adaptés à l’intervention</t>
  </si>
  <si>
    <t>L’inventaire des EPC, des EPI et des EIS est complet et adapté à l’’intervention</t>
  </si>
  <si>
    <t xml:space="preserve">Déterminer les équipements spécifiques (engin de manutention, échafaudage …) nécessaires à l’intervention </t>
  </si>
  <si>
    <t xml:space="preserve">Les risques professionnels sont identifiés </t>
  </si>
  <si>
    <t>Les équipements nécessaires à l’intervention sont listés</t>
  </si>
  <si>
    <t>Les mesures de prévention de santé et sécurité au travail sont adaptées</t>
  </si>
  <si>
    <t>Les habilitations et certifications nécessaires sont identifiées</t>
  </si>
  <si>
    <t>Organiser son poste de travail en assurant la sécurité de tous les intervenants</t>
  </si>
  <si>
    <t xml:space="preserve">Les risques propres à l’intervention sont analysés </t>
  </si>
  <si>
    <t>C4 : Organiser son intervention en toute sécurité</t>
  </si>
  <si>
    <t>Les principes généraux de prévention sont appliqués dans le choix des mesures de prévention</t>
  </si>
  <si>
    <t>Les mesures de prévention sont adaptées aux risques identifiés</t>
  </si>
  <si>
    <t>Le mode d’approvisionnement du poste de travail est déterminé</t>
  </si>
  <si>
    <t>L’implantation des équipements spécifiques est certifiée</t>
  </si>
  <si>
    <t>Le lieu d’activité est restitué quotidiennement pour garantir la sécurité des intervenants</t>
  </si>
  <si>
    <t>A31.a</t>
  </si>
  <si>
    <t>Modification d’une installation</t>
  </si>
  <si>
    <t>AC511</t>
  </si>
  <si>
    <t>Contrôler la conformité des matériels, des équipements, et des produits livrés</t>
  </si>
  <si>
    <t>Les caractéristiques techniques sont vérifiées</t>
  </si>
  <si>
    <t>C5: Gérer les approvisionnements</t>
  </si>
  <si>
    <t>A2T1</t>
  </si>
  <si>
    <t>A2 : Exploitation et mise en service de l’installation</t>
  </si>
  <si>
    <t>AC512</t>
  </si>
  <si>
    <t>Les quantités sont contrôlées</t>
  </si>
  <si>
    <t>AC513</t>
  </si>
  <si>
    <t>Les éventuelles anomalies sont consignées</t>
  </si>
  <si>
    <t>AC514</t>
  </si>
  <si>
    <t>Les bons de livraison, bons de garantie et notices techniques sont recueillis et transmis</t>
  </si>
  <si>
    <t>AC521</t>
  </si>
  <si>
    <t>Gérer les stocks pour les interventions</t>
  </si>
  <si>
    <t>Les accès et les circulations sont préservés</t>
  </si>
  <si>
    <t>AC522</t>
  </si>
  <si>
    <t>Les conditions de stockage données sont respectées</t>
  </si>
  <si>
    <t>AC523</t>
  </si>
  <si>
    <t>Les principes de la prévention des risques liés à l’activité physique (PRAP) sont appliqués</t>
  </si>
  <si>
    <t>AC524</t>
  </si>
  <si>
    <t>La qualité des stocks est vérifiée</t>
  </si>
  <si>
    <t>AC525</t>
  </si>
  <si>
    <t>La protection des personnes et des biens et de l’environnement est assurée</t>
  </si>
  <si>
    <t>AC611</t>
  </si>
  <si>
    <t>Implanter les matériels et les supports</t>
  </si>
  <si>
    <t>L’implantation des appareils et supports est conforme aux consignes de la hiérarchie, aux prescriptions techniques, réglementaires et aux normes en vigueur</t>
  </si>
  <si>
    <t>C6: Réaliser une modification de manière éco-responsable</t>
  </si>
  <si>
    <t>A2T2</t>
  </si>
  <si>
    <t>A2T3</t>
  </si>
  <si>
    <t>A2T4</t>
  </si>
  <si>
    <t>A2T5</t>
  </si>
  <si>
    <t>AC612</t>
  </si>
  <si>
    <t>Les fixations sont adaptées à la nature de la paroi, aux charges et aux prescriptions du fabricant</t>
  </si>
  <si>
    <t>AC621</t>
  </si>
  <si>
    <t>Réaliser les modifications des réseaux fluidiques et les câblages électriques</t>
  </si>
  <si>
    <t>Les réseaux sont façonnés, posés et raccordés conformément aux consignes de la hiérarchie, aux prescriptions techniques, réglementaires et aux normes en vigueur</t>
  </si>
  <si>
    <t>AC622</t>
  </si>
  <si>
    <t>Le matériel électrique est câblé et raccordé conformément aux consignes de la hiérarchie, et aux prescriptions techniques, réglementaires et aux normes en vigueur</t>
  </si>
  <si>
    <t>AC623</t>
  </si>
  <si>
    <t>Le travail est soigné, le niveau de qualité attendu est atteint</t>
  </si>
  <si>
    <t>AC624</t>
  </si>
  <si>
    <t>AC631</t>
  </si>
  <si>
    <t>Opérer avec une attitude écoresponsable</t>
  </si>
  <si>
    <t>Les déchets sont triés et évacués de manière sélective conformément à la réglementation et aux normes en vigueur</t>
  </si>
  <si>
    <t>AC632</t>
  </si>
  <si>
    <t>Les consommables sont utilisés sans gaspillage</t>
  </si>
  <si>
    <t>AC633</t>
  </si>
  <si>
    <t>Le maintien de la qualité thermique de l’enveloppe est assurée</t>
  </si>
  <si>
    <t>A31.b</t>
  </si>
  <si>
    <t>Mise en service et exploitation de l’installation</t>
  </si>
  <si>
    <t>AC711</t>
  </si>
  <si>
    <t>Contrôler la conformité des réalisations sur les réseaux fluidiques et les installations électriques</t>
  </si>
  <si>
    <t>Les réseaux, les installations et les contrôles sont identifiés</t>
  </si>
  <si>
    <t>C7 : Réaliser les opérations de mise en service et d’arrêt de l’installation</t>
  </si>
  <si>
    <t>A2T6</t>
  </si>
  <si>
    <t>A2T7</t>
  </si>
  <si>
    <t>A2T9</t>
  </si>
  <si>
    <t>AC712</t>
  </si>
  <si>
    <t>Les contrôles des réalisations sont effectués et conformes aux normes en vigueur</t>
  </si>
  <si>
    <t>AC713</t>
  </si>
  <si>
    <t>La sécurité des biens et des personnes est assurée</t>
  </si>
  <si>
    <t>AC721</t>
  </si>
  <si>
    <t>Appliquer les mesures de prévention des risques professionnels</t>
  </si>
  <si>
    <t>Les mesures de prévention sont adaptées au contexte de l’intervention</t>
  </si>
  <si>
    <t>AC722</t>
  </si>
  <si>
    <t>Les aléas de l’environnement sont pris en compte</t>
  </si>
  <si>
    <t>AC723</t>
  </si>
  <si>
    <t>Les anomalies sont signalées à la hiérarchie</t>
  </si>
  <si>
    <t>AC731</t>
  </si>
  <si>
    <t>Réaliser les modes opératoires des essais normatifs nécessaires à la mise en service des installations thermiques, fluidiques et électriques</t>
  </si>
  <si>
    <t>Les modes opératoires sont réalisés et conformes aux règles en vigueur</t>
  </si>
  <si>
    <t>AC741</t>
  </si>
  <si>
    <t>Les préréglages sont réalisés dans le respect des normes et la réglementation en vigueur</t>
  </si>
  <si>
    <t>AC742</t>
  </si>
  <si>
    <t>Les préréglages permettent une mise en service de toute ou partie de l’installation</t>
  </si>
  <si>
    <t>AC743</t>
  </si>
  <si>
    <t>La sécurité des personnes et des biens est assurée</t>
  </si>
  <si>
    <t>AC751</t>
  </si>
  <si>
    <t xml:space="preserve">Effectuer la précharge du réseau fluidique du système </t>
  </si>
  <si>
    <t>La précharge est réalisée suivant les normes en vigueur</t>
  </si>
  <si>
    <t>AC752</t>
  </si>
  <si>
    <t>La précharge permet la mise en service de l’installation</t>
  </si>
  <si>
    <t>AC753</t>
  </si>
  <si>
    <t>La protection de l’environnement est respectée</t>
  </si>
  <si>
    <t>AC761</t>
  </si>
  <si>
    <t>Réaliser les opérations de mise en service et/ou d’arrêt de l’installation</t>
  </si>
  <si>
    <t>Les consignations (déconsignations) sont réalisées</t>
  </si>
  <si>
    <t>AC762</t>
  </si>
  <si>
    <t>Les protocoles de mise en service et/ou d’arrêt sont respectés</t>
  </si>
  <si>
    <t>AC763</t>
  </si>
  <si>
    <t>La sécurité des usagers et de l’installation est assurée tout au long de l’opération</t>
  </si>
  <si>
    <t>AC764</t>
  </si>
  <si>
    <t>Les informations sont transmises</t>
  </si>
  <si>
    <t>AC811</t>
  </si>
  <si>
    <t>Identifier les points de mesures sur l’installation électrique et/ou le réseau fluidique</t>
  </si>
  <si>
    <t>Les procédés de mesurages identifiés respectent les normes en vigueur et les règles de l’art</t>
  </si>
  <si>
    <t>C8 : Contrôler les grandeurs caractéristiques de l’installation</t>
  </si>
  <si>
    <t>A2T8</t>
  </si>
  <si>
    <t>AC812</t>
  </si>
  <si>
    <t>Les points de mesures identifiés sont conformes au besoin du contrôle</t>
  </si>
  <si>
    <t>AC821</t>
  </si>
  <si>
    <t>Installer des appareils de mesures et de contrôle</t>
  </si>
  <si>
    <t>Les appareils sont installés en suivant les préconisations du fabricant et en respectant les normes en vigueur et les règles de l’art</t>
  </si>
  <si>
    <t>AC822</t>
  </si>
  <si>
    <t>Les protocoles de communication sont paramétrés</t>
  </si>
  <si>
    <t>AC823</t>
  </si>
  <si>
    <t>AC831</t>
  </si>
  <si>
    <t>Les appareils sont utilisés en suivant les préconisations du fabricant et en respectant les normes en vigueur et les règles de l’art</t>
  </si>
  <si>
    <t>AC832</t>
  </si>
  <si>
    <t>La lecture est conforme à la grandeur mesurée</t>
  </si>
  <si>
    <t>AC833</t>
  </si>
  <si>
    <t>AC841</t>
  </si>
  <si>
    <t>Traiter les informations des mesures</t>
  </si>
  <si>
    <t>Les grandeurs mesurées sont consignées dans les supports d’enregistrement</t>
  </si>
  <si>
    <t>AC842</t>
  </si>
  <si>
    <t>Les valeurs sont adaptées aux unités attendues dans les supports d’enregistrement</t>
  </si>
  <si>
    <t>AC843</t>
  </si>
  <si>
    <t>Les calculs de puissance, d’énergie, de débit, de consommation… sont réalisés</t>
  </si>
  <si>
    <t>AC851</t>
  </si>
  <si>
    <t>Comparer les grandeurs mesurées avec les grandeurs caractéristiques nominales attendues</t>
  </si>
  <si>
    <t>L’interprétation de l’écart est caractérisée</t>
  </si>
  <si>
    <t>AC921</t>
  </si>
  <si>
    <t>Déterminer les réglages nécessaires pour obtenir le fonctionnement attendu du système</t>
  </si>
  <si>
    <t>L’interprétation des écarts de mesures caractérisés* permettent l’identification des réglages nécessaires pour valider le fonctionnement attendu du système</t>
  </si>
  <si>
    <t>C9 : Effectuer les réglages adaptés</t>
  </si>
  <si>
    <t>AC931</t>
  </si>
  <si>
    <t>Les réglages permettent le fonctionnement attendu du système</t>
  </si>
  <si>
    <t>AC932</t>
  </si>
  <si>
    <t>Le réglage des sécurités est réalisé, justifié et précis</t>
  </si>
  <si>
    <t>AC941</t>
  </si>
  <si>
    <t>Appliquer les règles de sécurité</t>
  </si>
  <si>
    <t>Toutes les règles de sécurité des personnes et des biens sont appliquées</t>
  </si>
  <si>
    <t>AC942</t>
  </si>
  <si>
    <t>Les règles sur la manipulation des fluides, et les différentes prises de mesures sont respectées</t>
  </si>
  <si>
    <t>A32.b</t>
  </si>
  <si>
    <t>Maintenance préventive d’une installation</t>
  </si>
  <si>
    <t>AC1011</t>
  </si>
  <si>
    <t>Le site et le lieu d’intervention sont identifiés</t>
  </si>
  <si>
    <t>C10 : Réaliser des opérations de maintenance préventive</t>
  </si>
  <si>
    <t>A3T1</t>
  </si>
  <si>
    <t>AC1012</t>
  </si>
  <si>
    <t>La période d’intervention est identifiée</t>
  </si>
  <si>
    <t>AC1013</t>
  </si>
  <si>
    <t>La collecte des informations permet de lister (ou vérifier) toutes les interventions liées au contrat de maintenance et/ou à la gamme de maintenance</t>
  </si>
  <si>
    <t>AC1021</t>
  </si>
  <si>
    <t>Déterminer une organisation en fonction de l’environnement de travail et les conditions de la maintenance</t>
  </si>
  <si>
    <t>L’organisation établie répond aux attentes du contrat de maintenance</t>
  </si>
  <si>
    <t>AC1022</t>
  </si>
  <si>
    <t>L’approvisionnement en équipements, matériels et outillages est assurée</t>
  </si>
  <si>
    <t>AC1023</t>
  </si>
  <si>
    <t>La procédure d’intervention prend en compte les contraintes techniques du système* (vidanges nécessaires, isolement de parties du système, fonctionnement en mode dégradé…)</t>
  </si>
  <si>
    <t>AC1024</t>
  </si>
  <si>
    <t>Le poste de travail est organisé avec ergonomie</t>
  </si>
  <si>
    <t>AC1025</t>
  </si>
  <si>
    <t>AC1131</t>
  </si>
  <si>
    <t>Contrôler les données d’exploitation (indicateurs, voyants…) par rapport aux attendus</t>
  </si>
  <si>
    <t>Les informations de télémaintenance et celles des applications numériques transmises sont localisées sur le système</t>
  </si>
  <si>
    <t>Les données de télémaintenance et celles des applications numériques nécessaires à l’intervention sont identifiées</t>
  </si>
  <si>
    <t>AC1133</t>
  </si>
  <si>
    <t>L’interprétation de l’écart (entre la grandeur indiquée et la grandeur nominale) est caractérisée</t>
  </si>
  <si>
    <t>Réaliser les opérations de maintenance préventive d’ordre technique et réglementaire</t>
  </si>
  <si>
    <t>Le contrôle périodique d’étanchéité est réalisé</t>
  </si>
  <si>
    <t>AC1142</t>
  </si>
  <si>
    <t>Les fluides frigorigènes et caloporteurs sont manipulés conformément aux règles en vigueur</t>
  </si>
  <si>
    <t>AC1143</t>
  </si>
  <si>
    <t>Les opérations d’ordre technique sont réalisées avec méthode</t>
  </si>
  <si>
    <t>AC1144</t>
  </si>
  <si>
    <t>Les modifications de réglages nécessaires sont réalisées</t>
  </si>
  <si>
    <t>AC1145</t>
  </si>
  <si>
    <t>Le système est dans les conditions normales de fonctionnement</t>
  </si>
  <si>
    <t>Contrôler l’état du système après intervention</t>
  </si>
  <si>
    <t>Après l’intervention le fonctionnement normal de l’installation est constaté ou bien les anomalies techniques et/ou les désordres éventuels de l’installation sont identifiés</t>
  </si>
  <si>
    <t>Les éventuels éléments défectueux sont identifiés Les informations sont transmises à la hiérarchie</t>
  </si>
  <si>
    <t>Les documents techniques et administratifs sont complétés</t>
  </si>
  <si>
    <t>Opérer le traitement des déchets</t>
  </si>
  <si>
    <t>La zone d’intervention est remise en état</t>
  </si>
  <si>
    <t>AC1162</t>
  </si>
  <si>
    <t>Les déchets sont évacués de façon écoresponsable et conformément aux règles en vigueur</t>
  </si>
  <si>
    <t>AC1163</t>
  </si>
  <si>
    <t>AC1311</t>
  </si>
  <si>
    <t>Interpréter les informations du client et/ou l’exploitant sur ses besoins</t>
  </si>
  <si>
    <t>Les besoins de l’exploitant sont identifiés et interprétés</t>
  </si>
  <si>
    <t>C13 : Formuler les informations nécessaires pour le client et/ou l’exploitant du système</t>
  </si>
  <si>
    <t>A4T1</t>
  </si>
  <si>
    <t>A4T2</t>
  </si>
  <si>
    <t>A4T3</t>
  </si>
  <si>
    <t>AC1312</t>
  </si>
  <si>
    <t>Les informations sont transmises à la hiérarchie</t>
  </si>
  <si>
    <t>AC1321</t>
  </si>
  <si>
    <t>Expliquer le fonctionnement et l’utilisation de l’installation au client et/ou à l’exploitant</t>
  </si>
  <si>
    <t>Les explications sont correctes</t>
  </si>
  <si>
    <t>AC1322</t>
  </si>
  <si>
    <t>Les explications permettent l’utilisation de l’installation par l’exploitant et/ou le client</t>
  </si>
  <si>
    <t>AC1331</t>
  </si>
  <si>
    <t>Informer oralement des consignes de sécurité</t>
  </si>
  <si>
    <t>Les consignes de sécurité sont présentées et détaillées</t>
  </si>
  <si>
    <t>AC1332</t>
  </si>
  <si>
    <t>La sécurité des usagers et de l’installation est assurée</t>
  </si>
  <si>
    <t>AC1341</t>
  </si>
  <si>
    <t>Communiquer avec le client</t>
  </si>
  <si>
    <t>Le langage utilisé est adapté à la situation</t>
  </si>
  <si>
    <t>AC1342</t>
  </si>
  <si>
    <t>Les formules de civilités sont adaptées à la situation</t>
  </si>
  <si>
    <t>AC1343</t>
  </si>
  <si>
    <t>Le support de communication est adapté à la situation</t>
  </si>
  <si>
    <t>AC1344</t>
  </si>
  <si>
    <t>L’utilisation de l’outil de communication est maîtrisée.</t>
  </si>
  <si>
    <t>AC1345</t>
  </si>
  <si>
    <t>Les échanges sont transmis à la hiérarchie</t>
  </si>
  <si>
    <t>AC1351</t>
  </si>
  <si>
    <t>Déterminer une solution technique pour le client et/ou l’exploitant</t>
  </si>
  <si>
    <t>La solution technique proposée est correcte</t>
  </si>
  <si>
    <t>A32.a</t>
  </si>
  <si>
    <t>Maintenance corrective d’une installation - Partie écrite</t>
  </si>
  <si>
    <t>AC1111</t>
  </si>
  <si>
    <t>Identifier le site et le lieu de l’intervention</t>
  </si>
  <si>
    <t>Le site, le lieu sont identifiés</t>
  </si>
  <si>
    <t>C11 : Réaliser des opérations de maintenance corrective</t>
  </si>
  <si>
    <t>AC1112</t>
  </si>
  <si>
    <t>Les contraintes d’accès sont identifiées</t>
  </si>
  <si>
    <t>AC1113</t>
  </si>
  <si>
    <t>L’intervention est identifiée dans le cadre du contrat de maintenance</t>
  </si>
  <si>
    <t>La sécurité des biens et des personnes est prise en compte</t>
  </si>
  <si>
    <t>L’analyse des données technique de l’installation est effectuée</t>
  </si>
  <si>
    <t>Le dysfonctionnement est identifié</t>
  </si>
  <si>
    <t>Lister des hypothèses de panne et/ou de dysfonctionnement</t>
  </si>
  <si>
    <t>Toutes les hypothèses émises sont pertinentes</t>
  </si>
  <si>
    <t>La hiérarchie des hypothèses identifiées est cohérente</t>
  </si>
  <si>
    <t>Vérifier les hypothèses en effectuant des mesures, des contrôles, des tests permettant en respectant les règles de sécurité</t>
  </si>
  <si>
    <t>Les résultats des tests, des contrôles et/ou des mesures permettent de valider les hypothèses</t>
  </si>
  <si>
    <t>Les caractéristiques techniques des pièces de rechanges choisies sont identiques ou similaires aux pièces à changer</t>
  </si>
  <si>
    <t>La disponibilité des bouteilles de fluides frigorigènes et des instruments de pesée est assurée</t>
  </si>
  <si>
    <t>Le bon de commande éventuel est complet</t>
  </si>
  <si>
    <t>Les matériels, équipements et outillages sont approvisionnés* conformément au planning et aux besoins de l’intervention</t>
  </si>
  <si>
    <t>Consigner (déconsigner) le système (électrique, fluidique : gaz, caloporteurs…)</t>
  </si>
  <si>
    <t>AC1181</t>
  </si>
  <si>
    <t>Les matériels, les équipements et les outillages nécessaires à la consignation sont identifiés</t>
  </si>
  <si>
    <t>AC1182</t>
  </si>
  <si>
    <t>Les étapes de consignation (déconsignation) sont réalisées en respectant les normes en vigueur</t>
  </si>
  <si>
    <t>AC1183</t>
  </si>
  <si>
    <t>La sécurité des usagers, et de l’installation est assurée tout au long de l’opération</t>
  </si>
  <si>
    <t>AC1185</t>
  </si>
  <si>
    <t>Les informations sont transmises à la hiérarchie et aux usagers</t>
  </si>
  <si>
    <t>AC1186</t>
  </si>
  <si>
    <t>Les documents sont complétés</t>
  </si>
  <si>
    <t>Effectuer la dépose du composant défectueux</t>
  </si>
  <si>
    <t>Les opérations préalables sur le système (isolation tout ou partie du système fluidique, vidange, récupération des fluides frigorigènes …) permettent de garantir l’opération de dépose</t>
  </si>
  <si>
    <t>AC1192</t>
  </si>
  <si>
    <t>L’opération de remplacement respecte les consignes, le contrat de maintenance, les procédures et les normes en vigueur</t>
  </si>
  <si>
    <t>AC1193</t>
  </si>
  <si>
    <t>Les moyens de manutention et l’outillage sont mis en oeuvre et en toute sécurité</t>
  </si>
  <si>
    <t>AC1194</t>
  </si>
  <si>
    <t>Le composant défectueux est déposé et prêt à être recyclé</t>
  </si>
  <si>
    <t>AC1195</t>
  </si>
  <si>
    <t>AC11101</t>
  </si>
  <si>
    <t>Installer le composant de remplacement</t>
  </si>
  <si>
    <t>Le composant est remplacé en respectant les normes en vigueur et les contraintes de l’installation*</t>
  </si>
  <si>
    <t>AC11102</t>
  </si>
  <si>
    <t>Remettre en service l’installation</t>
  </si>
  <si>
    <t>La remise en service permet le fonctionnement de l’installation à son point nominal ou en mode dégradé de l’installation et la continuité de service est assurée</t>
  </si>
  <si>
    <t>AC11112</t>
  </si>
  <si>
    <t>Les informations sont transmises à la hiérarchie et à l’exploitant ou l’usager</t>
  </si>
  <si>
    <t>AC11113</t>
  </si>
  <si>
    <t>AC11122</t>
  </si>
  <si>
    <t>Les déchets sont évacués de façon éco-responsable et conformément aux règles en vigueur</t>
  </si>
  <si>
    <t>AC11123</t>
  </si>
  <si>
    <t>AC1211</t>
  </si>
  <si>
    <t>Interpréter les informations du client sur le dysfonctionnement de l’installation</t>
  </si>
  <si>
    <t>Les événements avant panne sont collectés</t>
  </si>
  <si>
    <t>C12 : Informer de son intervention à l’écrit et/ou à l’oral</t>
  </si>
  <si>
    <t>AC1212</t>
  </si>
  <si>
    <t>Les constats sont pris en compte</t>
  </si>
  <si>
    <t>AC1221</t>
  </si>
  <si>
    <t>Expliquer l’état d’avancement des opérations, leurs contraintes et leurs difficultés</t>
  </si>
  <si>
    <t>L’état d’avancement des opérations est clairement décrit</t>
  </si>
  <si>
    <t>AC1222</t>
  </si>
  <si>
    <t>Les contraintes et les difficultés sont identifiées</t>
  </si>
  <si>
    <t>AC1223</t>
  </si>
  <si>
    <t>AC1231</t>
  </si>
  <si>
    <t>Compléter les documents techniques et administratifs</t>
  </si>
  <si>
    <t>La fiche d’intervention est complétée sans erreurs</t>
  </si>
  <si>
    <t>AC1232</t>
  </si>
  <si>
    <t>Le bordereau de suivi de déchet dangereux est complété sans erreurs</t>
  </si>
  <si>
    <t>Le dossier technique est mis à jour</t>
  </si>
  <si>
    <t>Les informations du système sont consignées sur le support prévu à cet effet</t>
  </si>
  <si>
    <t>Les fluides frigorigènes sont consignés sur la fiche CERFA n°15497</t>
  </si>
  <si>
    <t>AC1236</t>
  </si>
  <si>
    <t>Le planning est mis à jour</t>
  </si>
  <si>
    <t>Formuler un compte-rendu, un rapport d’activité</t>
  </si>
  <si>
    <t>Le compte-rendu est factuel et complet</t>
  </si>
  <si>
    <t>AC1242</t>
  </si>
  <si>
    <t>AC1243</t>
  </si>
  <si>
    <t>AC1244</t>
  </si>
  <si>
    <t>L’utilisation de l’outil de communication est maîtrisée</t>
  </si>
  <si>
    <t>AC1245</t>
  </si>
  <si>
    <t>Les documents sont transmis</t>
  </si>
  <si>
    <t>Maintenance corrective d’une installation - Partie pratique - Recherche de panne</t>
  </si>
  <si>
    <t>Maintenance corrective d’une installation - Partie pratique - Après expertise et validation hiérarchique</t>
  </si>
  <si>
    <t>S1</t>
  </si>
  <si>
    <t>ENVIRONNEMENT DE TRAVAIL</t>
  </si>
  <si>
    <t>S11</t>
  </si>
  <si>
    <t>L’entreprise</t>
  </si>
  <si>
    <t>Déterminer les conditions de l’opération dans son contexte</t>
  </si>
  <si>
    <t>S12</t>
  </si>
  <si>
    <t>Les intervenants</t>
  </si>
  <si>
    <t>Les étapes d’une intervention</t>
  </si>
  <si>
    <t>S14</t>
  </si>
  <si>
    <t>Les procédures administratives</t>
  </si>
  <si>
    <t>S15</t>
  </si>
  <si>
    <t>Les qualifications, garanties et responsabilités</t>
  </si>
  <si>
    <t>S2</t>
  </si>
  <si>
    <t>ENJEUX ÉNERGÉTIQUES ET ENVIRONNEMENTAUX</t>
  </si>
  <si>
    <t>La réglementation énergétique et environnementale</t>
  </si>
  <si>
    <t>S22</t>
  </si>
  <si>
    <t>L’impact environnemental d’une activité</t>
  </si>
  <si>
    <t>Analyser les données techniques de l’installation</t>
  </si>
  <si>
    <t>S23</t>
  </si>
  <si>
    <t>La démarche éco-responsable en entreprise</t>
  </si>
  <si>
    <t>S24</t>
  </si>
  <si>
    <t>Les énergies utilisées</t>
  </si>
  <si>
    <t>S4 : Principes scientifiques et techniques</t>
  </si>
  <si>
    <t>S25</t>
  </si>
  <si>
    <t>Le fonctionnement thermique du bâti</t>
  </si>
  <si>
    <t>S6 : Méthodes et procédures d’intervention</t>
  </si>
  <si>
    <t>S26</t>
  </si>
  <si>
    <t>La réglementation thermique</t>
  </si>
  <si>
    <t>S27</t>
  </si>
  <si>
    <t>L’impact sur la production du bâti neuf</t>
  </si>
  <si>
    <t>Choisir les matériels, les équipements et les outillages</t>
  </si>
  <si>
    <t>L’impact sur les bâtiments existants</t>
  </si>
  <si>
    <t>S29</t>
  </si>
  <si>
    <t>La gestion de l’environnement du site et des déchets produits</t>
  </si>
  <si>
    <t>Organiser son intervention en toute sécurité</t>
  </si>
  <si>
    <t>S4</t>
  </si>
  <si>
    <t>PRINCIPES SCIENTIFIQUE ET TECHNIQUE</t>
  </si>
  <si>
    <t>S41</t>
  </si>
  <si>
    <t>Le confort de l’habitat</t>
  </si>
  <si>
    <t>Les circuits thermodynamiques</t>
  </si>
  <si>
    <t>S43</t>
  </si>
  <si>
    <t>Les installations et équipements électriques</t>
  </si>
  <si>
    <t>S44</t>
  </si>
  <si>
    <t>Les réseaux hydrauliques</t>
  </si>
  <si>
    <t>Gérer les approvisionnements</t>
  </si>
  <si>
    <t>S45</t>
  </si>
  <si>
    <t>Les réseaux aérauliques</t>
  </si>
  <si>
    <t>S46</t>
  </si>
  <si>
    <t>Les systèmes de traitement de l’air</t>
  </si>
  <si>
    <t>S5</t>
  </si>
  <si>
    <t>MÉTHODES ET PROCÉDURES DES MODIFICATIONS</t>
  </si>
  <si>
    <t>Les raccordements fluidiques</t>
  </si>
  <si>
    <t>S52</t>
  </si>
  <si>
    <t>Les essais d’étanchéité</t>
  </si>
  <si>
    <t>Réaliser une modification de manière éco-responsable</t>
  </si>
  <si>
    <t>Les raccordements électriques</t>
  </si>
  <si>
    <t>Réaliser les opérations de mise en service et d’arrêt de l’installation</t>
  </si>
  <si>
    <t xml:space="preserve">S8 </t>
  </si>
  <si>
    <t xml:space="preserve">COMMUNICATION </t>
  </si>
  <si>
    <t>S81</t>
  </si>
  <si>
    <t>S8</t>
  </si>
  <si>
    <t>La communication orale</t>
  </si>
  <si>
    <t>Les outils de la communication écrite et numérique</t>
  </si>
  <si>
    <t>S83</t>
  </si>
  <si>
    <t>La communication technique en langue anglaise</t>
  </si>
  <si>
    <t>Contrôler les grandeurs caractéristiques de l’installation</t>
  </si>
  <si>
    <t>Effectuer les réglages adaptés</t>
  </si>
  <si>
    <t>Réaliser des opérations de maintenance préventive</t>
  </si>
  <si>
    <t xml:space="preserve">S7 : Qualité - sécurité </t>
  </si>
  <si>
    <t>Réaliser des opérations de maintenance corrective</t>
  </si>
  <si>
    <t>Informer de son intervention à l’écrit et/ou à l’oral</t>
  </si>
  <si>
    <t>Formuler les informations nécessaires pour le client et/ou l’exploitant du système</t>
  </si>
  <si>
    <t>Identifier le composant défectueux et/ou la cause de la défaillance</t>
  </si>
  <si>
    <t>La cause de la défaillance est identifiée</t>
  </si>
  <si>
    <t>AC1172</t>
  </si>
  <si>
    <t>Total A3T1</t>
  </si>
  <si>
    <t>Total A4T1</t>
  </si>
  <si>
    <t>Total A4T2</t>
  </si>
  <si>
    <t>Maintenance corrective d’une installation - Patie QCM</t>
  </si>
  <si>
    <t>QCM</t>
  </si>
  <si>
    <t>E32.a : 1h00 QCM</t>
  </si>
  <si>
    <t>A3T2</t>
  </si>
  <si>
    <t>Tâche</t>
  </si>
  <si>
    <t>Situation de travail</t>
  </si>
  <si>
    <t>Contrôle</t>
  </si>
  <si>
    <t>3.3</t>
  </si>
  <si>
    <t>En vous référent au référentiel, choisir les tâches que vous souhaitez exploiter</t>
  </si>
  <si>
    <t xml:space="preserve">Toutes les tâches (A3T1,A3T2,A4T1,A4T2,A4T3) doivent être traitées au moins une fois. On veillera à l'équilibre du sujet. </t>
  </si>
  <si>
    <t>On veillera à l'équilibre du sujet. Toutes les compétences générales (C11, C12) doivent être abordées, ainsi que les  4 Actions. (C1162 ; C1191 ; C1232 ; C1235 )</t>
  </si>
  <si>
    <t>Etape 4</t>
  </si>
  <si>
    <t>Se référer au scnario de l' E32a</t>
  </si>
  <si>
    <t>4.1</t>
  </si>
  <si>
    <t>Etape 5</t>
  </si>
  <si>
    <t>5.1</t>
  </si>
  <si>
    <t>5.2</t>
  </si>
  <si>
    <t>Simuler les résultats d'un candidat</t>
  </si>
  <si>
    <t>5.3</t>
  </si>
  <si>
    <t>Transfert vers scénario E32a</t>
  </si>
  <si>
    <t>Ouvrir l'onglet 5. Transfert vers scénario E32a</t>
  </si>
  <si>
    <t>Transferer la simulation  de l'onglet 5 (par un copier/coller) dans la "4. Barème E32a " de votre fichier scénario</t>
  </si>
  <si>
    <t>Le transfert vous permet de vérifier que l'ensemble des actions en lien avec le QCM soit bien traîté</t>
  </si>
  <si>
    <t>QCM en lien avec la scénarisation d'un sujet E32a</t>
  </si>
  <si>
    <t>A3T25</t>
  </si>
  <si>
    <t>A3T2 : Réaliser une opération de maintenance corrective</t>
  </si>
  <si>
    <t>Réaliser le dépannage : analyser les informations, diagnostiquer le dysfonctionnement, déterminer la procédure d’intervention, approvisionner en matériels, équipements et outillages</t>
  </si>
  <si>
    <t>A3T30</t>
  </si>
  <si>
    <t>Compléter les documents afférents à l’intervention (fiche d’intervention, registre, traçabilité des déchets et bon de travail, …)</t>
  </si>
  <si>
    <t>Quelles sont les unités de pression que vous pouvez lire sur un manifold ?</t>
  </si>
  <si>
    <t>E32.a.1 : maintenance corrective partie écrite</t>
  </si>
  <si>
    <t>A3T21</t>
  </si>
  <si>
    <t>S’informer auprès du client sur la nature du dysfonctionnement</t>
  </si>
  <si>
    <t>A3T22</t>
  </si>
  <si>
    <t>Analyser l’environnement de travail et les conditions de la maintenance</t>
  </si>
  <si>
    <t>A3T23</t>
  </si>
  <si>
    <t>A3T24</t>
  </si>
  <si>
    <t>Proposition 1</t>
  </si>
  <si>
    <t>Proposition 2</t>
  </si>
  <si>
    <t>Proposition 3</t>
  </si>
  <si>
    <t>Proposition 4</t>
  </si>
  <si>
    <t>Rédaction des questions</t>
  </si>
  <si>
    <t xml:space="preserve">Réponse correcte </t>
  </si>
  <si>
    <t>Bar</t>
  </si>
  <si>
    <t>Psi</t>
  </si>
  <si>
    <t>Newton</t>
  </si>
  <si>
    <t>Pascal</t>
  </si>
  <si>
    <t/>
  </si>
  <si>
    <t>FAUX</t>
  </si>
  <si>
    <t>VRAI</t>
  </si>
  <si>
    <t>Points</t>
  </si>
  <si>
    <t>TOTAL</t>
  </si>
  <si>
    <t>Note à transférer dans la grille nationale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</si>
</sst>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  <scheme val="minor"/>
    </font>
    <font>
      <sz val="11"/>
      <color indexed="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C000"/>
        <bgColor rgb="FFFFC000"/>
      </patternFill>
    </fill>
    <fill>
      <patternFill patternType="solid">
        <fgColor indexed="5"/>
        <bgColor indexed="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/>
        <bgColor theme="7"/>
      </patternFill>
    </fill>
    <fill>
      <patternFill patternType="solid">
        <fgColor theme="5"/>
        <bgColor theme="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324">
    <xf numFmtId="0" fontId="0" fillId="0" borderId="0" xfId="0"/>
    <xf numFmtId="0" fontId="4" fillId="0" borderId="0" xfId="0" applyFont="1"/>
    <xf numFmtId="0" fontId="5" fillId="2" borderId="0" xfId="0" applyFont="1" applyFill="1"/>
    <xf numFmtId="0" fontId="0" fillId="2" borderId="0" xfId="0" applyFill="1"/>
    <xf numFmtId="0" fontId="4" fillId="0" borderId="0" xfId="0" applyFont="1" applyAlignment="1">
      <alignment wrapText="1"/>
    </xf>
    <xf numFmtId="0" fontId="4" fillId="0" borderId="10" xfId="0" applyFont="1" applyBorder="1"/>
    <xf numFmtId="0" fontId="5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4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4" fillId="0" borderId="12" xfId="0" applyFont="1" applyBorder="1"/>
    <xf numFmtId="0" fontId="4" fillId="0" borderId="13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5" fillId="0" borderId="0" xfId="0" applyFont="1" applyAlignment="1">
      <alignment wrapText="1"/>
    </xf>
    <xf numFmtId="0" fontId="0" fillId="0" borderId="0" xfId="0" applyAlignment="1">
      <alignment horizontal="center" textRotation="90"/>
    </xf>
    <xf numFmtId="0" fontId="0" fillId="2" borderId="30" xfId="0" applyFill="1" applyBorder="1" applyAlignment="1">
      <alignment horizontal="center" vertical="top" wrapText="1"/>
    </xf>
    <xf numFmtId="0" fontId="0" fillId="2" borderId="16" xfId="0" applyFill="1" applyBorder="1" applyAlignment="1">
      <alignment horizontal="center"/>
    </xf>
    <xf numFmtId="0" fontId="0" fillId="2" borderId="0" xfId="0" applyFill="1" applyAlignment="1">
      <alignment horizontal="center"/>
    </xf>
    <xf numFmtId="9" fontId="5" fillId="0" borderId="0" xfId="0" applyNumberFormat="1" applyFont="1" applyAlignment="1">
      <alignment wrapText="1"/>
    </xf>
    <xf numFmtId="0" fontId="0" fillId="2" borderId="33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6" borderId="0" xfId="0" applyFill="1"/>
    <xf numFmtId="0" fontId="0" fillId="8" borderId="30" xfId="0" applyFill="1" applyBorder="1" applyAlignment="1">
      <alignment horizontal="center" vertical="top" wrapText="1"/>
    </xf>
    <xf numFmtId="0" fontId="0" fillId="8" borderId="40" xfId="0" applyFill="1" applyBorder="1"/>
    <xf numFmtId="0" fontId="0" fillId="8" borderId="16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0" fillId="8" borderId="33" xfId="0" applyFill="1" applyBorder="1" applyAlignment="1">
      <alignment horizontal="center" vertical="top" wrapText="1"/>
    </xf>
    <xf numFmtId="0" fontId="0" fillId="8" borderId="23" xfId="0" applyFill="1" applyBorder="1"/>
    <xf numFmtId="0" fontId="0" fillId="8" borderId="41" xfId="0" applyFill="1" applyBorder="1" applyAlignment="1">
      <alignment horizontal="center" vertical="top" wrapText="1"/>
    </xf>
    <xf numFmtId="0" fontId="0" fillId="9" borderId="40" xfId="0" applyFill="1" applyBorder="1" applyAlignment="1">
      <alignment vertical="center"/>
    </xf>
    <xf numFmtId="0" fontId="0" fillId="9" borderId="16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23" xfId="0" applyFill="1" applyBorder="1" applyAlignment="1">
      <alignment vertical="center"/>
    </xf>
    <xf numFmtId="0" fontId="0" fillId="9" borderId="26" xfId="0" applyFill="1" applyBorder="1"/>
    <xf numFmtId="0" fontId="0" fillId="12" borderId="30" xfId="0" applyFill="1" applyBorder="1" applyAlignment="1">
      <alignment horizontal="center" vertical="top" wrapText="1"/>
    </xf>
    <xf numFmtId="0" fontId="0" fillId="12" borderId="16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12" borderId="33" xfId="0" applyFill="1" applyBorder="1" applyAlignment="1">
      <alignment horizontal="center" vertical="top" wrapText="1"/>
    </xf>
    <xf numFmtId="0" fontId="0" fillId="12" borderId="41" xfId="0" applyFill="1" applyBorder="1" applyAlignment="1">
      <alignment horizontal="center" vertical="top" wrapText="1"/>
    </xf>
    <xf numFmtId="0" fontId="0" fillId="9" borderId="36" xfId="0" applyFill="1" applyBorder="1" applyAlignment="1">
      <alignment horizontal="center" vertical="top" wrapText="1"/>
    </xf>
    <xf numFmtId="0" fontId="0" fillId="7" borderId="0" xfId="0" applyFill="1"/>
    <xf numFmtId="0" fontId="0" fillId="8" borderId="20" xfId="0" applyFill="1" applyBorder="1" applyAlignment="1">
      <alignment horizontal="center"/>
    </xf>
    <xf numFmtId="0" fontId="0" fillId="2" borderId="30" xfId="0" applyFill="1" applyBorder="1" applyAlignment="1">
      <alignment vertical="top" wrapText="1"/>
    </xf>
    <xf numFmtId="0" fontId="0" fillId="2" borderId="40" xfId="0" applyFill="1" applyBorder="1" applyAlignment="1">
      <alignment horizontal="center" vertical="top" wrapText="1"/>
    </xf>
    <xf numFmtId="0" fontId="0" fillId="2" borderId="38" xfId="0" applyFill="1" applyBorder="1"/>
    <xf numFmtId="0" fontId="0" fillId="2" borderId="33" xfId="0" applyFill="1" applyBorder="1" applyAlignment="1">
      <alignment vertical="top" wrapText="1"/>
    </xf>
    <xf numFmtId="0" fontId="0" fillId="2" borderId="22" xfId="0" applyFill="1" applyBorder="1"/>
    <xf numFmtId="0" fontId="0" fillId="8" borderId="18" xfId="0" applyFill="1" applyBorder="1" applyAlignment="1">
      <alignment horizontal="center"/>
    </xf>
    <xf numFmtId="0" fontId="0" fillId="8" borderId="30" xfId="0" applyFill="1" applyBorder="1" applyAlignment="1">
      <alignment vertical="top" wrapText="1"/>
    </xf>
    <xf numFmtId="0" fontId="0" fillId="8" borderId="33" xfId="0" applyFill="1" applyBorder="1" applyAlignment="1">
      <alignment vertical="top" wrapText="1"/>
    </xf>
    <xf numFmtId="0" fontId="0" fillId="12" borderId="30" xfId="0" applyFill="1" applyBorder="1" applyAlignment="1">
      <alignment vertical="top" wrapText="1"/>
    </xf>
    <xf numFmtId="0" fontId="0" fillId="12" borderId="38" xfId="0" applyFill="1" applyBorder="1"/>
    <xf numFmtId="0" fontId="0" fillId="12" borderId="33" xfId="0" applyFill="1" applyBorder="1" applyAlignment="1">
      <alignment vertical="top" wrapText="1"/>
    </xf>
    <xf numFmtId="0" fontId="0" fillId="12" borderId="22" xfId="0" applyFill="1" applyBorder="1"/>
    <xf numFmtId="0" fontId="0" fillId="12" borderId="41" xfId="0" applyFill="1" applyBorder="1" applyAlignment="1">
      <alignment vertical="top" wrapText="1"/>
    </xf>
    <xf numFmtId="0" fontId="0" fillId="12" borderId="25" xfId="0" applyFill="1" applyBorder="1"/>
    <xf numFmtId="0" fontId="0" fillId="0" borderId="49" xfId="0" applyBorder="1" applyAlignment="1">
      <alignment horizontal="center" wrapText="1"/>
    </xf>
    <xf numFmtId="0" fontId="0" fillId="9" borderId="36" xfId="0" applyFill="1" applyBorder="1" applyAlignment="1">
      <alignment vertical="top" wrapText="1"/>
    </xf>
    <xf numFmtId="0" fontId="0" fillId="9" borderId="33" xfId="0" applyFill="1" applyBorder="1" applyAlignment="1">
      <alignment vertical="top" wrapText="1"/>
    </xf>
    <xf numFmtId="0" fontId="0" fillId="9" borderId="48" xfId="0" applyFill="1" applyBorder="1" applyAlignment="1">
      <alignment vertical="center"/>
    </xf>
    <xf numFmtId="0" fontId="0" fillId="9" borderId="47" xfId="0" applyFill="1" applyBorder="1" applyAlignment="1">
      <alignment vertical="top" wrapText="1"/>
    </xf>
    <xf numFmtId="0" fontId="4" fillId="0" borderId="3" xfId="0" applyFont="1" applyBorder="1"/>
    <xf numFmtId="0" fontId="4" fillId="0" borderId="31" xfId="0" applyFont="1" applyBorder="1"/>
    <xf numFmtId="0" fontId="4" fillId="0" borderId="11" xfId="0" applyFont="1" applyBorder="1"/>
    <xf numFmtId="0" fontId="4" fillId="0" borderId="29" xfId="0" applyFont="1" applyBorder="1"/>
    <xf numFmtId="0" fontId="0" fillId="6" borderId="15" xfId="0" applyFill="1" applyBorder="1"/>
    <xf numFmtId="0" fontId="8" fillId="6" borderId="16" xfId="0" applyFont="1" applyFill="1" applyBorder="1" applyAlignment="1">
      <alignment horizontal="left" vertical="center" wrapText="1"/>
    </xf>
    <xf numFmtId="0" fontId="0" fillId="6" borderId="16" xfId="0" applyFill="1" applyBorder="1"/>
    <xf numFmtId="0" fontId="0" fillId="6" borderId="17" xfId="0" applyFill="1" applyBorder="1"/>
    <xf numFmtId="0" fontId="8" fillId="2" borderId="16" xfId="0" applyFont="1" applyFill="1" applyBorder="1" applyAlignment="1">
      <alignment horizontal="left" vertical="center" wrapText="1"/>
    </xf>
    <xf numFmtId="9" fontId="8" fillId="2" borderId="16" xfId="0" applyNumberFormat="1" applyFont="1" applyFill="1" applyBorder="1" applyAlignment="1">
      <alignment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vertical="center" wrapText="1"/>
    </xf>
    <xf numFmtId="0" fontId="0" fillId="4" borderId="15" xfId="0" applyFill="1" applyBorder="1"/>
    <xf numFmtId="0" fontId="8" fillId="4" borderId="16" xfId="0" applyFont="1" applyFill="1" applyBorder="1" applyAlignment="1">
      <alignment horizontal="left" vertical="center" wrapText="1"/>
    </xf>
    <xf numFmtId="0" fontId="0" fillId="4" borderId="16" xfId="0" applyFill="1" applyBorder="1"/>
    <xf numFmtId="0" fontId="8" fillId="4" borderId="16" xfId="0" applyFont="1" applyFill="1" applyBorder="1" applyAlignment="1">
      <alignment horizontal="left" vertical="center"/>
    </xf>
    <xf numFmtId="0" fontId="8" fillId="4" borderId="17" xfId="0" applyFont="1" applyFill="1" applyBorder="1" applyAlignment="1">
      <alignment horizontal="left" vertical="center"/>
    </xf>
    <xf numFmtId="0" fontId="0" fillId="7" borderId="15" xfId="0" applyFill="1" applyBorder="1"/>
    <xf numFmtId="0" fontId="8" fillId="7" borderId="16" xfId="0" applyFont="1" applyFill="1" applyBorder="1" applyAlignment="1">
      <alignment horizontal="left" vertical="center" wrapText="1"/>
    </xf>
    <xf numFmtId="0" fontId="0" fillId="7" borderId="16" xfId="0" applyFill="1" applyBorder="1"/>
    <xf numFmtId="0" fontId="0" fillId="7" borderId="17" xfId="0" applyFill="1" applyBorder="1"/>
    <xf numFmtId="0" fontId="0" fillId="8" borderId="15" xfId="0" applyFill="1" applyBorder="1"/>
    <xf numFmtId="0" fontId="8" fillId="8" borderId="16" xfId="0" applyFont="1" applyFill="1" applyBorder="1" applyAlignment="1">
      <alignment horizontal="left" vertical="center" wrapText="1"/>
    </xf>
    <xf numFmtId="0" fontId="0" fillId="8" borderId="16" xfId="0" applyFill="1" applyBorder="1"/>
    <xf numFmtId="0" fontId="0" fillId="8" borderId="17" xfId="0" applyFill="1" applyBorder="1"/>
    <xf numFmtId="0" fontId="0" fillId="8" borderId="18" xfId="0" applyFill="1" applyBorder="1"/>
    <xf numFmtId="0" fontId="8" fillId="8" borderId="19" xfId="0" applyFont="1" applyFill="1" applyBorder="1" applyAlignment="1">
      <alignment horizontal="left" vertical="center" wrapText="1"/>
    </xf>
    <xf numFmtId="0" fontId="0" fillId="8" borderId="19" xfId="0" applyFill="1" applyBorder="1"/>
    <xf numFmtId="0" fontId="0" fillId="8" borderId="20" xfId="0" applyFill="1" applyBorder="1"/>
    <xf numFmtId="0" fontId="8" fillId="6" borderId="16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0" fillId="2" borderId="18" xfId="0" applyFill="1" applyBorder="1"/>
    <xf numFmtId="0" fontId="8" fillId="2" borderId="19" xfId="0" applyFont="1" applyFill="1" applyBorder="1" applyAlignment="1" applyProtection="1">
      <alignment horizontal="left" vertical="center"/>
      <protection locked="0"/>
    </xf>
    <xf numFmtId="0" fontId="0" fillId="2" borderId="19" xfId="0" applyFill="1" applyBorder="1"/>
    <xf numFmtId="0" fontId="8" fillId="2" borderId="19" xfId="0" applyFont="1" applyFill="1" applyBorder="1" applyAlignment="1">
      <alignment horizontal="left" vertical="center" wrapText="1"/>
    </xf>
    <xf numFmtId="0" fontId="0" fillId="2" borderId="20" xfId="0" applyFill="1" applyBorder="1"/>
    <xf numFmtId="0" fontId="0" fillId="11" borderId="0" xfId="0" applyFill="1"/>
    <xf numFmtId="0" fontId="0" fillId="11" borderId="15" xfId="0" applyFill="1" applyBorder="1"/>
    <xf numFmtId="0" fontId="8" fillId="11" borderId="16" xfId="0" applyFont="1" applyFill="1" applyBorder="1" applyAlignment="1" applyProtection="1">
      <alignment horizontal="left" vertical="center"/>
      <protection locked="0"/>
    </xf>
    <xf numFmtId="0" fontId="0" fillId="11" borderId="16" xfId="0" applyFill="1" applyBorder="1"/>
    <xf numFmtId="0" fontId="8" fillId="11" borderId="16" xfId="0" applyFont="1" applyFill="1" applyBorder="1" applyAlignment="1">
      <alignment horizontal="left" vertical="center" wrapText="1"/>
    </xf>
    <xf numFmtId="0" fontId="0" fillId="11" borderId="17" xfId="0" applyFill="1" applyBorder="1"/>
    <xf numFmtId="0" fontId="0" fillId="9" borderId="15" xfId="0" applyFill="1" applyBorder="1"/>
    <xf numFmtId="0" fontId="8" fillId="9" borderId="16" xfId="0" applyFont="1" applyFill="1" applyBorder="1" applyAlignment="1" applyProtection="1">
      <alignment horizontal="left" vertical="center"/>
      <protection locked="0"/>
    </xf>
    <xf numFmtId="0" fontId="0" fillId="9" borderId="16" xfId="0" applyFill="1" applyBorder="1"/>
    <xf numFmtId="0" fontId="0" fillId="9" borderId="17" xfId="0" applyFill="1" applyBorder="1"/>
    <xf numFmtId="0" fontId="0" fillId="9" borderId="18" xfId="0" applyFill="1" applyBorder="1"/>
    <xf numFmtId="0" fontId="8" fillId="9" borderId="19" xfId="0" applyFont="1" applyFill="1" applyBorder="1" applyAlignment="1" applyProtection="1">
      <alignment horizontal="left" vertical="center"/>
      <protection locked="0"/>
    </xf>
    <xf numFmtId="0" fontId="0" fillId="9" borderId="19" xfId="0" applyFill="1" applyBorder="1"/>
    <xf numFmtId="0" fontId="0" fillId="9" borderId="20" xfId="0" applyFill="1" applyBorder="1"/>
    <xf numFmtId="0" fontId="5" fillId="6" borderId="15" xfId="0" applyFont="1" applyFill="1" applyBorder="1"/>
    <xf numFmtId="0" fontId="5" fillId="6" borderId="0" xfId="0" applyFont="1" applyFill="1"/>
    <xf numFmtId="0" fontId="5" fillId="6" borderId="16" xfId="0" applyFont="1" applyFill="1" applyBorder="1" applyAlignment="1" applyProtection="1">
      <alignment horizontal="left" vertical="center"/>
      <protection locked="0"/>
    </xf>
    <xf numFmtId="0" fontId="5" fillId="6" borderId="16" xfId="0" applyFont="1" applyFill="1" applyBorder="1" applyAlignment="1">
      <alignment horizontal="left" vertical="center" wrapText="1"/>
    </xf>
    <xf numFmtId="0" fontId="5" fillId="6" borderId="17" xfId="0" applyFont="1" applyFill="1" applyBorder="1"/>
    <xf numFmtId="0" fontId="5" fillId="9" borderId="15" xfId="0" applyFont="1" applyFill="1" applyBorder="1"/>
    <xf numFmtId="0" fontId="5" fillId="9" borderId="16" xfId="0" applyFont="1" applyFill="1" applyBorder="1" applyAlignment="1" applyProtection="1">
      <alignment horizontal="left" vertical="center"/>
      <protection locked="0"/>
    </xf>
    <xf numFmtId="0" fontId="5" fillId="9" borderId="16" xfId="0" applyFont="1" applyFill="1" applyBorder="1"/>
    <xf numFmtId="0" fontId="5" fillId="9" borderId="17" xfId="0" applyFont="1" applyFill="1" applyBorder="1"/>
    <xf numFmtId="0" fontId="5" fillId="9" borderId="0" xfId="0" applyFont="1" applyFill="1"/>
    <xf numFmtId="0" fontId="5" fillId="0" borderId="0" xfId="0" applyFont="1" applyAlignment="1">
      <alignment textRotation="90" wrapText="1"/>
    </xf>
    <xf numFmtId="0" fontId="0" fillId="0" borderId="0" xfId="0" applyAlignment="1">
      <alignment textRotation="90"/>
    </xf>
    <xf numFmtId="0" fontId="21" fillId="6" borderId="39" xfId="0" applyFont="1" applyFill="1" applyBorder="1" applyAlignment="1" applyProtection="1">
      <alignment horizontal="left" vertical="center"/>
      <protection locked="0"/>
    </xf>
    <xf numFmtId="0" fontId="2" fillId="6" borderId="15" xfId="0" applyFont="1" applyFill="1" applyBorder="1"/>
    <xf numFmtId="0" fontId="21" fillId="6" borderId="39" xfId="0" applyFont="1" applyFill="1" applyBorder="1" applyAlignment="1">
      <alignment horizontal="left" vertical="center" wrapText="1"/>
    </xf>
    <xf numFmtId="0" fontId="2" fillId="6" borderId="39" xfId="0" applyFont="1" applyFill="1" applyBorder="1"/>
    <xf numFmtId="0" fontId="2" fillId="6" borderId="22" xfId="0" applyFont="1" applyFill="1" applyBorder="1"/>
    <xf numFmtId="0" fontId="20" fillId="6" borderId="15" xfId="0" applyFont="1" applyFill="1" applyBorder="1"/>
    <xf numFmtId="0" fontId="21" fillId="6" borderId="16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2" borderId="36" xfId="0" applyFont="1" applyFill="1" applyBorder="1" applyAlignment="1">
      <alignment horizontal="center" vertical="top" wrapText="1"/>
    </xf>
    <xf numFmtId="0" fontId="1" fillId="2" borderId="22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22" xfId="0" applyFont="1" applyFill="1" applyBorder="1" applyAlignment="1">
      <alignment wrapText="1"/>
    </xf>
    <xf numFmtId="0" fontId="8" fillId="0" borderId="15" xfId="0" applyFont="1" applyBorder="1" applyAlignment="1" applyProtection="1">
      <alignment horizontal="center"/>
      <protection hidden="1"/>
    </xf>
    <xf numFmtId="0" fontId="0" fillId="13" borderId="17" xfId="0" applyFill="1" applyBorder="1" applyProtection="1">
      <protection locked="0" hidden="1"/>
    </xf>
    <xf numFmtId="0" fontId="0" fillId="13" borderId="20" xfId="0" applyFill="1" applyBorder="1" applyProtection="1">
      <protection locked="0" hidden="1"/>
    </xf>
    <xf numFmtId="0" fontId="27" fillId="0" borderId="12" xfId="0" applyFont="1" applyBorder="1" applyAlignment="1" applyProtection="1">
      <alignment horizontal="center" vertical="center"/>
      <protection hidden="1"/>
    </xf>
    <xf numFmtId="0" fontId="28" fillId="0" borderId="14" xfId="0" applyFont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10" fontId="10" fillId="0" borderId="0" xfId="0" applyNumberFormat="1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12" fillId="5" borderId="43" xfId="0" applyFont="1" applyFill="1" applyBorder="1" applyProtection="1">
      <protection hidden="1"/>
    </xf>
    <xf numFmtId="0" fontId="12" fillId="5" borderId="44" xfId="0" applyFont="1" applyFill="1" applyBorder="1" applyProtection="1">
      <protection hidden="1"/>
    </xf>
    <xf numFmtId="0" fontId="11" fillId="5" borderId="16" xfId="0" applyFont="1" applyFill="1" applyBorder="1" applyProtection="1">
      <protection hidden="1"/>
    </xf>
    <xf numFmtId="0" fontId="5" fillId="2" borderId="21" xfId="0" applyFont="1" applyFill="1" applyBorder="1" applyAlignment="1" applyProtection="1">
      <alignment horizontal="center" vertical="center"/>
      <protection locked="0" hidden="1"/>
    </xf>
    <xf numFmtId="0" fontId="1" fillId="0" borderId="0" xfId="0" applyFont="1"/>
    <xf numFmtId="0" fontId="1" fillId="2" borderId="33" xfId="0" applyFont="1" applyFill="1" applyBorder="1" applyAlignment="1">
      <alignment vertical="top" wrapText="1"/>
    </xf>
    <xf numFmtId="0" fontId="1" fillId="2" borderId="47" xfId="0" applyFont="1" applyFill="1" applyBorder="1" applyAlignment="1">
      <alignment vertical="top" wrapText="1"/>
    </xf>
    <xf numFmtId="0" fontId="1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4" fillId="0" borderId="1" xfId="0" applyFont="1" applyBorder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wrapText="1"/>
      <protection hidden="1"/>
    </xf>
    <xf numFmtId="0" fontId="4" fillId="0" borderId="0" xfId="0" applyFont="1" applyAlignment="1" applyProtection="1">
      <alignment horizontal="left" wrapText="1"/>
      <protection hidden="1"/>
    </xf>
    <xf numFmtId="0" fontId="4" fillId="0" borderId="10" xfId="0" applyFont="1" applyBorder="1" applyProtection="1">
      <protection hidden="1"/>
    </xf>
    <xf numFmtId="0" fontId="8" fillId="0" borderId="13" xfId="0" applyFont="1" applyBorder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8" fillId="0" borderId="16" xfId="0" applyFont="1" applyBorder="1" applyAlignment="1" applyProtection="1">
      <alignment horizontal="left"/>
      <protection hidden="1"/>
    </xf>
    <xf numFmtId="0" fontId="8" fillId="0" borderId="19" xfId="0" applyFont="1" applyBorder="1" applyAlignment="1" applyProtection="1">
      <alignment horizontal="left"/>
      <protection hidden="1"/>
    </xf>
    <xf numFmtId="0" fontId="8" fillId="0" borderId="0" xfId="0" applyFont="1" applyAlignment="1" applyProtection="1">
      <alignment horizontal="left"/>
      <protection hidden="1"/>
    </xf>
    <xf numFmtId="0" fontId="0" fillId="0" borderId="17" xfId="0" applyBorder="1" applyProtection="1">
      <protection hidden="1"/>
    </xf>
    <xf numFmtId="0" fontId="5" fillId="2" borderId="2" xfId="0" applyFont="1" applyFill="1" applyBorder="1" applyAlignment="1" applyProtection="1">
      <alignment horizontal="center"/>
      <protection locked="0" hidden="1"/>
    </xf>
    <xf numFmtId="0" fontId="7" fillId="2" borderId="9" xfId="0" applyFont="1" applyFill="1" applyBorder="1" applyAlignment="1" applyProtection="1">
      <alignment horizontal="center"/>
      <protection locked="0" hidden="1"/>
    </xf>
    <xf numFmtId="0" fontId="5" fillId="2" borderId="10" xfId="0" applyFont="1" applyFill="1" applyBorder="1" applyAlignment="1" applyProtection="1">
      <alignment horizontal="center"/>
      <protection locked="0" hidden="1"/>
    </xf>
    <xf numFmtId="0" fontId="5" fillId="2" borderId="16" xfId="0" applyFont="1" applyFill="1" applyBorder="1" applyAlignment="1" applyProtection="1">
      <alignment horizontal="center"/>
      <protection locked="0" hidden="1"/>
    </xf>
    <xf numFmtId="0" fontId="5" fillId="2" borderId="20" xfId="0" applyFont="1" applyFill="1" applyBorder="1" applyProtection="1"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8" fillId="0" borderId="0" xfId="0" applyFont="1" applyProtection="1">
      <protection hidden="1"/>
    </xf>
    <xf numFmtId="0" fontId="0" fillId="0" borderId="30" xfId="0" applyBorder="1" applyProtection="1">
      <protection hidden="1"/>
    </xf>
    <xf numFmtId="0" fontId="0" fillId="0" borderId="30" xfId="0" applyBorder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0" fillId="0" borderId="7" xfId="0" applyBorder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2" fillId="4" borderId="32" xfId="0" applyFont="1" applyFill="1" applyBorder="1" applyProtection="1">
      <protection hidden="1"/>
    </xf>
    <xf numFmtId="0" fontId="9" fillId="0" borderId="33" xfId="0" applyFont="1" applyBorder="1" applyProtection="1">
      <protection hidden="1"/>
    </xf>
    <xf numFmtId="0" fontId="9" fillId="0" borderId="33" xfId="0" applyFont="1" applyBorder="1" applyAlignment="1" applyProtection="1">
      <alignment horizontal="center"/>
      <protection hidden="1"/>
    </xf>
    <xf numFmtId="0" fontId="4" fillId="0" borderId="4" xfId="0" applyFont="1" applyBorder="1" applyProtection="1">
      <protection hidden="1"/>
    </xf>
    <xf numFmtId="0" fontId="4" fillId="0" borderId="12" xfId="0" applyFont="1" applyBorder="1" applyProtection="1">
      <protection hidden="1"/>
    </xf>
    <xf numFmtId="0" fontId="4" fillId="0" borderId="13" xfId="0" applyFont="1" applyBorder="1" applyProtection="1">
      <protection hidden="1"/>
    </xf>
    <xf numFmtId="0" fontId="4" fillId="0" borderId="37" xfId="0" applyFont="1" applyBorder="1" applyProtection="1">
      <protection hidden="1"/>
    </xf>
    <xf numFmtId="0" fontId="9" fillId="0" borderId="10" xfId="0" applyFont="1" applyBorder="1" applyAlignment="1" applyProtection="1">
      <alignment horizontal="center"/>
      <protection hidden="1"/>
    </xf>
    <xf numFmtId="0" fontId="9" fillId="0" borderId="11" xfId="0" applyFont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9" fillId="0" borderId="12" xfId="0" applyFont="1" applyBorder="1" applyAlignment="1" applyProtection="1">
      <alignment horizont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24" fillId="2" borderId="51" xfId="0" applyFont="1" applyFill="1" applyBorder="1" applyAlignment="1" applyProtection="1">
      <alignment horizontal="center" vertical="center" wrapText="1"/>
      <protection hidden="1"/>
    </xf>
    <xf numFmtId="0" fontId="11" fillId="5" borderId="33" xfId="0" applyFont="1" applyFill="1" applyBorder="1" applyAlignment="1" applyProtection="1">
      <alignment horizontal="center"/>
      <protection hidden="1"/>
    </xf>
    <xf numFmtId="0" fontId="11" fillId="5" borderId="33" xfId="0" applyFont="1" applyFill="1" applyBorder="1" applyProtection="1">
      <protection hidden="1"/>
    </xf>
    <xf numFmtId="0" fontId="11" fillId="5" borderId="39" xfId="0" applyFont="1" applyFill="1" applyBorder="1" applyAlignment="1" applyProtection="1">
      <alignment horizontal="center"/>
      <protection hidden="1"/>
    </xf>
    <xf numFmtId="0" fontId="11" fillId="5" borderId="17" xfId="0" applyFont="1" applyFill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/>
      <protection hidden="1"/>
    </xf>
    <xf numFmtId="0" fontId="0" fillId="0" borderId="39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21" xfId="0" applyBorder="1" applyAlignment="1" applyProtection="1">
      <alignment horizontal="center"/>
      <protection hidden="1"/>
    </xf>
    <xf numFmtId="0" fontId="11" fillId="5" borderId="30" xfId="0" applyFont="1" applyFill="1" applyBorder="1" applyAlignment="1" applyProtection="1">
      <alignment horizontal="center"/>
      <protection hidden="1"/>
    </xf>
    <xf numFmtId="0" fontId="13" fillId="2" borderId="52" xfId="0" applyFont="1" applyFill="1" applyBorder="1" applyAlignment="1" applyProtection="1">
      <alignment vertical="center" wrapText="1"/>
      <protection hidden="1"/>
    </xf>
    <xf numFmtId="0" fontId="24" fillId="2" borderId="50" xfId="0" applyFont="1" applyFill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right"/>
      <protection hidden="1"/>
    </xf>
    <xf numFmtId="0" fontId="24" fillId="2" borderId="44" xfId="0" applyFont="1" applyFill="1" applyBorder="1" applyAlignment="1" applyProtection="1">
      <alignment vertical="center" wrapText="1"/>
      <protection hidden="1"/>
    </xf>
    <xf numFmtId="0" fontId="25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right"/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left"/>
      <protection hidden="1"/>
    </xf>
    <xf numFmtId="0" fontId="15" fillId="0" borderId="0" xfId="0" applyFont="1" applyAlignment="1" applyProtection="1">
      <alignment horizontal="right"/>
      <protection hidden="1"/>
    </xf>
    <xf numFmtId="0" fontId="15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right"/>
      <protection hidden="1"/>
    </xf>
    <xf numFmtId="0" fontId="26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 wrapText="1"/>
      <protection hidden="1"/>
    </xf>
    <xf numFmtId="0" fontId="5" fillId="2" borderId="30" xfId="0" applyFont="1" applyFill="1" applyBorder="1" applyAlignment="1" applyProtection="1">
      <alignment horizontal="center"/>
      <protection locked="0" hidden="1"/>
    </xf>
    <xf numFmtId="0" fontId="5" fillId="2" borderId="33" xfId="0" applyFont="1" applyFill="1" applyBorder="1" applyAlignment="1" applyProtection="1">
      <alignment horizontal="center"/>
      <protection locked="0" hidden="1"/>
    </xf>
    <xf numFmtId="10" fontId="5" fillId="2" borderId="33" xfId="0" applyNumberFormat="1" applyFont="1" applyFill="1" applyBorder="1" applyAlignment="1" applyProtection="1">
      <alignment horizontal="center"/>
      <protection locked="0" hidden="1"/>
    </xf>
    <xf numFmtId="0" fontId="12" fillId="5" borderId="42" xfId="0" applyFont="1" applyFill="1" applyBorder="1" applyAlignment="1" applyProtection="1">
      <alignment horizontal="center"/>
      <protection hidden="1"/>
    </xf>
    <xf numFmtId="0" fontId="12" fillId="5" borderId="0" xfId="0" applyFont="1" applyFill="1" applyAlignment="1" applyProtection="1">
      <alignment horizontal="center"/>
      <protection hidden="1"/>
    </xf>
    <xf numFmtId="0" fontId="4" fillId="0" borderId="45" xfId="0" applyFont="1" applyBorder="1" applyAlignment="1" applyProtection="1">
      <alignment horizontal="center"/>
      <protection hidden="1"/>
    </xf>
    <xf numFmtId="0" fontId="4" fillId="0" borderId="46" xfId="0" applyFont="1" applyBorder="1" applyAlignment="1" applyProtection="1">
      <alignment horizontal="center"/>
      <protection hidden="1"/>
    </xf>
    <xf numFmtId="10" fontId="12" fillId="5" borderId="45" xfId="0" applyNumberFormat="1" applyFont="1" applyFill="1" applyBorder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5" fillId="2" borderId="39" xfId="0" applyFont="1" applyFill="1" applyBorder="1" applyAlignment="1" applyProtection="1">
      <alignment horizontal="center"/>
      <protection locked="0" hidden="1"/>
    </xf>
    <xf numFmtId="0" fontId="0" fillId="2" borderId="36" xfId="0" applyFill="1" applyBorder="1" applyAlignment="1">
      <alignment horizontal="center" vertical="top" wrapText="1"/>
    </xf>
    <xf numFmtId="0" fontId="0" fillId="2" borderId="53" xfId="0" applyFill="1" applyBorder="1" applyAlignment="1">
      <alignment horizontal="center" vertical="top" wrapText="1"/>
    </xf>
    <xf numFmtId="0" fontId="4" fillId="14" borderId="0" xfId="0" applyFont="1" applyFill="1" applyAlignment="1" applyProtection="1">
      <alignment horizontal="center"/>
      <protection hidden="1"/>
    </xf>
    <xf numFmtId="0" fontId="25" fillId="0" borderId="55" xfId="0" applyFont="1" applyBorder="1" applyAlignment="1">
      <alignment horizontal="center" vertical="center" wrapText="1"/>
    </xf>
    <xf numFmtId="0" fontId="25" fillId="14" borderId="54" xfId="0" applyFont="1" applyFill="1" applyBorder="1" applyAlignment="1">
      <alignment horizontal="center" vertical="center" wrapText="1"/>
    </xf>
    <xf numFmtId="0" fontId="25" fillId="14" borderId="55" xfId="0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horizontal="center" vertical="center" wrapText="1"/>
    </xf>
    <xf numFmtId="0" fontId="25" fillId="0" borderId="57" xfId="0" applyFont="1" applyFill="1" applyBorder="1" applyAlignment="1">
      <alignment horizontal="center" vertical="center" wrapText="1"/>
    </xf>
    <xf numFmtId="9" fontId="25" fillId="0" borderId="56" xfId="0" applyNumberFormat="1" applyFont="1" applyFill="1" applyBorder="1" applyAlignment="1">
      <alignment horizontal="center" vertical="center" wrapText="1"/>
    </xf>
    <xf numFmtId="9" fontId="25" fillId="0" borderId="57" xfId="0" applyNumberFormat="1" applyFont="1" applyFill="1" applyBorder="1" applyAlignment="1">
      <alignment horizontal="center" vertical="center" wrapText="1"/>
    </xf>
    <xf numFmtId="0" fontId="25" fillId="0" borderId="54" xfId="0" applyFont="1" applyFill="1" applyBorder="1" applyAlignment="1">
      <alignment horizontal="center" vertical="center" wrapText="1"/>
    </xf>
    <xf numFmtId="0" fontId="25" fillId="0" borderId="55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4" fillId="13" borderId="0" xfId="0" applyFont="1" applyFill="1" applyAlignment="1" applyProtection="1">
      <alignment horizont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5" fillId="2" borderId="15" xfId="0" applyFont="1" applyFill="1" applyBorder="1" applyAlignment="1" applyProtection="1">
      <alignment horizontal="center"/>
      <protection locked="0" hidden="1"/>
    </xf>
    <xf numFmtId="0" fontId="5" fillId="2" borderId="16" xfId="0" applyFont="1" applyFill="1" applyBorder="1" applyAlignment="1" applyProtection="1">
      <alignment horizontal="center"/>
      <protection locked="0" hidden="1"/>
    </xf>
    <xf numFmtId="0" fontId="5" fillId="2" borderId="17" xfId="0" applyFont="1" applyFill="1" applyBorder="1" applyAlignment="1" applyProtection="1">
      <alignment horizontal="center"/>
      <protection locked="0" hidden="1"/>
    </xf>
    <xf numFmtId="0" fontId="5" fillId="2" borderId="18" xfId="0" applyFont="1" applyFill="1" applyBorder="1" applyAlignment="1" applyProtection="1">
      <alignment horizontal="center"/>
      <protection locked="0" hidden="1"/>
    </xf>
    <xf numFmtId="0" fontId="5" fillId="2" borderId="19" xfId="0" applyFont="1" applyFill="1" applyBorder="1" applyAlignment="1" applyProtection="1">
      <alignment horizontal="center"/>
      <protection locked="0" hidden="1"/>
    </xf>
    <xf numFmtId="0" fontId="5" fillId="2" borderId="20" xfId="0" applyFont="1" applyFill="1" applyBorder="1" applyAlignment="1" applyProtection="1">
      <alignment horizontal="center"/>
      <protection locked="0" hidden="1"/>
    </xf>
    <xf numFmtId="0" fontId="5" fillId="2" borderId="3" xfId="0" applyFont="1" applyFill="1" applyBorder="1" applyAlignment="1" applyProtection="1">
      <alignment horizontal="center" vertical="top" wrapText="1"/>
      <protection hidden="1"/>
    </xf>
    <xf numFmtId="0" fontId="0" fillId="2" borderId="4" xfId="0" applyFill="1" applyBorder="1" applyAlignment="1" applyProtection="1">
      <alignment horizontal="center" vertical="top" wrapText="1"/>
      <protection hidden="1"/>
    </xf>
    <xf numFmtId="0" fontId="0" fillId="2" borderId="5" xfId="0" applyFill="1" applyBorder="1" applyAlignment="1" applyProtection="1">
      <alignment horizontal="center" vertical="top" wrapText="1"/>
      <protection hidden="1"/>
    </xf>
    <xf numFmtId="0" fontId="0" fillId="2" borderId="27" xfId="0" applyFill="1" applyBorder="1" applyAlignment="1" applyProtection="1">
      <alignment horizontal="center" vertical="top" wrapText="1"/>
      <protection hidden="1"/>
    </xf>
    <xf numFmtId="0" fontId="0" fillId="2" borderId="0" xfId="0" applyFill="1" applyAlignment="1" applyProtection="1">
      <alignment horizontal="center" vertical="top" wrapText="1"/>
      <protection hidden="1"/>
    </xf>
    <xf numFmtId="0" fontId="0" fillId="2" borderId="28" xfId="0" applyFill="1" applyBorder="1" applyAlignment="1" applyProtection="1">
      <alignment horizontal="center" vertical="top" wrapText="1"/>
      <protection hidden="1"/>
    </xf>
    <xf numFmtId="0" fontId="0" fillId="2" borderId="6" xfId="0" applyFill="1" applyBorder="1" applyAlignment="1" applyProtection="1">
      <alignment horizontal="center" vertical="top" wrapText="1"/>
      <protection hidden="1"/>
    </xf>
    <xf numFmtId="0" fontId="0" fillId="2" borderId="7" xfId="0" applyFill="1" applyBorder="1" applyAlignment="1" applyProtection="1">
      <alignment horizontal="center" vertical="top" wrapText="1"/>
      <protection hidden="1"/>
    </xf>
    <xf numFmtId="0" fontId="0" fillId="2" borderId="8" xfId="0" applyFill="1" applyBorder="1" applyAlignment="1" applyProtection="1">
      <alignment horizontal="center" vertical="top" wrapText="1"/>
      <protection hidden="1"/>
    </xf>
    <xf numFmtId="0" fontId="5" fillId="2" borderId="21" xfId="0" applyFont="1" applyFill="1" applyBorder="1" applyAlignment="1" applyProtection="1">
      <alignment horizontal="center"/>
      <protection locked="0" hidden="1"/>
    </xf>
    <xf numFmtId="0" fontId="5" fillId="2" borderId="22" xfId="0" applyFont="1" applyFill="1" applyBorder="1" applyAlignment="1" applyProtection="1">
      <alignment horizontal="center"/>
      <protection locked="0" hidden="1"/>
    </xf>
    <xf numFmtId="0" fontId="5" fillId="2" borderId="23" xfId="0" applyFont="1" applyFill="1" applyBorder="1" applyAlignment="1" applyProtection="1">
      <alignment horizontal="center"/>
      <protection locked="0" hidden="1"/>
    </xf>
    <xf numFmtId="0" fontId="5" fillId="2" borderId="24" xfId="0" applyFont="1" applyFill="1" applyBorder="1" applyAlignment="1" applyProtection="1">
      <alignment horizontal="center"/>
      <protection locked="0" hidden="1"/>
    </xf>
    <xf numFmtId="0" fontId="5" fillId="2" borderId="25" xfId="0" applyFont="1" applyFill="1" applyBorder="1" applyAlignment="1" applyProtection="1">
      <alignment horizontal="center"/>
      <protection locked="0" hidden="1"/>
    </xf>
    <xf numFmtId="0" fontId="5" fillId="2" borderId="26" xfId="0" applyFont="1" applyFill="1" applyBorder="1" applyAlignment="1" applyProtection="1">
      <alignment horizontal="center"/>
      <protection locked="0" hidden="1"/>
    </xf>
    <xf numFmtId="0" fontId="4" fillId="0" borderId="12" xfId="0" applyFont="1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/>
      <protection hidden="1"/>
    </xf>
    <xf numFmtId="0" fontId="4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hidden="1"/>
    </xf>
    <xf numFmtId="0" fontId="4" fillId="0" borderId="16" xfId="0" applyFont="1" applyBorder="1" applyAlignment="1" applyProtection="1">
      <alignment horizontal="center"/>
      <protection hidden="1"/>
    </xf>
    <xf numFmtId="0" fontId="4" fillId="0" borderId="17" xfId="0" applyFont="1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5" fillId="2" borderId="10" xfId="0" applyFont="1" applyFill="1" applyBorder="1" applyAlignment="1" applyProtection="1">
      <alignment horizontal="center"/>
      <protection locked="0" hidden="1"/>
    </xf>
    <xf numFmtId="0" fontId="5" fillId="2" borderId="11" xfId="0" applyFont="1" applyFill="1" applyBorder="1" applyAlignment="1" applyProtection="1">
      <alignment horizontal="center"/>
      <protection locked="0"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4" fillId="0" borderId="19" xfId="0" applyFont="1" applyBorder="1" applyAlignment="1" applyProtection="1">
      <alignment horizontal="center" vertical="center"/>
      <protection hidden="1"/>
    </xf>
    <xf numFmtId="0" fontId="5" fillId="2" borderId="13" xfId="0" applyFont="1" applyFill="1" applyBorder="1" applyAlignment="1" applyProtection="1">
      <alignment horizontal="center"/>
      <protection locked="0" hidden="1"/>
    </xf>
    <xf numFmtId="0" fontId="5" fillId="2" borderId="14" xfId="0" applyFont="1" applyFill="1" applyBorder="1" applyAlignment="1" applyProtection="1">
      <alignment horizontal="center"/>
      <protection locked="0" hidden="1"/>
    </xf>
    <xf numFmtId="0" fontId="12" fillId="5" borderId="29" xfId="0" applyFont="1" applyFill="1" applyBorder="1" applyAlignment="1" applyProtection="1">
      <alignment horizontal="center" vertical="center"/>
      <protection hidden="1"/>
    </xf>
    <xf numFmtId="0" fontId="12" fillId="5" borderId="36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1" fillId="5" borderId="31" xfId="0" applyFont="1" applyFill="1" applyBorder="1" applyAlignment="1" applyProtection="1">
      <alignment horizontal="center" vertical="center" wrapText="1"/>
      <protection hidden="1"/>
    </xf>
    <xf numFmtId="0" fontId="11" fillId="5" borderId="34" xfId="0" applyFont="1" applyFill="1" applyBorder="1" applyAlignment="1" applyProtection="1">
      <alignment horizontal="center" vertical="center" wrapText="1"/>
      <protection hidden="1"/>
    </xf>
    <xf numFmtId="0" fontId="11" fillId="5" borderId="11" xfId="0" applyFont="1" applyFill="1" applyBorder="1" applyAlignment="1" applyProtection="1">
      <alignment horizontal="center" vertical="center" wrapText="1"/>
      <protection hidden="1"/>
    </xf>
    <xf numFmtId="0" fontId="11" fillId="5" borderId="35" xfId="0" applyFont="1" applyFill="1" applyBorder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horizontal="center" vertical="center" wrapText="1"/>
      <protection hidden="1"/>
    </xf>
    <xf numFmtId="0" fontId="0" fillId="0" borderId="36" xfId="0" applyBorder="1" applyAlignment="1" applyProtection="1">
      <alignment horizontal="center" vertical="center" wrapText="1"/>
      <protection hidden="1"/>
    </xf>
    <xf numFmtId="0" fontId="0" fillId="2" borderId="7" xfId="0" applyFill="1" applyBorder="1" applyAlignment="1" applyProtection="1">
      <alignment horizontal="center"/>
      <protection hidden="1"/>
    </xf>
    <xf numFmtId="0" fontId="4" fillId="10" borderId="0" xfId="0" applyFont="1" applyFill="1" applyAlignment="1" applyProtection="1">
      <alignment horizontal="center" vertical="center" wrapText="1"/>
      <protection hidden="1"/>
    </xf>
    <xf numFmtId="0" fontId="22" fillId="4" borderId="0" xfId="0" applyFont="1" applyFill="1" applyAlignment="1" applyProtection="1">
      <alignment horizontal="center" vertical="center" textRotation="90" wrapText="1"/>
      <protection hidden="1"/>
    </xf>
    <xf numFmtId="0" fontId="0" fillId="0" borderId="28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4" fillId="0" borderId="0" xfId="0" applyFont="1" applyAlignment="1" applyProtection="1">
      <alignment horizontal="center" wrapText="1"/>
      <protection hidden="1"/>
    </xf>
    <xf numFmtId="0" fontId="4" fillId="0" borderId="0" xfId="0" applyFont="1" applyFill="1" applyAlignment="1" applyProtection="1">
      <alignment horizontal="center" vertical="center" wrapText="1"/>
      <protection hidden="1"/>
    </xf>
    <xf numFmtId="0" fontId="5" fillId="2" borderId="58" xfId="0" applyFont="1" applyFill="1" applyBorder="1" applyAlignment="1" applyProtection="1">
      <alignment horizontal="center"/>
      <protection locked="0" hidden="1"/>
    </xf>
    <xf numFmtId="0" fontId="5" fillId="2" borderId="59" xfId="0" applyFont="1" applyFill="1" applyBorder="1" applyAlignment="1" applyProtection="1">
      <alignment horizontal="center"/>
      <protection locked="0" hidden="1"/>
    </xf>
    <xf numFmtId="0" fontId="30" fillId="0" borderId="16" xfId="0" applyFont="1" applyBorder="1" applyAlignment="1" applyProtection="1">
      <alignment horizontal="center" vertical="center"/>
      <protection hidden="1"/>
    </xf>
    <xf numFmtId="0" fontId="30" fillId="0" borderId="16" xfId="0" applyNumberFormat="1" applyFont="1" applyBorder="1" applyAlignment="1" applyProtection="1">
      <alignment horizontal="center" vertical="center"/>
      <protection hidden="1"/>
    </xf>
    <xf numFmtId="0" fontId="0" fillId="15" borderId="0" xfId="0" applyFill="1" applyAlignment="1" applyProtection="1">
      <alignment horizontal="center"/>
      <protection hidden="1"/>
    </xf>
    <xf numFmtId="0" fontId="29" fillId="0" borderId="0" xfId="0" applyFont="1" applyAlignment="1" applyProtection="1">
      <alignment vertical="center"/>
      <protection hidden="1"/>
    </xf>
  </cellXfs>
  <cellStyles count="2">
    <cellStyle name="Normal" xfId="0" builtinId="0"/>
    <cellStyle name="Normal 2" xfId="1"/>
  </cellStyles>
  <dxfs count="15"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numFmt numFmtId="14" formatCode="0.00%"/>
      <fill>
        <patternFill patternType="solid">
          <fgColor indexed="64"/>
          <bgColor theme="4" tint="0.79998168889431442"/>
        </patternFill>
      </fill>
      <alignment horizontal="center" textRotation="0" indent="0" justifyLastLine="0" shrinkToFit="0" readingOrder="0"/>
      <border outline="0">
        <left style="medium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textRotation="0" indent="0" justifyLastLine="0" shrinkToFit="0" readingOrder="0"/>
      <border outline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1"/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b val="0"/>
        <i val="0"/>
        <strike val="0"/>
        <u val="none"/>
        <vertAlign val="baseline"/>
        <sz val="11"/>
        <color indexed="2"/>
        <name val="Calibri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center" textRotation="0" indent="0" justifyLastLine="0" shrinkToFit="0" readingOrder="0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6" tint="0.79998168889431442"/>
          <bgColor theme="6" tint="0.79998168889431442"/>
        </patternFill>
      </fill>
      <alignment horizontal="center" vertical="bottom" textRotation="0" wrapText="0" indent="0" justifyLastLine="0" shrinkToFit="0" readingOrder="0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protection locked="1" hidden="1"/>
    </dxf>
    <dxf>
      <protection locked="1" hidden="1"/>
    </dxf>
    <dxf>
      <protection locked="1" hidden="1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615950</xdr:colOff>
      <xdr:row>8</xdr:row>
      <xdr:rowOff>76200</xdr:rowOff>
    </xdr:from>
    <xdr:to>
      <xdr:col>6</xdr:col>
      <xdr:colOff>42045</xdr:colOff>
      <xdr:row>13</xdr:row>
      <xdr:rowOff>79258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15950" y="1549400"/>
          <a:ext cx="4000000" cy="93333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au423" displayName="Tableau423" ref="B4:J44" headerRowDxfId="14" dataDxfId="13" totalsRowDxfId="12">
  <autoFilter ref="B4:J44"/>
  <sortState ref="B4:P30">
    <sortCondition ref="B3:B30"/>
  </sortState>
  <tableColumns count="9">
    <tableColumn id="1" name="Question" dataDxfId="11"/>
    <tableColumn id="2" name="Colonne1" dataDxfId="10"/>
    <tableColumn id="3" name="Action" dataDxfId="9"/>
    <tableColumn id="4" name="Désignation de l'action" dataDxfId="8"/>
    <tableColumn id="5" name="Critères / attendus" dataDxfId="7"/>
    <tableColumn id="15" name="N°" dataDxfId="6"/>
    <tableColumn id="6" name="FAUX" dataDxfId="5"/>
    <tableColumn id="7" name="VRAI" dataDxfId="1"/>
    <tableColumn id="10" name="Poin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4"/>
  <sheetViews>
    <sheetView tabSelected="1" workbookViewId="0">
      <selection activeCell="F3" sqref="F3"/>
    </sheetView>
  </sheetViews>
  <sheetFormatPr baseColWidth="10" defaultRowHeight="15" x14ac:dyDescent="0.25"/>
  <sheetData>
    <row r="2" spans="1:6" x14ac:dyDescent="0.25">
      <c r="B2" s="1" t="s">
        <v>0</v>
      </c>
    </row>
    <row r="3" spans="1:6" x14ac:dyDescent="0.25">
      <c r="B3" s="1" t="s">
        <v>789</v>
      </c>
    </row>
    <row r="5" spans="1:6" x14ac:dyDescent="0.25">
      <c r="A5" s="1" t="s">
        <v>1</v>
      </c>
      <c r="B5" s="1" t="s">
        <v>2</v>
      </c>
    </row>
    <row r="6" spans="1:6" x14ac:dyDescent="0.25">
      <c r="A6" t="s">
        <v>3</v>
      </c>
      <c r="B6" t="s">
        <v>4</v>
      </c>
    </row>
    <row r="7" spans="1:6" x14ac:dyDescent="0.25">
      <c r="A7" t="s">
        <v>5</v>
      </c>
      <c r="B7" s="2" t="s">
        <v>6</v>
      </c>
      <c r="C7" s="3"/>
      <c r="D7" s="3"/>
      <c r="E7" s="3"/>
      <c r="F7" s="3"/>
    </row>
    <row r="8" spans="1:6" x14ac:dyDescent="0.25">
      <c r="B8" t="s">
        <v>7</v>
      </c>
    </row>
    <row r="15" spans="1:6" x14ac:dyDescent="0.25">
      <c r="A15" t="s">
        <v>8</v>
      </c>
      <c r="B15" t="s">
        <v>9</v>
      </c>
    </row>
    <row r="17" spans="1:14" x14ac:dyDescent="0.25">
      <c r="A17" s="1" t="s">
        <v>10</v>
      </c>
      <c r="B17" s="1" t="s">
        <v>11</v>
      </c>
    </row>
    <row r="18" spans="1:14" ht="14.65" customHeight="1" x14ac:dyDescent="0.25">
      <c r="A18" t="s">
        <v>12</v>
      </c>
      <c r="B18" s="159" t="s">
        <v>778</v>
      </c>
      <c r="E18" s="4"/>
      <c r="F18" s="4"/>
      <c r="G18" s="4"/>
      <c r="H18" s="4"/>
      <c r="I18" s="4"/>
      <c r="J18" s="4"/>
      <c r="K18" s="4"/>
      <c r="L18" s="4"/>
      <c r="M18" s="4"/>
      <c r="N18" s="4"/>
    </row>
    <row r="21" spans="1:14" x14ac:dyDescent="0.25">
      <c r="A21" s="1" t="s">
        <v>13</v>
      </c>
      <c r="B21" s="1" t="s">
        <v>14</v>
      </c>
    </row>
    <row r="22" spans="1:14" x14ac:dyDescent="0.25">
      <c r="A22" t="s">
        <v>15</v>
      </c>
      <c r="B22" t="s">
        <v>16</v>
      </c>
    </row>
    <row r="23" spans="1:14" x14ac:dyDescent="0.25">
      <c r="A23" t="s">
        <v>17</v>
      </c>
      <c r="B23" s="159" t="s">
        <v>774</v>
      </c>
    </row>
    <row r="24" spans="1:14" x14ac:dyDescent="0.25">
      <c r="B24" s="253" t="s">
        <v>775</v>
      </c>
      <c r="C24" s="253"/>
      <c r="D24" s="253"/>
      <c r="E24" s="253"/>
      <c r="F24" s="253"/>
      <c r="G24" s="253"/>
      <c r="H24" s="253"/>
      <c r="I24" s="253"/>
      <c r="J24" s="253"/>
      <c r="K24" s="253"/>
    </row>
    <row r="25" spans="1:14" x14ac:dyDescent="0.25">
      <c r="A25" t="s">
        <v>773</v>
      </c>
      <c r="B25" t="s">
        <v>18</v>
      </c>
    </row>
    <row r="26" spans="1:14" x14ac:dyDescent="0.25">
      <c r="B26" s="253" t="s">
        <v>776</v>
      </c>
      <c r="C26" s="253"/>
      <c r="D26" s="253"/>
      <c r="E26" s="253"/>
      <c r="F26" s="253"/>
      <c r="G26" s="253"/>
      <c r="H26" s="253"/>
      <c r="I26" s="253"/>
      <c r="J26" s="253"/>
      <c r="K26" s="253"/>
    </row>
    <row r="27" spans="1:14" x14ac:dyDescent="0.25">
      <c r="B27" s="253"/>
      <c r="C27" s="253"/>
      <c r="D27" s="253"/>
      <c r="E27" s="253"/>
      <c r="F27" s="253"/>
      <c r="G27" s="253"/>
      <c r="H27" s="253"/>
      <c r="I27" s="253"/>
      <c r="J27" s="253"/>
      <c r="K27" s="253"/>
    </row>
    <row r="28" spans="1:14" x14ac:dyDescent="0.25">
      <c r="A28" t="s">
        <v>19</v>
      </c>
      <c r="B28" t="s">
        <v>20</v>
      </c>
    </row>
    <row r="29" spans="1:14" x14ac:dyDescent="0.25">
      <c r="B29" s="253" t="s">
        <v>21</v>
      </c>
      <c r="C29" s="253"/>
      <c r="D29" s="253"/>
      <c r="E29" s="253"/>
      <c r="F29" s="253"/>
      <c r="G29" s="253"/>
      <c r="H29" s="253"/>
      <c r="I29" s="253"/>
      <c r="J29" s="253"/>
      <c r="K29" s="253"/>
    </row>
    <row r="30" spans="1:14" x14ac:dyDescent="0.25">
      <c r="B30" s="253" t="s">
        <v>22</v>
      </c>
      <c r="C30" s="253"/>
      <c r="D30" s="253"/>
      <c r="E30" s="253"/>
      <c r="F30" s="253"/>
      <c r="G30" s="253"/>
      <c r="H30" s="253"/>
      <c r="I30" s="253"/>
      <c r="J30" s="253"/>
      <c r="K30" s="253"/>
    </row>
    <row r="31" spans="1:14" x14ac:dyDescent="0.25">
      <c r="A31" t="s">
        <v>23</v>
      </c>
      <c r="B31" t="s">
        <v>24</v>
      </c>
    </row>
    <row r="32" spans="1:14" x14ac:dyDescent="0.25">
      <c r="B32" s="253" t="s">
        <v>25</v>
      </c>
      <c r="C32" s="253"/>
      <c r="D32" s="253"/>
      <c r="E32" s="253"/>
      <c r="F32" s="253"/>
      <c r="G32" s="253"/>
      <c r="H32" s="253"/>
      <c r="I32" s="253"/>
      <c r="J32" s="253"/>
      <c r="K32" s="253"/>
    </row>
    <row r="33" spans="1:11" x14ac:dyDescent="0.25">
      <c r="B33" s="253" t="s">
        <v>26</v>
      </c>
      <c r="C33" s="253"/>
      <c r="D33" s="253"/>
      <c r="E33" s="253"/>
      <c r="F33" s="253"/>
      <c r="G33" s="253"/>
      <c r="H33" s="253"/>
      <c r="I33" s="253"/>
      <c r="J33" s="253"/>
      <c r="K33" s="253"/>
    </row>
    <row r="35" spans="1:11" x14ac:dyDescent="0.25">
      <c r="A35" s="1" t="s">
        <v>777</v>
      </c>
      <c r="B35" s="1" t="s">
        <v>27</v>
      </c>
    </row>
    <row r="36" spans="1:11" x14ac:dyDescent="0.25">
      <c r="A36" s="159" t="s">
        <v>779</v>
      </c>
      <c r="B36" t="s">
        <v>28</v>
      </c>
    </row>
    <row r="37" spans="1:11" x14ac:dyDescent="0.25">
      <c r="B37" t="s">
        <v>29</v>
      </c>
    </row>
    <row r="38" spans="1:11" x14ac:dyDescent="0.25">
      <c r="B38" s="253" t="s">
        <v>30</v>
      </c>
      <c r="C38" s="253"/>
      <c r="D38" s="253"/>
      <c r="E38" s="253"/>
      <c r="F38" s="253"/>
      <c r="G38" s="253"/>
      <c r="H38" s="253"/>
      <c r="I38" s="253"/>
      <c r="J38" s="253"/>
      <c r="K38" s="253"/>
    </row>
    <row r="40" spans="1:11" x14ac:dyDescent="0.25">
      <c r="A40" s="154" t="s">
        <v>780</v>
      </c>
      <c r="B40" s="154" t="s">
        <v>785</v>
      </c>
      <c r="C40" s="153"/>
      <c r="D40" s="153"/>
      <c r="E40" s="153"/>
      <c r="F40" s="153"/>
      <c r="G40" s="153"/>
      <c r="H40" s="153"/>
      <c r="I40" s="153"/>
      <c r="J40" s="153"/>
      <c r="K40" s="153"/>
    </row>
    <row r="41" spans="1:11" x14ac:dyDescent="0.25">
      <c r="A41" s="153" t="s">
        <v>781</v>
      </c>
      <c r="B41" s="162" t="s">
        <v>786</v>
      </c>
      <c r="C41" s="153"/>
      <c r="D41" s="153"/>
      <c r="E41" s="153"/>
      <c r="F41" s="153"/>
      <c r="G41" s="153"/>
      <c r="H41" s="153"/>
      <c r="I41" s="153"/>
      <c r="J41" s="153"/>
      <c r="K41" s="153"/>
    </row>
    <row r="42" spans="1:11" x14ac:dyDescent="0.25">
      <c r="A42" s="153" t="s">
        <v>782</v>
      </c>
      <c r="B42" s="153" t="s">
        <v>783</v>
      </c>
      <c r="C42" s="153"/>
      <c r="D42" s="153"/>
      <c r="E42" s="153"/>
      <c r="F42" s="153"/>
      <c r="G42" s="153"/>
      <c r="H42" s="153"/>
      <c r="I42" s="153"/>
      <c r="J42" s="153"/>
      <c r="K42" s="153"/>
    </row>
    <row r="43" spans="1:11" x14ac:dyDescent="0.25">
      <c r="A43" s="153" t="s">
        <v>784</v>
      </c>
      <c r="B43" s="162" t="s">
        <v>787</v>
      </c>
      <c r="C43" s="153"/>
      <c r="D43" s="153"/>
      <c r="E43" s="153"/>
      <c r="F43" s="153"/>
      <c r="G43" s="153"/>
      <c r="H43" s="153"/>
      <c r="I43" s="153"/>
      <c r="J43" s="153"/>
      <c r="K43" s="153"/>
    </row>
    <row r="44" spans="1:11" x14ac:dyDescent="0.25">
      <c r="A44" s="153"/>
      <c r="B44" s="254" t="s">
        <v>788</v>
      </c>
      <c r="C44" s="254"/>
      <c r="D44" s="254"/>
      <c r="E44" s="254"/>
      <c r="F44" s="254"/>
      <c r="G44" s="254"/>
      <c r="H44" s="254"/>
      <c r="I44" s="254"/>
      <c r="J44" s="254"/>
      <c r="K44" s="254"/>
    </row>
  </sheetData>
  <sheetProtection sheet="1" objects="1" scenarios="1" selectLockedCells="1"/>
  <mergeCells count="8">
    <mergeCell ref="B24:K24"/>
    <mergeCell ref="B44:K44"/>
    <mergeCell ref="B32:K32"/>
    <mergeCell ref="B33:K33"/>
    <mergeCell ref="B38:K38"/>
    <mergeCell ref="B26:K27"/>
    <mergeCell ref="B29:K29"/>
    <mergeCell ref="B30:K30"/>
  </mergeCells>
  <phoneticPr fontId="18" type="noConversion"/>
  <pageMargins left="0.7" right="0.7" top="0.75" bottom="0.75" header="0.3" footer="0.3"/>
  <pageSetup paperSize="9" firstPageNumber="2147483648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3"/>
  <sheetViews>
    <sheetView workbookViewId="0">
      <selection activeCell="B32" sqref="B32:H32"/>
    </sheetView>
  </sheetViews>
  <sheetFormatPr baseColWidth="10" defaultRowHeight="15" x14ac:dyDescent="0.25"/>
  <cols>
    <col min="1" max="1" width="11.42578125" style="153"/>
    <col min="2" max="8" width="15.5703125" style="153" customWidth="1"/>
    <col min="9" max="16384" width="11.42578125" style="153"/>
  </cols>
  <sheetData>
    <row r="2" spans="2:9" ht="18.75" x14ac:dyDescent="0.3">
      <c r="B2" s="285" t="s">
        <v>31</v>
      </c>
      <c r="C2" s="285"/>
      <c r="D2" s="285"/>
      <c r="E2" s="285"/>
      <c r="F2" s="285"/>
      <c r="G2" s="285"/>
      <c r="H2" s="285"/>
    </row>
    <row r="3" spans="2:9" ht="18.75" x14ac:dyDescent="0.3">
      <c r="B3" s="163"/>
      <c r="C3" s="153" t="s">
        <v>32</v>
      </c>
    </row>
    <row r="4" spans="2:9" x14ac:dyDescent="0.25">
      <c r="B4" s="164" t="s">
        <v>33</v>
      </c>
      <c r="C4" s="175" t="s">
        <v>34</v>
      </c>
    </row>
    <row r="5" spans="2:9" x14ac:dyDescent="0.25">
      <c r="B5" s="154"/>
      <c r="C5" s="165"/>
    </row>
    <row r="6" spans="2:9" ht="14.65" customHeight="1" x14ac:dyDescent="0.25">
      <c r="B6" s="286" t="s">
        <v>35</v>
      </c>
      <c r="C6" s="287"/>
      <c r="D6" s="287"/>
      <c r="E6" s="287"/>
      <c r="F6" s="287"/>
      <c r="G6" s="287"/>
      <c r="H6" s="288"/>
      <c r="I6" s="166"/>
    </row>
    <row r="7" spans="2:9" x14ac:dyDescent="0.25">
      <c r="B7" s="289"/>
      <c r="C7" s="290"/>
      <c r="D7" s="290"/>
      <c r="E7" s="290"/>
      <c r="F7" s="290"/>
      <c r="G7" s="290"/>
      <c r="H7" s="291"/>
      <c r="I7" s="166"/>
    </row>
    <row r="8" spans="2:9" x14ac:dyDescent="0.25">
      <c r="B8" s="167"/>
      <c r="C8" s="167"/>
      <c r="D8" s="153" t="s">
        <v>32</v>
      </c>
      <c r="E8" s="167"/>
      <c r="F8" s="167"/>
      <c r="G8" s="167"/>
      <c r="H8" s="153" t="s">
        <v>32</v>
      </c>
      <c r="I8" s="167"/>
    </row>
    <row r="9" spans="2:9" x14ac:dyDescent="0.25">
      <c r="B9" s="154" t="s">
        <v>36</v>
      </c>
      <c r="C9" s="154"/>
      <c r="D9" s="176" t="s">
        <v>37</v>
      </c>
      <c r="E9" s="154"/>
      <c r="F9" s="154" t="s">
        <v>38</v>
      </c>
      <c r="G9" s="154"/>
      <c r="H9" s="176" t="s">
        <v>37</v>
      </c>
    </row>
    <row r="10" spans="2:9" x14ac:dyDescent="0.25">
      <c r="B10" s="154"/>
      <c r="C10" s="153" t="s">
        <v>32</v>
      </c>
      <c r="D10" s="154"/>
      <c r="E10" s="154"/>
      <c r="F10" s="154"/>
      <c r="G10" s="154"/>
      <c r="H10" s="154"/>
    </row>
    <row r="11" spans="2:9" x14ac:dyDescent="0.25">
      <c r="B11" s="164" t="s">
        <v>39</v>
      </c>
      <c r="C11" s="177" t="s">
        <v>37</v>
      </c>
      <c r="D11" s="168" t="s">
        <v>40</v>
      </c>
      <c r="E11" s="292" t="s">
        <v>41</v>
      </c>
      <c r="F11" s="292"/>
      <c r="G11" s="292"/>
      <c r="H11" s="293"/>
    </row>
    <row r="12" spans="2:9" x14ac:dyDescent="0.25">
      <c r="B12" s="154"/>
      <c r="C12" s="294" t="s">
        <v>42</v>
      </c>
      <c r="D12" s="295"/>
      <c r="E12" s="169" t="s">
        <v>43</v>
      </c>
      <c r="F12" s="300" t="s">
        <v>41</v>
      </c>
      <c r="G12" s="300"/>
      <c r="H12" s="301"/>
      <c r="I12" s="170"/>
    </row>
    <row r="13" spans="2:9" x14ac:dyDescent="0.25">
      <c r="B13" s="154"/>
      <c r="C13" s="296"/>
      <c r="D13" s="297"/>
      <c r="E13" s="171" t="s">
        <v>44</v>
      </c>
      <c r="F13" s="257" t="s">
        <v>41</v>
      </c>
      <c r="G13" s="257"/>
      <c r="H13" s="258"/>
      <c r="I13" s="170"/>
    </row>
    <row r="14" spans="2:9" x14ac:dyDescent="0.25">
      <c r="C14" s="298"/>
      <c r="D14" s="299"/>
      <c r="E14" s="172" t="s">
        <v>45</v>
      </c>
      <c r="F14" s="260" t="s">
        <v>41</v>
      </c>
      <c r="G14" s="260"/>
      <c r="H14" s="261"/>
      <c r="I14" s="170"/>
    </row>
    <row r="15" spans="2:9" x14ac:dyDescent="0.25">
      <c r="F15" s="173"/>
      <c r="G15" s="165"/>
      <c r="H15" s="165"/>
    </row>
    <row r="16" spans="2:9" x14ac:dyDescent="0.25">
      <c r="B16" s="277" t="s">
        <v>46</v>
      </c>
      <c r="C16" s="278"/>
      <c r="D16" s="278"/>
      <c r="E16" s="278"/>
      <c r="F16" s="278"/>
      <c r="G16" s="278"/>
      <c r="H16" s="279"/>
    </row>
    <row r="17" spans="2:8" x14ac:dyDescent="0.25">
      <c r="B17" s="283" t="s">
        <v>47</v>
      </c>
      <c r="C17" s="284"/>
      <c r="D17" s="284"/>
      <c r="E17" s="284" t="s">
        <v>48</v>
      </c>
      <c r="F17" s="284"/>
      <c r="G17" s="284"/>
      <c r="H17" s="174" t="s">
        <v>49</v>
      </c>
    </row>
    <row r="18" spans="2:8" x14ac:dyDescent="0.25">
      <c r="B18" s="259" t="s">
        <v>41</v>
      </c>
      <c r="C18" s="260"/>
      <c r="D18" s="260"/>
      <c r="E18" s="260" t="s">
        <v>41</v>
      </c>
      <c r="F18" s="260"/>
      <c r="G18" s="260"/>
      <c r="H18" s="179" t="s">
        <v>41</v>
      </c>
    </row>
    <row r="19" spans="2:8" x14ac:dyDescent="0.25">
      <c r="B19" s="165"/>
      <c r="C19" s="165"/>
      <c r="D19" s="165"/>
      <c r="E19" s="165"/>
      <c r="F19" s="165"/>
      <c r="G19" s="165"/>
      <c r="H19" s="170"/>
    </row>
    <row r="20" spans="2:8" x14ac:dyDescent="0.25">
      <c r="B20" s="277" t="s">
        <v>50</v>
      </c>
      <c r="C20" s="278"/>
      <c r="D20" s="278"/>
      <c r="E20" s="278"/>
      <c r="F20" s="278"/>
      <c r="G20" s="278"/>
      <c r="H20" s="279"/>
    </row>
    <row r="21" spans="2:8" x14ac:dyDescent="0.25">
      <c r="B21" s="283" t="s">
        <v>47</v>
      </c>
      <c r="C21" s="284"/>
      <c r="D21" s="284"/>
      <c r="E21" s="284" t="s">
        <v>48</v>
      </c>
      <c r="F21" s="284"/>
      <c r="G21" s="284"/>
      <c r="H21" s="174" t="s">
        <v>49</v>
      </c>
    </row>
    <row r="22" spans="2:8" x14ac:dyDescent="0.25">
      <c r="B22" s="259" t="s">
        <v>41</v>
      </c>
      <c r="C22" s="260"/>
      <c r="D22" s="260"/>
      <c r="E22" s="260" t="s">
        <v>41</v>
      </c>
      <c r="F22" s="260"/>
      <c r="G22" s="260"/>
      <c r="H22" s="179" t="s">
        <v>41</v>
      </c>
    </row>
    <row r="24" spans="2:8" x14ac:dyDescent="0.25">
      <c r="B24" s="277" t="s">
        <v>51</v>
      </c>
      <c r="C24" s="278"/>
      <c r="D24" s="278"/>
      <c r="E24" s="278"/>
      <c r="F24" s="278"/>
      <c r="G24" s="278"/>
      <c r="H24" s="279"/>
    </row>
    <row r="25" spans="2:8" x14ac:dyDescent="0.25">
      <c r="B25" s="280" t="s">
        <v>47</v>
      </c>
      <c r="C25" s="281"/>
      <c r="D25" s="281"/>
      <c r="E25" s="281"/>
      <c r="F25" s="281" t="s">
        <v>48</v>
      </c>
      <c r="G25" s="281"/>
      <c r="H25" s="282"/>
    </row>
    <row r="26" spans="2:8" x14ac:dyDescent="0.25">
      <c r="B26" s="256" t="s">
        <v>41</v>
      </c>
      <c r="C26" s="257"/>
      <c r="D26" s="257"/>
      <c r="E26" s="257"/>
      <c r="F26" s="271" t="s">
        <v>41</v>
      </c>
      <c r="G26" s="272"/>
      <c r="H26" s="273"/>
    </row>
    <row r="27" spans="2:8" x14ac:dyDescent="0.25">
      <c r="B27" s="256" t="s">
        <v>41</v>
      </c>
      <c r="C27" s="257"/>
      <c r="D27" s="257"/>
      <c r="E27" s="257"/>
      <c r="F27" s="271" t="s">
        <v>41</v>
      </c>
      <c r="G27" s="272"/>
      <c r="H27" s="273"/>
    </row>
    <row r="28" spans="2:8" x14ac:dyDescent="0.25">
      <c r="B28" s="259" t="s">
        <v>41</v>
      </c>
      <c r="C28" s="260"/>
      <c r="D28" s="260"/>
      <c r="E28" s="260"/>
      <c r="F28" s="274" t="s">
        <v>41</v>
      </c>
      <c r="G28" s="275"/>
      <c r="H28" s="276"/>
    </row>
    <row r="29" spans="2:8" x14ac:dyDescent="0.25">
      <c r="B29" s="165"/>
      <c r="C29" s="165"/>
      <c r="D29" s="165"/>
      <c r="E29" s="165"/>
      <c r="F29" s="165"/>
      <c r="G29" s="165"/>
    </row>
    <row r="30" spans="2:8" x14ac:dyDescent="0.25">
      <c r="B30" s="277" t="s">
        <v>52</v>
      </c>
      <c r="C30" s="278"/>
      <c r="D30" s="278"/>
      <c r="E30" s="278"/>
      <c r="F30" s="278"/>
      <c r="G30" s="278"/>
      <c r="H30" s="279"/>
    </row>
    <row r="31" spans="2:8" x14ac:dyDescent="0.25">
      <c r="B31" s="256" t="s">
        <v>41</v>
      </c>
      <c r="C31" s="257"/>
      <c r="D31" s="257"/>
      <c r="E31" s="257"/>
      <c r="F31" s="257"/>
      <c r="G31" s="257"/>
      <c r="H31" s="258"/>
    </row>
    <row r="32" spans="2:8" x14ac:dyDescent="0.25">
      <c r="B32" s="256" t="s">
        <v>41</v>
      </c>
      <c r="C32" s="257"/>
      <c r="D32" s="257"/>
      <c r="E32" s="257"/>
      <c r="F32" s="257"/>
      <c r="G32" s="257"/>
      <c r="H32" s="258"/>
    </row>
    <row r="33" spans="2:8" x14ac:dyDescent="0.25">
      <c r="B33" s="256" t="s">
        <v>41</v>
      </c>
      <c r="C33" s="257"/>
      <c r="D33" s="257"/>
      <c r="E33" s="257"/>
      <c r="F33" s="257"/>
      <c r="G33" s="257"/>
      <c r="H33" s="258"/>
    </row>
    <row r="34" spans="2:8" x14ac:dyDescent="0.25">
      <c r="B34" s="259" t="s">
        <v>41</v>
      </c>
      <c r="C34" s="260"/>
      <c r="D34" s="260"/>
      <c r="E34" s="260"/>
      <c r="F34" s="260"/>
      <c r="G34" s="260"/>
      <c r="H34" s="261"/>
    </row>
    <row r="37" spans="2:8" x14ac:dyDescent="0.25">
      <c r="B37" s="154" t="s">
        <v>53</v>
      </c>
    </row>
    <row r="38" spans="2:8" x14ac:dyDescent="0.25">
      <c r="B38" s="262" t="s">
        <v>54</v>
      </c>
      <c r="C38" s="263"/>
      <c r="D38" s="263"/>
      <c r="E38" s="263"/>
      <c r="F38" s="263"/>
      <c r="G38" s="263"/>
      <c r="H38" s="264"/>
    </row>
    <row r="39" spans="2:8" x14ac:dyDescent="0.25">
      <c r="B39" s="265"/>
      <c r="C39" s="266"/>
      <c r="D39" s="266"/>
      <c r="E39" s="266"/>
      <c r="F39" s="266"/>
      <c r="G39" s="266"/>
      <c r="H39" s="267"/>
    </row>
    <row r="40" spans="2:8" x14ac:dyDescent="0.25">
      <c r="B40" s="265"/>
      <c r="C40" s="266"/>
      <c r="D40" s="266"/>
      <c r="E40" s="266"/>
      <c r="F40" s="266"/>
      <c r="G40" s="266"/>
      <c r="H40" s="267"/>
    </row>
    <row r="41" spans="2:8" x14ac:dyDescent="0.25">
      <c r="B41" s="265"/>
      <c r="C41" s="266"/>
      <c r="D41" s="266"/>
      <c r="E41" s="266"/>
      <c r="F41" s="266"/>
      <c r="G41" s="266"/>
      <c r="H41" s="267"/>
    </row>
    <row r="42" spans="2:8" x14ac:dyDescent="0.25">
      <c r="B42" s="265"/>
      <c r="C42" s="266"/>
      <c r="D42" s="266"/>
      <c r="E42" s="266"/>
      <c r="F42" s="266"/>
      <c r="G42" s="266"/>
      <c r="H42" s="267"/>
    </row>
    <row r="43" spans="2:8" x14ac:dyDescent="0.25">
      <c r="B43" s="265"/>
      <c r="C43" s="266"/>
      <c r="D43" s="266"/>
      <c r="E43" s="266"/>
      <c r="F43" s="266"/>
      <c r="G43" s="266"/>
      <c r="H43" s="267"/>
    </row>
    <row r="44" spans="2:8" x14ac:dyDescent="0.25">
      <c r="B44" s="265"/>
      <c r="C44" s="266"/>
      <c r="D44" s="266"/>
      <c r="E44" s="266"/>
      <c r="F44" s="266"/>
      <c r="G44" s="266"/>
      <c r="H44" s="267"/>
    </row>
    <row r="45" spans="2:8" x14ac:dyDescent="0.25">
      <c r="B45" s="265"/>
      <c r="C45" s="266"/>
      <c r="D45" s="266"/>
      <c r="E45" s="266"/>
      <c r="F45" s="266"/>
      <c r="G45" s="266"/>
      <c r="H45" s="267"/>
    </row>
    <row r="46" spans="2:8" x14ac:dyDescent="0.25">
      <c r="B46" s="265"/>
      <c r="C46" s="266"/>
      <c r="D46" s="266"/>
      <c r="E46" s="266"/>
      <c r="F46" s="266"/>
      <c r="G46" s="266"/>
      <c r="H46" s="267"/>
    </row>
    <row r="47" spans="2:8" x14ac:dyDescent="0.25">
      <c r="B47" s="265"/>
      <c r="C47" s="266"/>
      <c r="D47" s="266"/>
      <c r="E47" s="266"/>
      <c r="F47" s="266"/>
      <c r="G47" s="266"/>
      <c r="H47" s="267"/>
    </row>
    <row r="48" spans="2:8" x14ac:dyDescent="0.25">
      <c r="B48" s="265"/>
      <c r="C48" s="266"/>
      <c r="D48" s="266"/>
      <c r="E48" s="266"/>
      <c r="F48" s="266"/>
      <c r="G48" s="266"/>
      <c r="H48" s="267"/>
    </row>
    <row r="49" spans="2:8" x14ac:dyDescent="0.25">
      <c r="B49" s="265"/>
      <c r="C49" s="266"/>
      <c r="D49" s="266"/>
      <c r="E49" s="266"/>
      <c r="F49" s="266"/>
      <c r="G49" s="266"/>
      <c r="H49" s="267"/>
    </row>
    <row r="50" spans="2:8" x14ac:dyDescent="0.25">
      <c r="B50" s="265"/>
      <c r="C50" s="266"/>
      <c r="D50" s="266"/>
      <c r="E50" s="266"/>
      <c r="F50" s="266"/>
      <c r="G50" s="266"/>
      <c r="H50" s="267"/>
    </row>
    <row r="51" spans="2:8" x14ac:dyDescent="0.25">
      <c r="B51" s="265"/>
      <c r="C51" s="266"/>
      <c r="D51" s="266"/>
      <c r="E51" s="266"/>
      <c r="F51" s="266"/>
      <c r="G51" s="266"/>
      <c r="H51" s="267"/>
    </row>
    <row r="52" spans="2:8" x14ac:dyDescent="0.25">
      <c r="B52" s="265"/>
      <c r="C52" s="266"/>
      <c r="D52" s="266"/>
      <c r="E52" s="266"/>
      <c r="F52" s="266"/>
      <c r="G52" s="266"/>
      <c r="H52" s="267"/>
    </row>
    <row r="53" spans="2:8" x14ac:dyDescent="0.25">
      <c r="B53" s="268"/>
      <c r="C53" s="269"/>
      <c r="D53" s="269"/>
      <c r="E53" s="269"/>
      <c r="F53" s="269"/>
      <c r="G53" s="269"/>
      <c r="H53" s="270"/>
    </row>
    <row r="54" spans="2:8" x14ac:dyDescent="0.25">
      <c r="B54" s="154" t="s">
        <v>55</v>
      </c>
    </row>
    <row r="55" spans="2:8" x14ac:dyDescent="0.25">
      <c r="B55" s="255" t="s">
        <v>56</v>
      </c>
      <c r="C55" s="255"/>
      <c r="D55" s="255"/>
      <c r="E55" s="255"/>
      <c r="F55" s="255"/>
      <c r="G55" s="255"/>
      <c r="H55" s="255"/>
    </row>
    <row r="56" spans="2:8" x14ac:dyDescent="0.25">
      <c r="B56" s="255"/>
      <c r="C56" s="255"/>
      <c r="D56" s="255"/>
      <c r="E56" s="255"/>
      <c r="F56" s="255"/>
      <c r="G56" s="255"/>
      <c r="H56" s="255"/>
    </row>
    <row r="57" spans="2:8" x14ac:dyDescent="0.25">
      <c r="B57" s="153" t="s">
        <v>57</v>
      </c>
    </row>
    <row r="58" spans="2:8" x14ac:dyDescent="0.25">
      <c r="B58" s="153" t="s">
        <v>58</v>
      </c>
    </row>
    <row r="59" spans="2:8" x14ac:dyDescent="0.25">
      <c r="B59" s="153" t="s">
        <v>59</v>
      </c>
    </row>
    <row r="60" spans="2:8" x14ac:dyDescent="0.25">
      <c r="B60" s="153" t="s">
        <v>60</v>
      </c>
    </row>
    <row r="61" spans="2:8" x14ac:dyDescent="0.25">
      <c r="B61" s="153" t="s">
        <v>61</v>
      </c>
    </row>
    <row r="62" spans="2:8" x14ac:dyDescent="0.25">
      <c r="B62" s="153" t="s">
        <v>62</v>
      </c>
    </row>
    <row r="63" spans="2:8" x14ac:dyDescent="0.25">
      <c r="B63" s="153" t="s">
        <v>63</v>
      </c>
    </row>
  </sheetData>
  <sheetProtection sheet="1" objects="1" scenarios="1" selectLockedCells="1"/>
  <mergeCells count="33">
    <mergeCell ref="B2:H2"/>
    <mergeCell ref="B6:H7"/>
    <mergeCell ref="E11:H11"/>
    <mergeCell ref="C12:D14"/>
    <mergeCell ref="F12:H12"/>
    <mergeCell ref="F13:H13"/>
    <mergeCell ref="F14:H14"/>
    <mergeCell ref="B16:H16"/>
    <mergeCell ref="B17:D17"/>
    <mergeCell ref="E17:G17"/>
    <mergeCell ref="B18:D18"/>
    <mergeCell ref="E18:G18"/>
    <mergeCell ref="B20:H20"/>
    <mergeCell ref="B21:D21"/>
    <mergeCell ref="E21:G21"/>
    <mergeCell ref="B22:D22"/>
    <mergeCell ref="E22:G22"/>
    <mergeCell ref="B24:H24"/>
    <mergeCell ref="B25:E25"/>
    <mergeCell ref="F25:H25"/>
    <mergeCell ref="B26:E26"/>
    <mergeCell ref="F26:H26"/>
    <mergeCell ref="B27:E27"/>
    <mergeCell ref="F27:H27"/>
    <mergeCell ref="B28:E28"/>
    <mergeCell ref="F28:H28"/>
    <mergeCell ref="B30:H30"/>
    <mergeCell ref="B55:H56"/>
    <mergeCell ref="B31:H31"/>
    <mergeCell ref="B32:H32"/>
    <mergeCell ref="B33:H33"/>
    <mergeCell ref="B34:H34"/>
    <mergeCell ref="B38:H53"/>
  </mergeCells>
  <pageMargins left="0.7" right="0.7" top="0.75" bottom="0.75" header="0.3" footer="0.3"/>
  <pageSetup paperSize="9" firstPageNumber="2147483648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'Données générales'!$D$3:$D$8</xm:f>
          </x14:formula1>
          <xm:sqref>C4:C5</xm:sqref>
        </x14:dataValidation>
        <x14:dataValidation type="list" allowBlank="1" showInputMessage="1" showErrorMessage="1">
          <x14:formula1>
            <xm:f>'Données générales'!$E$3:$E$36</xm:f>
          </x14:formula1>
          <xm:sqref>C11</xm:sqref>
        </x14:dataValidation>
        <x14:dataValidation type="list" allowBlank="1" showInputMessage="1" showErrorMessage="1">
          <x14:formula1>
            <xm:f>'Données générales'!$A$3:$A$5</xm:f>
          </x14:formula1>
          <xm:sqref>D9 H9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4"/>
  <sheetViews>
    <sheetView topLeftCell="A10" zoomScale="80" zoomScaleNormal="80" workbookViewId="0">
      <selection activeCell="W14" sqref="W14"/>
    </sheetView>
  </sheetViews>
  <sheetFormatPr baseColWidth="10" defaultRowHeight="15" x14ac:dyDescent="0.25"/>
  <cols>
    <col min="1" max="1" width="5.28515625" style="153" customWidth="1"/>
    <col min="2" max="2" width="16.85546875" style="153" bestFit="1" customWidth="1"/>
    <col min="3" max="3" width="8.85546875" style="153" customWidth="1"/>
    <col min="4" max="4" width="7.140625" style="182" customWidth="1"/>
    <col min="5" max="5" width="84.140625" style="153" bestFit="1" customWidth="1"/>
    <col min="6" max="6" width="184.28515625" style="153" bestFit="1" customWidth="1"/>
    <col min="7" max="7" width="10.28515625" style="182" customWidth="1"/>
    <col min="8" max="8" width="12.7109375" style="182" customWidth="1"/>
    <col min="9" max="9" width="11.5703125" style="153" customWidth="1"/>
    <col min="10" max="10" width="15.7109375" style="153" customWidth="1"/>
    <col min="11" max="11" width="86.28515625" style="153" bestFit="1" customWidth="1"/>
    <col min="12" max="12" width="116.5703125" style="153" customWidth="1"/>
    <col min="13" max="13" width="12.42578125" style="153" bestFit="1" customWidth="1"/>
    <col min="14" max="14" width="13.7109375" style="182" customWidth="1"/>
    <col min="15" max="15" width="15.42578125" style="182" customWidth="1"/>
    <col min="16" max="16" width="17.5703125" style="153" bestFit="1" customWidth="1"/>
    <col min="17" max="17" width="14.140625" style="153" bestFit="1" customWidth="1"/>
    <col min="18" max="18" width="16" style="186" customWidth="1"/>
    <col min="19" max="19" width="60.85546875" style="153" bestFit="1" customWidth="1"/>
    <col min="20" max="20" width="4.5703125" style="187" customWidth="1"/>
    <col min="21" max="21" width="4.42578125" style="182" bestFit="1" customWidth="1"/>
    <col min="22" max="22" width="191" style="153" bestFit="1" customWidth="1"/>
    <col min="23" max="23" width="21" style="153" bestFit="1" customWidth="1"/>
    <col min="24" max="24" width="24.85546875" style="153" bestFit="1" customWidth="1"/>
    <col min="25" max="25" width="27.140625" style="153" bestFit="1" customWidth="1"/>
    <col min="26" max="26" width="25.85546875" style="153" bestFit="1" customWidth="1"/>
    <col min="27" max="16384" width="11.42578125" style="153"/>
  </cols>
  <sheetData>
    <row r="1" spans="2:26" x14ac:dyDescent="0.25">
      <c r="C1" s="170"/>
      <c r="D1" s="180"/>
      <c r="E1" s="181"/>
      <c r="N1" s="304" t="s">
        <v>71</v>
      </c>
      <c r="O1" s="304"/>
      <c r="P1" s="184"/>
      <c r="Q1" s="184"/>
      <c r="R1" s="185"/>
      <c r="S1" s="183"/>
      <c r="T1" s="183"/>
    </row>
    <row r="2" spans="2:26" ht="15.75" thickBot="1" x14ac:dyDescent="0.3">
      <c r="C2" s="170"/>
      <c r="J2" s="154" t="s">
        <v>72</v>
      </c>
      <c r="N2" s="304" t="s">
        <v>73</v>
      </c>
      <c r="O2" s="304"/>
      <c r="P2" s="184"/>
      <c r="Q2" s="154"/>
      <c r="R2" s="186" t="s">
        <v>65</v>
      </c>
      <c r="S2" s="154" t="s">
        <v>74</v>
      </c>
      <c r="X2" s="241" t="s">
        <v>808</v>
      </c>
    </row>
    <row r="3" spans="2:26" ht="15.75" thickBot="1" x14ac:dyDescent="0.3">
      <c r="C3" s="188"/>
      <c r="D3" s="189"/>
      <c r="E3" s="302" t="s">
        <v>770</v>
      </c>
      <c r="F3" s="302" t="s">
        <v>771</v>
      </c>
      <c r="G3" s="305" t="s">
        <v>66</v>
      </c>
      <c r="H3" s="307" t="s">
        <v>75</v>
      </c>
      <c r="I3" s="309" t="s">
        <v>76</v>
      </c>
      <c r="J3" s="190" t="s">
        <v>32</v>
      </c>
      <c r="N3" s="311" t="s">
        <v>77</v>
      </c>
      <c r="O3" s="311"/>
      <c r="P3" s="191"/>
      <c r="R3" s="192" t="s">
        <v>32</v>
      </c>
    </row>
    <row r="4" spans="2:26" ht="15" customHeight="1" thickBot="1" x14ac:dyDescent="0.3">
      <c r="B4" s="193" t="s">
        <v>768</v>
      </c>
      <c r="C4" s="194" t="s">
        <v>125</v>
      </c>
      <c r="D4" s="195" t="s">
        <v>78</v>
      </c>
      <c r="E4" s="303"/>
      <c r="F4" s="303"/>
      <c r="G4" s="306"/>
      <c r="H4" s="308"/>
      <c r="I4" s="310"/>
      <c r="J4" s="196" t="s">
        <v>79</v>
      </c>
      <c r="K4" s="197" t="s">
        <v>80</v>
      </c>
      <c r="L4" s="198" t="s">
        <v>81</v>
      </c>
      <c r="M4" s="199" t="s">
        <v>82</v>
      </c>
      <c r="N4" s="200" t="s">
        <v>83</v>
      </c>
      <c r="O4" s="201" t="s">
        <v>84</v>
      </c>
      <c r="P4" s="202" t="s">
        <v>85</v>
      </c>
      <c r="Q4" s="203" t="s">
        <v>86</v>
      </c>
      <c r="R4" s="204" t="s">
        <v>87</v>
      </c>
      <c r="U4" s="148" t="s">
        <v>302</v>
      </c>
      <c r="V4" s="149" t="s">
        <v>807</v>
      </c>
      <c r="W4" s="149" t="s">
        <v>803</v>
      </c>
      <c r="X4" s="149" t="s">
        <v>804</v>
      </c>
      <c r="Y4" s="149" t="s">
        <v>805</v>
      </c>
      <c r="Z4" s="149" t="s">
        <v>806</v>
      </c>
    </row>
    <row r="5" spans="2:26" ht="15.75" thickBot="1" x14ac:dyDescent="0.3">
      <c r="B5" s="205" t="s">
        <v>767</v>
      </c>
      <c r="C5" s="206">
        <v>1</v>
      </c>
      <c r="D5" s="228" t="s">
        <v>790</v>
      </c>
      <c r="E5" s="207" t="str">
        <f>VLOOKUP(D5,Tâches!$D$2:$F$34,3,FALSE)</f>
        <v>A3T2 : Réaliser une opération de maintenance corrective</v>
      </c>
      <c r="F5" s="207" t="str">
        <f>VLOOKUP(D5,Tâches!$G$2:$H$34,2,FALSE)</f>
        <v>Réaliser le dépannage : analyser les informations, diagnostiquer le dysfonctionnement, déterminer la procédure d’intervention, approvisionner en matériels, équipements et outillages</v>
      </c>
      <c r="G5" s="208" t="str">
        <f>VLOOKUP(D5,Tâches!$I$2:$J$34,2,FALSE)</f>
        <v>A3T2</v>
      </c>
      <c r="H5" s="209" t="str">
        <f>VLOOKUP(G5,Tâches!$J$2:$K$34,2,FALSE)</f>
        <v>C11 ; C12</v>
      </c>
      <c r="I5" s="210" t="str">
        <f>VLOOKUP(J5,Compétences!$G$264:$H$268,2,FALSE)</f>
        <v>C11</v>
      </c>
      <c r="J5" s="228" t="s">
        <v>566</v>
      </c>
      <c r="K5" s="211" t="str">
        <f>VLOOKUP(J5,Compétences!A$264:B$268,2,FALSE)</f>
        <v>Gérer la disponibilité des pièces de rechange, des consommables et des outillages nécessaires</v>
      </c>
      <c r="L5" s="212" t="str">
        <f>VLOOKUP(J5,Compétences!C$264:D$268,2,FALSE)</f>
        <v>La disponibilité des bouteilles de fluides frigorigènes et des instruments de pesée est assurée</v>
      </c>
      <c r="M5" s="213" t="str">
        <f t="shared" ref="M5" si="0">I5</f>
        <v>C11</v>
      </c>
      <c r="N5" s="230">
        <v>3.3000000000000002E-2</v>
      </c>
      <c r="O5" s="230" t="str">
        <f t="shared" ref="O5:O6" si="1">IF(J5="AC1162","x",IF(J5="AC1191","X",""))</f>
        <v>x</v>
      </c>
      <c r="P5" s="214" t="str">
        <f>VLOOKUP(M5,Tâches!$K$2:$L$34,2,FALSE)</f>
        <v>S1 ; S2 ; S4 ; S5 ; S8</v>
      </c>
      <c r="Q5" s="145" t="str">
        <f>VLOOKUP(R5,Savoirs!$D$3:$E$29,2,FALSE)</f>
        <v>S4</v>
      </c>
      <c r="R5" s="158" t="s">
        <v>90</v>
      </c>
      <c r="S5" s="188" t="str">
        <f>VLOOKUP(R5,Savoirs!$F$3:$G$29,2,FALSE)</f>
        <v>Les circuits thermodynamiques</v>
      </c>
      <c r="U5" s="145">
        <v>1</v>
      </c>
      <c r="V5" s="146" t="s">
        <v>795</v>
      </c>
      <c r="W5" s="243" t="s">
        <v>809</v>
      </c>
      <c r="X5" s="244" t="s">
        <v>810</v>
      </c>
      <c r="Y5" s="242" t="s">
        <v>811</v>
      </c>
      <c r="Z5" s="242" t="s">
        <v>812</v>
      </c>
    </row>
    <row r="6" spans="2:26" ht="15.75" thickBot="1" x14ac:dyDescent="0.3">
      <c r="B6" s="215"/>
      <c r="C6" s="206">
        <v>2</v>
      </c>
      <c r="D6" s="229" t="s">
        <v>37</v>
      </c>
      <c r="E6" s="207" t="str">
        <f>VLOOKUP(D6,Tâches!$D$2:$F$34,3,FALSE)</f>
        <v>?</v>
      </c>
      <c r="F6" s="207" t="str">
        <f>VLOOKUP(D6,Tâches!$G$2:$H$34,2,FALSE)</f>
        <v>?</v>
      </c>
      <c r="G6" s="208" t="str">
        <f>VLOOKUP(D6,Tâches!$I$2:$J$34,2,FALSE)</f>
        <v>?</v>
      </c>
      <c r="H6" s="209" t="str">
        <f>VLOOKUP(G6,Tâches!$J$2:$K$34,2,FALSE)</f>
        <v>?</v>
      </c>
      <c r="I6" s="210" t="str">
        <f>VLOOKUP(J6,Compétences!$G$264:$H$268,2,FALSE)</f>
        <v>?</v>
      </c>
      <c r="J6" s="229" t="s">
        <v>37</v>
      </c>
      <c r="K6" s="211" t="str">
        <f>VLOOKUP(J6,Compétences!A$264:B$268,2,FALSE)</f>
        <v>?</v>
      </c>
      <c r="L6" s="212" t="str">
        <f>VLOOKUP(J6,Compétences!C$264:D$268,2,FALSE)</f>
        <v>?</v>
      </c>
      <c r="M6" s="213" t="str">
        <f t="shared" ref="M6:M44" si="2">I6</f>
        <v>?</v>
      </c>
      <c r="N6" s="230"/>
      <c r="O6" s="230" t="str">
        <f t="shared" si="1"/>
        <v/>
      </c>
      <c r="P6" s="206" t="str">
        <f>VLOOKUP(M6,Tâches!$K$2:$L$34,2,FALSE)</f>
        <v>?</v>
      </c>
      <c r="Q6" s="145" t="str">
        <f>VLOOKUP(R6,Savoirs!$D$3:$E$29,2,FALSE)</f>
        <v>?</v>
      </c>
      <c r="R6" s="158" t="s">
        <v>37</v>
      </c>
      <c r="S6" s="188" t="str">
        <f>VLOOKUP(R6,Savoirs!$F$3:$G$29,2,FALSE)</f>
        <v>?</v>
      </c>
      <c r="U6" s="145">
        <v>2</v>
      </c>
      <c r="V6" s="146"/>
      <c r="W6" s="245"/>
      <c r="X6" s="246"/>
      <c r="Y6" s="246"/>
      <c r="Z6" s="246"/>
    </row>
    <row r="7" spans="2:26" ht="15.75" thickBot="1" x14ac:dyDescent="0.3">
      <c r="B7" s="216"/>
      <c r="C7" s="206">
        <v>3</v>
      </c>
      <c r="D7" s="229" t="s">
        <v>37</v>
      </c>
      <c r="E7" s="207" t="str">
        <f>VLOOKUP(D7,Tâches!$D$2:$F$34,3,FALSE)</f>
        <v>?</v>
      </c>
      <c r="F7" s="207" t="str">
        <f>VLOOKUP(D7,Tâches!$G$2:$H$34,2,FALSE)</f>
        <v>?</v>
      </c>
      <c r="G7" s="208" t="str">
        <f>VLOOKUP(D7,Tâches!$I$2:$J$34,2,FALSE)</f>
        <v>?</v>
      </c>
      <c r="H7" s="209" t="str">
        <f>VLOOKUP(G7,Tâches!$J$2:$K$34,2,FALSE)</f>
        <v>?</v>
      </c>
      <c r="I7" s="210" t="str">
        <f>VLOOKUP(J7,Compétences!$G$264:$H$268,2,FALSE)</f>
        <v>?</v>
      </c>
      <c r="J7" s="229" t="s">
        <v>37</v>
      </c>
      <c r="K7" s="211" t="str">
        <f>VLOOKUP(J7,Compétences!A$264:B$268,2,FALSE)</f>
        <v>?</v>
      </c>
      <c r="L7" s="212" t="str">
        <f>VLOOKUP(J7,Compétences!C$264:D$268,2,FALSE)</f>
        <v>?</v>
      </c>
      <c r="M7" s="213" t="str">
        <f t="shared" si="2"/>
        <v>?</v>
      </c>
      <c r="N7" s="230"/>
      <c r="O7" s="230" t="s">
        <v>813</v>
      </c>
      <c r="P7" s="206" t="str">
        <f>VLOOKUP(M7,Tâches!$K$2:$L$34,2,FALSE)</f>
        <v>?</v>
      </c>
      <c r="Q7" s="145" t="str">
        <f>VLOOKUP(R7,Savoirs!$D$3:$E$29,2,FALSE)</f>
        <v>?</v>
      </c>
      <c r="R7" s="158" t="s">
        <v>37</v>
      </c>
      <c r="S7" s="188" t="str">
        <f>VLOOKUP(R7,Savoirs!$F$3:$G$29,2,FALSE)</f>
        <v>?</v>
      </c>
      <c r="U7" s="145">
        <v>3</v>
      </c>
      <c r="V7" s="146"/>
      <c r="W7" s="245"/>
      <c r="X7" s="246"/>
      <c r="Y7" s="246"/>
      <c r="Z7" s="246"/>
    </row>
    <row r="8" spans="2:26" ht="15.75" thickBot="1" x14ac:dyDescent="0.3">
      <c r="B8" s="216"/>
      <c r="C8" s="206">
        <v>4</v>
      </c>
      <c r="D8" s="229" t="s">
        <v>37</v>
      </c>
      <c r="E8" s="207" t="str">
        <f>VLOOKUP(D8,Tâches!$D$2:$F$34,3,FALSE)</f>
        <v>?</v>
      </c>
      <c r="F8" s="207" t="str">
        <f>VLOOKUP(D8,Tâches!$G$2:$H$34,2,FALSE)</f>
        <v>?</v>
      </c>
      <c r="G8" s="208" t="str">
        <f>VLOOKUP(D8,Tâches!$I$2:$J$34,2,FALSE)</f>
        <v>?</v>
      </c>
      <c r="H8" s="209" t="str">
        <f>VLOOKUP(G8,Tâches!$J$2:$K$34,2,FALSE)</f>
        <v>?</v>
      </c>
      <c r="I8" s="210" t="str">
        <f>VLOOKUP(J8,Compétences!$G$264:$H$268,2,FALSE)</f>
        <v>?</v>
      </c>
      <c r="J8" s="229" t="s">
        <v>37</v>
      </c>
      <c r="K8" s="211" t="str">
        <f>VLOOKUP(J8,Compétences!A$264:B$268,2,FALSE)</f>
        <v>?</v>
      </c>
      <c r="L8" s="212" t="str">
        <f>VLOOKUP(J8,Compétences!C$264:D$268,2,FALSE)</f>
        <v>?</v>
      </c>
      <c r="M8" s="213" t="str">
        <f t="shared" si="2"/>
        <v>?</v>
      </c>
      <c r="N8" s="230"/>
      <c r="O8" s="230" t="s">
        <v>813</v>
      </c>
      <c r="P8" s="206" t="str">
        <f>VLOOKUP(M8,Tâches!$K$2:$L$34,2,FALSE)</f>
        <v>?</v>
      </c>
      <c r="Q8" s="145" t="str">
        <f>VLOOKUP(R8,Savoirs!$D$3:$E$29,2,FALSE)</f>
        <v>?</v>
      </c>
      <c r="R8" s="158" t="s">
        <v>37</v>
      </c>
      <c r="S8" s="188" t="str">
        <f>VLOOKUP(R8,Savoirs!$F$3:$G$29,2,FALSE)</f>
        <v>?</v>
      </c>
      <c r="U8" s="145">
        <v>4</v>
      </c>
      <c r="V8" s="146"/>
      <c r="W8" s="245"/>
      <c r="X8" s="246"/>
      <c r="Y8" s="246"/>
      <c r="Z8" s="246"/>
    </row>
    <row r="9" spans="2:26" ht="15.75" thickBot="1" x14ac:dyDescent="0.3">
      <c r="B9" s="216"/>
      <c r="C9" s="206">
        <v>5</v>
      </c>
      <c r="D9" s="229" t="s">
        <v>37</v>
      </c>
      <c r="E9" s="207" t="str">
        <f>VLOOKUP(D9,Tâches!$D$2:$F$34,3,FALSE)</f>
        <v>?</v>
      </c>
      <c r="F9" s="207" t="str">
        <f>VLOOKUP(D9,Tâches!$G$2:$H$34,2,FALSE)</f>
        <v>?</v>
      </c>
      <c r="G9" s="208" t="str">
        <f>VLOOKUP(D9,Tâches!$I$2:$J$34,2,FALSE)</f>
        <v>?</v>
      </c>
      <c r="H9" s="209" t="str">
        <f>VLOOKUP(G9,Tâches!$J$2:$K$34,2,FALSE)</f>
        <v>?</v>
      </c>
      <c r="I9" s="210" t="str">
        <f>VLOOKUP(J9,Compétences!$G$264:$H$268,2,FALSE)</f>
        <v>?</v>
      </c>
      <c r="J9" s="229" t="s">
        <v>37</v>
      </c>
      <c r="K9" s="211" t="str">
        <f>VLOOKUP(J9,Compétences!A$264:B$268,2,FALSE)</f>
        <v>?</v>
      </c>
      <c r="L9" s="212" t="str">
        <f>VLOOKUP(J9,Compétences!C$264:D$268,2,FALSE)</f>
        <v>?</v>
      </c>
      <c r="M9" s="213" t="str">
        <f t="shared" si="2"/>
        <v>?</v>
      </c>
      <c r="N9" s="230"/>
      <c r="O9" s="230" t="s">
        <v>813</v>
      </c>
      <c r="P9" s="206" t="str">
        <f>VLOOKUP(M9,Tâches!$K$2:$L$34,2,FALSE)</f>
        <v>?</v>
      </c>
      <c r="Q9" s="145" t="str">
        <f>VLOOKUP(R9,Savoirs!$D$3:$E$29,2,FALSE)</f>
        <v>?</v>
      </c>
      <c r="R9" s="158" t="s">
        <v>37</v>
      </c>
      <c r="S9" s="188" t="str">
        <f>VLOOKUP(R9,Savoirs!$F$3:$G$29,2,FALSE)</f>
        <v>?</v>
      </c>
      <c r="U9" s="145">
        <v>5</v>
      </c>
      <c r="V9" s="146"/>
      <c r="W9" s="245"/>
      <c r="X9" s="246"/>
      <c r="Y9" s="246"/>
      <c r="Z9" s="246"/>
    </row>
    <row r="10" spans="2:26" ht="15.75" thickBot="1" x14ac:dyDescent="0.3">
      <c r="B10" s="216"/>
      <c r="C10" s="206">
        <v>6</v>
      </c>
      <c r="D10" s="229" t="s">
        <v>37</v>
      </c>
      <c r="E10" s="207" t="str">
        <f>VLOOKUP(D10,Tâches!$D$2:$F$34,3,FALSE)</f>
        <v>?</v>
      </c>
      <c r="F10" s="207" t="str">
        <f>VLOOKUP(D10,Tâches!$G$2:$H$34,2,FALSE)</f>
        <v>?</v>
      </c>
      <c r="G10" s="208" t="str">
        <f>VLOOKUP(D10,Tâches!$I$2:$J$34,2,FALSE)</f>
        <v>?</v>
      </c>
      <c r="H10" s="209" t="str">
        <f>VLOOKUP(G10,Tâches!$J$2:$K$34,2,FALSE)</f>
        <v>?</v>
      </c>
      <c r="I10" s="210" t="str">
        <f>VLOOKUP(J10,Compétences!$G$264:$H$268,2,FALSE)</f>
        <v>?</v>
      </c>
      <c r="J10" s="229" t="s">
        <v>37</v>
      </c>
      <c r="K10" s="211" t="str">
        <f>VLOOKUP(J10,Compétences!A$264:B$268,2,FALSE)</f>
        <v>?</v>
      </c>
      <c r="L10" s="212" t="str">
        <f>VLOOKUP(J10,Compétences!C$264:D$268,2,FALSE)</f>
        <v>?</v>
      </c>
      <c r="M10" s="213" t="str">
        <f t="shared" si="2"/>
        <v>?</v>
      </c>
      <c r="N10" s="230"/>
      <c r="O10" s="230" t="s">
        <v>813</v>
      </c>
      <c r="P10" s="206" t="str">
        <f>VLOOKUP(M10,Tâches!$K$2:$L$34,2,FALSE)</f>
        <v>?</v>
      </c>
      <c r="Q10" s="145" t="str">
        <f>VLOOKUP(R10,Savoirs!$D$3:$E$29,2,FALSE)</f>
        <v>?</v>
      </c>
      <c r="R10" s="158" t="s">
        <v>37</v>
      </c>
      <c r="S10" s="188" t="str">
        <f>VLOOKUP(R10,Savoirs!$F$3:$G$29,2,FALSE)</f>
        <v>?</v>
      </c>
      <c r="T10" s="217"/>
      <c r="U10" s="145">
        <v>6</v>
      </c>
      <c r="V10" s="146"/>
      <c r="W10" s="245"/>
      <c r="X10" s="246"/>
      <c r="Y10" s="246"/>
      <c r="Z10" s="246"/>
    </row>
    <row r="11" spans="2:26" ht="15.75" thickBot="1" x14ac:dyDescent="0.3">
      <c r="B11" s="216"/>
      <c r="C11" s="206">
        <v>7</v>
      </c>
      <c r="D11" s="229" t="s">
        <v>37</v>
      </c>
      <c r="E11" s="207" t="str">
        <f>VLOOKUP(D11,Tâches!$D$2:$F$34,3,FALSE)</f>
        <v>?</v>
      </c>
      <c r="F11" s="207" t="str">
        <f>VLOOKUP(D11,Tâches!$G$2:$H$34,2,FALSE)</f>
        <v>?</v>
      </c>
      <c r="G11" s="208" t="str">
        <f>VLOOKUP(D11,Tâches!$I$2:$J$34,2,FALSE)</f>
        <v>?</v>
      </c>
      <c r="H11" s="209" t="str">
        <f>VLOOKUP(G11,Tâches!$J$2:$K$34,2,FALSE)</f>
        <v>?</v>
      </c>
      <c r="I11" s="210" t="str">
        <f>VLOOKUP(J11,Compétences!$G$264:$H$268,2,FALSE)</f>
        <v>?</v>
      </c>
      <c r="J11" s="229" t="s">
        <v>37</v>
      </c>
      <c r="K11" s="211" t="str">
        <f>VLOOKUP(J11,Compétences!A$264:B$268,2,FALSE)</f>
        <v>?</v>
      </c>
      <c r="L11" s="212" t="str">
        <f>VLOOKUP(J11,Compétences!C$264:D$268,2,FALSE)</f>
        <v>?</v>
      </c>
      <c r="M11" s="213" t="str">
        <f t="shared" si="2"/>
        <v>?</v>
      </c>
      <c r="N11" s="230"/>
      <c r="O11" s="230" t="s">
        <v>813</v>
      </c>
      <c r="P11" s="206" t="str">
        <f>VLOOKUP(M11,Tâches!$K$2:$L$34,2,FALSE)</f>
        <v>?</v>
      </c>
      <c r="Q11" s="145" t="str">
        <f>VLOOKUP(R11,Savoirs!$D$3:$E$29,2,FALSE)</f>
        <v>?</v>
      </c>
      <c r="R11" s="158" t="s">
        <v>37</v>
      </c>
      <c r="S11" s="188" t="str">
        <f>VLOOKUP(R11,Savoirs!$F$3:$G$29,2,FALSE)</f>
        <v>?</v>
      </c>
      <c r="U11" s="145">
        <v>7</v>
      </c>
      <c r="V11" s="146"/>
      <c r="W11" s="247"/>
      <c r="X11" s="248"/>
      <c r="Y11" s="248"/>
      <c r="Z11" s="248"/>
    </row>
    <row r="12" spans="2:26" ht="34.5" customHeight="1" thickBot="1" x14ac:dyDescent="0.3">
      <c r="B12" s="216"/>
      <c r="C12" s="206">
        <v>8</v>
      </c>
      <c r="D12" s="229" t="s">
        <v>37</v>
      </c>
      <c r="E12" s="207" t="str">
        <f>VLOOKUP(D12,Tâches!$D$2:$F$34,3,FALSE)</f>
        <v>?</v>
      </c>
      <c r="F12" s="207" t="str">
        <f>VLOOKUP(D12,Tâches!$G$2:$H$34,2,FALSE)</f>
        <v>?</v>
      </c>
      <c r="G12" s="208" t="str">
        <f>VLOOKUP(D12,Tâches!$I$2:$J$34,2,FALSE)</f>
        <v>?</v>
      </c>
      <c r="H12" s="209" t="str">
        <f>VLOOKUP(G12,Tâches!$J$2:$K$34,2,FALSE)</f>
        <v>?</v>
      </c>
      <c r="I12" s="210" t="str">
        <f>VLOOKUP(J12,Compétences!$G$264:$H$268,2,FALSE)</f>
        <v>?</v>
      </c>
      <c r="J12" s="229" t="s">
        <v>37</v>
      </c>
      <c r="K12" s="211" t="str">
        <f>VLOOKUP(J12,Compétences!A$264:B$268,2,FALSE)</f>
        <v>?</v>
      </c>
      <c r="L12" s="212" t="str">
        <f>VLOOKUP(J12,Compétences!C$264:D$268,2,FALSE)</f>
        <v>?</v>
      </c>
      <c r="M12" s="213" t="str">
        <f t="shared" si="2"/>
        <v>?</v>
      </c>
      <c r="N12" s="230"/>
      <c r="O12" s="230" t="s">
        <v>813</v>
      </c>
      <c r="P12" s="206" t="str">
        <f>VLOOKUP(M12,Tâches!$K$2:$L$34,2,FALSE)</f>
        <v>?</v>
      </c>
      <c r="Q12" s="145" t="str">
        <f>VLOOKUP(R12,Savoirs!$D$3:$E$29,2,FALSE)</f>
        <v>?</v>
      </c>
      <c r="R12" s="158" t="s">
        <v>37</v>
      </c>
      <c r="S12" s="188" t="str">
        <f>VLOOKUP(R12,Savoirs!$F$3:$G$29,2,FALSE)</f>
        <v>?</v>
      </c>
      <c r="U12" s="145">
        <v>8</v>
      </c>
      <c r="V12" s="146"/>
      <c r="W12" s="245"/>
      <c r="X12" s="246"/>
      <c r="Y12" s="246"/>
      <c r="Z12" s="246"/>
    </row>
    <row r="13" spans="2:26" ht="15.75" thickBot="1" x14ac:dyDescent="0.3">
      <c r="B13" s="216"/>
      <c r="C13" s="206">
        <v>9</v>
      </c>
      <c r="D13" s="229" t="s">
        <v>37</v>
      </c>
      <c r="E13" s="207" t="str">
        <f>VLOOKUP(D13,Tâches!$D$2:$F$34,3,FALSE)</f>
        <v>?</v>
      </c>
      <c r="F13" s="207" t="str">
        <f>VLOOKUP(D13,Tâches!$G$2:$H$34,2,FALSE)</f>
        <v>?</v>
      </c>
      <c r="G13" s="208" t="str">
        <f>VLOOKUP(D13,Tâches!$I$2:$J$34,2,FALSE)</f>
        <v>?</v>
      </c>
      <c r="H13" s="209" t="str">
        <f>VLOOKUP(G13,Tâches!$J$2:$K$34,2,FALSE)</f>
        <v>?</v>
      </c>
      <c r="I13" s="210" t="str">
        <f>VLOOKUP(J13,Compétences!$G$264:$H$268,2,FALSE)</f>
        <v>?</v>
      </c>
      <c r="J13" s="229" t="s">
        <v>37</v>
      </c>
      <c r="K13" s="211" t="str">
        <f>VLOOKUP(J13,Compétences!A$264:B$268,2,FALSE)</f>
        <v>?</v>
      </c>
      <c r="L13" s="212" t="str">
        <f>VLOOKUP(J13,Compétences!C$264:D$268,2,FALSE)</f>
        <v>?</v>
      </c>
      <c r="M13" s="213" t="str">
        <f t="shared" si="2"/>
        <v>?</v>
      </c>
      <c r="N13" s="230"/>
      <c r="O13" s="230" t="s">
        <v>813</v>
      </c>
      <c r="P13" s="206" t="str">
        <f>VLOOKUP(M13,Tâches!$K$2:$L$34,2,FALSE)</f>
        <v>?</v>
      </c>
      <c r="Q13" s="145" t="str">
        <f>VLOOKUP(R13,Savoirs!$D$3:$E$29,2,FALSE)</f>
        <v>?</v>
      </c>
      <c r="R13" s="158" t="s">
        <v>37</v>
      </c>
      <c r="S13" s="188" t="str">
        <f>VLOOKUP(R13,Savoirs!$F$3:$G$29,2,FALSE)</f>
        <v>?</v>
      </c>
      <c r="U13" s="145">
        <v>9</v>
      </c>
      <c r="V13" s="146"/>
      <c r="W13" s="245"/>
      <c r="X13" s="246"/>
      <c r="Y13" s="246"/>
      <c r="Z13" s="246"/>
    </row>
    <row r="14" spans="2:26" ht="24" customHeight="1" thickBot="1" x14ac:dyDescent="0.3">
      <c r="B14" s="216"/>
      <c r="C14" s="206">
        <v>10</v>
      </c>
      <c r="D14" s="229" t="s">
        <v>37</v>
      </c>
      <c r="E14" s="207" t="str">
        <f>VLOOKUP(D14,Tâches!$D$2:$F$34,3,FALSE)</f>
        <v>?</v>
      </c>
      <c r="F14" s="207" t="str">
        <f>VLOOKUP(D14,Tâches!$G$2:$H$34,2,FALSE)</f>
        <v>?</v>
      </c>
      <c r="G14" s="208" t="str">
        <f>VLOOKUP(D14,Tâches!$I$2:$J$34,2,FALSE)</f>
        <v>?</v>
      </c>
      <c r="H14" s="209" t="str">
        <f>VLOOKUP(G14,Tâches!$J$2:$K$34,2,FALSE)</f>
        <v>?</v>
      </c>
      <c r="I14" s="210" t="str">
        <f>VLOOKUP(J14,Compétences!$G$264:$H$268,2,FALSE)</f>
        <v>?</v>
      </c>
      <c r="J14" s="229" t="s">
        <v>37</v>
      </c>
      <c r="K14" s="211" t="str">
        <f>VLOOKUP(J14,Compétences!A$264:B$268,2,FALSE)</f>
        <v>?</v>
      </c>
      <c r="L14" s="212" t="str">
        <f>VLOOKUP(J14,Compétences!C$264:D$268,2,FALSE)</f>
        <v>?</v>
      </c>
      <c r="M14" s="213" t="str">
        <f t="shared" si="2"/>
        <v>?</v>
      </c>
      <c r="N14" s="230"/>
      <c r="O14" s="230" t="s">
        <v>813</v>
      </c>
      <c r="P14" s="206" t="str">
        <f>VLOOKUP(M14,Tâches!$K$2:$L$34,2,FALSE)</f>
        <v>?</v>
      </c>
      <c r="Q14" s="145" t="str">
        <f>VLOOKUP(R14,Savoirs!$D$3:$E$29,2,FALSE)</f>
        <v>?</v>
      </c>
      <c r="R14" s="158" t="s">
        <v>37</v>
      </c>
      <c r="S14" s="188" t="str">
        <f>VLOOKUP(R14,Savoirs!$F$3:$G$29,2,FALSE)</f>
        <v>?</v>
      </c>
      <c r="U14" s="145">
        <v>10</v>
      </c>
      <c r="V14" s="146"/>
      <c r="W14" s="245"/>
      <c r="X14" s="246"/>
      <c r="Y14" s="246"/>
      <c r="Z14" s="246"/>
    </row>
    <row r="15" spans="2:26" ht="15.75" customHeight="1" thickBot="1" x14ac:dyDescent="0.3">
      <c r="B15" s="216"/>
      <c r="C15" s="206">
        <v>11</v>
      </c>
      <c r="D15" s="229" t="s">
        <v>37</v>
      </c>
      <c r="E15" s="207" t="str">
        <f>VLOOKUP(D15,Tâches!$D$2:$F$34,3,FALSE)</f>
        <v>?</v>
      </c>
      <c r="F15" s="207" t="str">
        <f>VLOOKUP(D15,Tâches!$G$2:$H$34,2,FALSE)</f>
        <v>?</v>
      </c>
      <c r="G15" s="208" t="str">
        <f>VLOOKUP(D15,Tâches!$I$2:$J$34,2,FALSE)</f>
        <v>?</v>
      </c>
      <c r="H15" s="209" t="str">
        <f>VLOOKUP(G15,Tâches!$J$2:$K$34,2,FALSE)</f>
        <v>?</v>
      </c>
      <c r="I15" s="210" t="str">
        <f>VLOOKUP(J15,Compétences!$G$264:$H$268,2,FALSE)</f>
        <v>?</v>
      </c>
      <c r="J15" s="229" t="s">
        <v>37</v>
      </c>
      <c r="K15" s="211" t="str">
        <f>VLOOKUP(J15,Compétences!A$264:B$268,2,FALSE)</f>
        <v>?</v>
      </c>
      <c r="L15" s="212" t="str">
        <f>VLOOKUP(J15,Compétences!C$264:D$268,2,FALSE)</f>
        <v>?</v>
      </c>
      <c r="M15" s="213" t="str">
        <f t="shared" si="2"/>
        <v>?</v>
      </c>
      <c r="N15" s="230"/>
      <c r="O15" s="230" t="s">
        <v>813</v>
      </c>
      <c r="P15" s="206" t="str">
        <f>VLOOKUP(M15,Tâches!$K$2:$L$34,2,FALSE)</f>
        <v>?</v>
      </c>
      <c r="Q15" s="145" t="str">
        <f>VLOOKUP(R15,Savoirs!$D$3:$E$29,2,FALSE)</f>
        <v>?</v>
      </c>
      <c r="R15" s="158" t="s">
        <v>37</v>
      </c>
      <c r="S15" s="188" t="str">
        <f>VLOOKUP(R15,Savoirs!$F$3:$G$29,2,FALSE)</f>
        <v>?</v>
      </c>
      <c r="U15" s="145">
        <v>11</v>
      </c>
      <c r="V15" s="146"/>
      <c r="W15" s="249"/>
      <c r="X15" s="250"/>
      <c r="Y15" s="250"/>
      <c r="Z15" s="250"/>
    </row>
    <row r="16" spans="2:26" ht="15.75" thickBot="1" x14ac:dyDescent="0.3">
      <c r="B16" s="216"/>
      <c r="C16" s="206">
        <v>12</v>
      </c>
      <c r="D16" s="229" t="s">
        <v>37</v>
      </c>
      <c r="E16" s="207" t="str">
        <f>VLOOKUP(D16,Tâches!$D$2:$F$34,3,FALSE)</f>
        <v>?</v>
      </c>
      <c r="F16" s="207" t="str">
        <f>VLOOKUP(D16,Tâches!$G$2:$H$34,2,FALSE)</f>
        <v>?</v>
      </c>
      <c r="G16" s="208" t="str">
        <f>VLOOKUP(D16,Tâches!$I$2:$J$34,2,FALSE)</f>
        <v>?</v>
      </c>
      <c r="H16" s="209" t="str">
        <f>VLOOKUP(G16,Tâches!$J$2:$K$34,2,FALSE)</f>
        <v>?</v>
      </c>
      <c r="I16" s="210" t="str">
        <f>VLOOKUP(J16,Compétences!$G$264:$H$268,2,FALSE)</f>
        <v>?</v>
      </c>
      <c r="J16" s="229" t="s">
        <v>37</v>
      </c>
      <c r="K16" s="211" t="str">
        <f>VLOOKUP(J16,Compétences!A$264:B$268,2,FALSE)</f>
        <v>?</v>
      </c>
      <c r="L16" s="212" t="str">
        <f>VLOOKUP(J16,Compétences!C$264:D$268,2,FALSE)</f>
        <v>?</v>
      </c>
      <c r="M16" s="213" t="str">
        <f t="shared" si="2"/>
        <v>?</v>
      </c>
      <c r="N16" s="230"/>
      <c r="O16" s="230" t="s">
        <v>813</v>
      </c>
      <c r="P16" s="206" t="str">
        <f>VLOOKUP(M16,Tâches!$K$2:$L$34,2,FALSE)</f>
        <v>?</v>
      </c>
      <c r="Q16" s="145" t="str">
        <f>VLOOKUP(R16,Savoirs!$D$3:$E$29,2,FALSE)</f>
        <v>?</v>
      </c>
      <c r="R16" s="158" t="s">
        <v>37</v>
      </c>
      <c r="S16" s="188" t="str">
        <f>VLOOKUP(R16,Savoirs!$F$3:$G$29,2,FALSE)</f>
        <v>?</v>
      </c>
      <c r="U16" s="145">
        <v>12</v>
      </c>
      <c r="V16" s="146"/>
      <c r="W16" s="245"/>
      <c r="X16" s="246"/>
      <c r="Y16" s="246"/>
      <c r="Z16" s="246"/>
    </row>
    <row r="17" spans="2:26" ht="15.75" thickBot="1" x14ac:dyDescent="0.3">
      <c r="B17" s="216"/>
      <c r="C17" s="206">
        <v>13</v>
      </c>
      <c r="D17" s="229" t="s">
        <v>37</v>
      </c>
      <c r="E17" s="207" t="str">
        <f>VLOOKUP(D17,Tâches!$D$2:$F$34,3,FALSE)</f>
        <v>?</v>
      </c>
      <c r="F17" s="207" t="str">
        <f>VLOOKUP(D17,Tâches!$G$2:$H$34,2,FALSE)</f>
        <v>?</v>
      </c>
      <c r="G17" s="208" t="str">
        <f>VLOOKUP(D17,Tâches!$I$2:$J$34,2,FALSE)</f>
        <v>?</v>
      </c>
      <c r="H17" s="209" t="str">
        <f>VLOOKUP(G17,Tâches!$J$2:$K$34,2,FALSE)</f>
        <v>?</v>
      </c>
      <c r="I17" s="210" t="str">
        <f>VLOOKUP(J17,Compétences!$G$264:$H$268,2,FALSE)</f>
        <v>?</v>
      </c>
      <c r="J17" s="229" t="s">
        <v>37</v>
      </c>
      <c r="K17" s="211" t="str">
        <f>VLOOKUP(J17,Compétences!A$264:B$268,2,FALSE)</f>
        <v>?</v>
      </c>
      <c r="L17" s="212" t="str">
        <f>VLOOKUP(J17,Compétences!C$264:D$268,2,FALSE)</f>
        <v>?</v>
      </c>
      <c r="M17" s="213" t="str">
        <f t="shared" si="2"/>
        <v>?</v>
      </c>
      <c r="N17" s="230"/>
      <c r="O17" s="230" t="s">
        <v>813</v>
      </c>
      <c r="P17" s="206" t="str">
        <f>VLOOKUP(M17,Tâches!$K$2:$L$34,2,FALSE)</f>
        <v>?</v>
      </c>
      <c r="Q17" s="145" t="str">
        <f>VLOOKUP(R17,Savoirs!$D$3:$E$29,2,FALSE)</f>
        <v>?</v>
      </c>
      <c r="R17" s="158" t="s">
        <v>37</v>
      </c>
      <c r="S17" s="188" t="str">
        <f>VLOOKUP(R17,Savoirs!$F$3:$G$29,2,FALSE)</f>
        <v>?</v>
      </c>
      <c r="U17" s="145">
        <v>13</v>
      </c>
      <c r="V17" s="146"/>
      <c r="W17" s="245"/>
      <c r="X17" s="246"/>
      <c r="Y17" s="246"/>
      <c r="Z17" s="246"/>
    </row>
    <row r="18" spans="2:26" ht="15.75" thickBot="1" x14ac:dyDescent="0.3">
      <c r="B18" s="216"/>
      <c r="C18" s="206">
        <v>14</v>
      </c>
      <c r="D18" s="229" t="s">
        <v>37</v>
      </c>
      <c r="E18" s="207" t="str">
        <f>VLOOKUP(D18,Tâches!$D$2:$F$34,3,FALSE)</f>
        <v>?</v>
      </c>
      <c r="F18" s="207" t="str">
        <f>VLOOKUP(D18,Tâches!$G$2:$H$34,2,FALSE)</f>
        <v>?</v>
      </c>
      <c r="G18" s="208" t="str">
        <f>VLOOKUP(D18,Tâches!$I$2:$J$34,2,FALSE)</f>
        <v>?</v>
      </c>
      <c r="H18" s="209" t="str">
        <f>VLOOKUP(G18,Tâches!$J$2:$K$34,2,FALSE)</f>
        <v>?</v>
      </c>
      <c r="I18" s="210" t="str">
        <f>VLOOKUP(J18,Compétences!$G$264:$H$268,2,FALSE)</f>
        <v>?</v>
      </c>
      <c r="J18" s="229" t="s">
        <v>37</v>
      </c>
      <c r="K18" s="211" t="str">
        <f>VLOOKUP(J18,Compétences!A$264:B$268,2,FALSE)</f>
        <v>?</v>
      </c>
      <c r="L18" s="212" t="str">
        <f>VLOOKUP(J18,Compétences!C$264:D$268,2,FALSE)</f>
        <v>?</v>
      </c>
      <c r="M18" s="213" t="str">
        <f t="shared" si="2"/>
        <v>?</v>
      </c>
      <c r="N18" s="230"/>
      <c r="O18" s="230" t="s">
        <v>813</v>
      </c>
      <c r="P18" s="206" t="str">
        <f>VLOOKUP(M18,Tâches!$K$2:$L$34,2,FALSE)</f>
        <v>?</v>
      </c>
      <c r="Q18" s="145" t="str">
        <f>VLOOKUP(R18,Savoirs!$D$3:$E$29,2,FALSE)</f>
        <v>?</v>
      </c>
      <c r="R18" s="158" t="s">
        <v>37</v>
      </c>
      <c r="S18" s="188" t="str">
        <f>VLOOKUP(R18,Savoirs!$F$3:$G$29,2,FALSE)</f>
        <v>?</v>
      </c>
      <c r="U18" s="145">
        <v>14</v>
      </c>
      <c r="V18" s="146"/>
      <c r="W18" s="245"/>
      <c r="X18" s="246"/>
      <c r="Y18" s="246"/>
      <c r="Z18" s="246"/>
    </row>
    <row r="19" spans="2:26" ht="15.75" thickBot="1" x14ac:dyDescent="0.3">
      <c r="B19" s="216"/>
      <c r="C19" s="206">
        <v>15</v>
      </c>
      <c r="D19" s="229" t="s">
        <v>37</v>
      </c>
      <c r="E19" s="207" t="str">
        <f>VLOOKUP(D19,Tâches!$D$2:$F$34,3,FALSE)</f>
        <v>?</v>
      </c>
      <c r="F19" s="207" t="str">
        <f>VLOOKUP(D19,Tâches!$G$2:$H$34,2,FALSE)</f>
        <v>?</v>
      </c>
      <c r="G19" s="208" t="str">
        <f>VLOOKUP(D19,Tâches!$I$2:$J$34,2,FALSE)</f>
        <v>?</v>
      </c>
      <c r="H19" s="209" t="str">
        <f>VLOOKUP(G19,Tâches!$J$2:$K$34,2,FALSE)</f>
        <v>?</v>
      </c>
      <c r="I19" s="210" t="str">
        <f>VLOOKUP(J19,Compétences!$G$264:$H$268,2,FALSE)</f>
        <v>?</v>
      </c>
      <c r="J19" s="229" t="s">
        <v>37</v>
      </c>
      <c r="K19" s="211" t="str">
        <f>VLOOKUP(J19,Compétences!A$264:B$268,2,FALSE)</f>
        <v>?</v>
      </c>
      <c r="L19" s="212" t="str">
        <f>VLOOKUP(J19,Compétences!C$264:D$268,2,FALSE)</f>
        <v>?</v>
      </c>
      <c r="M19" s="213" t="str">
        <f t="shared" si="2"/>
        <v>?</v>
      </c>
      <c r="N19" s="230"/>
      <c r="O19" s="230" t="s">
        <v>813</v>
      </c>
      <c r="P19" s="206" t="str">
        <f>VLOOKUP(M19,Tâches!$K$2:$L$34,2,FALSE)</f>
        <v>?</v>
      </c>
      <c r="Q19" s="145" t="str">
        <f>VLOOKUP(R19,Savoirs!$D$3:$E$29,2,FALSE)</f>
        <v>?</v>
      </c>
      <c r="R19" s="158" t="s">
        <v>37</v>
      </c>
      <c r="S19" s="188" t="str">
        <f>VLOOKUP(R19,Savoirs!$F$3:$G$29,2,FALSE)</f>
        <v>?</v>
      </c>
      <c r="U19" s="145">
        <v>15</v>
      </c>
      <c r="V19" s="146"/>
      <c r="W19" s="245"/>
      <c r="X19" s="246"/>
      <c r="Y19" s="246"/>
      <c r="Z19" s="246"/>
    </row>
    <row r="20" spans="2:26" ht="15.75" thickBot="1" x14ac:dyDescent="0.3">
      <c r="B20" s="216"/>
      <c r="C20" s="206">
        <v>16</v>
      </c>
      <c r="D20" s="229" t="s">
        <v>37</v>
      </c>
      <c r="E20" s="207" t="str">
        <f>VLOOKUP(D20,Tâches!$D$2:$F$34,3,FALSE)</f>
        <v>?</v>
      </c>
      <c r="F20" s="207" t="str">
        <f>VLOOKUP(D20,Tâches!$G$2:$H$34,2,FALSE)</f>
        <v>?</v>
      </c>
      <c r="G20" s="208" t="str">
        <f>VLOOKUP(D20,Tâches!$I$2:$J$34,2,FALSE)</f>
        <v>?</v>
      </c>
      <c r="H20" s="209" t="str">
        <f>VLOOKUP(G20,Tâches!$J$2:$K$34,2,FALSE)</f>
        <v>?</v>
      </c>
      <c r="I20" s="210" t="str">
        <f>VLOOKUP(J20,Compétences!$G$264:$H$268,2,FALSE)</f>
        <v>?</v>
      </c>
      <c r="J20" s="229" t="s">
        <v>37</v>
      </c>
      <c r="K20" s="211" t="str">
        <f>VLOOKUP(J20,Compétences!A$264:B$268,2,FALSE)</f>
        <v>?</v>
      </c>
      <c r="L20" s="212" t="str">
        <f>VLOOKUP(J20,Compétences!C$264:D$268,2,FALSE)</f>
        <v>?</v>
      </c>
      <c r="M20" s="213" t="str">
        <f t="shared" si="2"/>
        <v>?</v>
      </c>
      <c r="N20" s="230"/>
      <c r="O20" s="230" t="s">
        <v>813</v>
      </c>
      <c r="P20" s="206" t="str">
        <f>VLOOKUP(M20,Tâches!$K$2:$L$34,2,FALSE)</f>
        <v>?</v>
      </c>
      <c r="Q20" s="145" t="str">
        <f>VLOOKUP(R20,Savoirs!$D$3:$E$29,2,FALSE)</f>
        <v>?</v>
      </c>
      <c r="R20" s="158" t="s">
        <v>37</v>
      </c>
      <c r="S20" s="188" t="str">
        <f>VLOOKUP(R20,Savoirs!$F$3:$G$29,2,FALSE)</f>
        <v>?</v>
      </c>
      <c r="U20" s="145">
        <v>16</v>
      </c>
      <c r="V20" s="146"/>
      <c r="W20" s="245"/>
      <c r="X20" s="246"/>
      <c r="Y20" s="246"/>
      <c r="Z20" s="246"/>
    </row>
    <row r="21" spans="2:26" ht="15.75" thickBot="1" x14ac:dyDescent="0.3">
      <c r="B21" s="216"/>
      <c r="C21" s="206">
        <v>17</v>
      </c>
      <c r="D21" s="229" t="s">
        <v>37</v>
      </c>
      <c r="E21" s="207" t="str">
        <f>VLOOKUP(D21,Tâches!$D$2:$F$34,3,FALSE)</f>
        <v>?</v>
      </c>
      <c r="F21" s="207" t="str">
        <f>VLOOKUP(D21,Tâches!$G$2:$H$34,2,FALSE)</f>
        <v>?</v>
      </c>
      <c r="G21" s="208" t="str">
        <f>VLOOKUP(D21,Tâches!$I$2:$J$34,2,FALSE)</f>
        <v>?</v>
      </c>
      <c r="H21" s="209" t="str">
        <f>VLOOKUP(G21,Tâches!$J$2:$K$34,2,FALSE)</f>
        <v>?</v>
      </c>
      <c r="I21" s="210" t="str">
        <f>VLOOKUP(J21,Compétences!$G$264:$H$268,2,FALSE)</f>
        <v>?</v>
      </c>
      <c r="J21" s="229" t="s">
        <v>37</v>
      </c>
      <c r="K21" s="211" t="str">
        <f>VLOOKUP(J21,Compétences!A$264:B$268,2,FALSE)</f>
        <v>?</v>
      </c>
      <c r="L21" s="212" t="str">
        <f>VLOOKUP(J21,Compétences!C$264:D$268,2,FALSE)</f>
        <v>?</v>
      </c>
      <c r="M21" s="213" t="str">
        <f t="shared" si="2"/>
        <v>?</v>
      </c>
      <c r="N21" s="230"/>
      <c r="O21" s="230" t="s">
        <v>813</v>
      </c>
      <c r="P21" s="206" t="str">
        <f>VLOOKUP(M21,Tâches!$K$2:$L$34,2,FALSE)</f>
        <v>?</v>
      </c>
      <c r="Q21" s="145" t="str">
        <f>VLOOKUP(R21,Savoirs!$D$3:$E$29,2,FALSE)</f>
        <v>?</v>
      </c>
      <c r="R21" s="158" t="s">
        <v>37</v>
      </c>
      <c r="S21" s="188" t="str">
        <f>VLOOKUP(R21,Savoirs!$F$3:$G$29,2,FALSE)</f>
        <v>?</v>
      </c>
      <c r="U21" s="145">
        <v>17</v>
      </c>
      <c r="V21" s="146"/>
      <c r="W21" s="245"/>
      <c r="X21" s="246"/>
      <c r="Y21" s="246"/>
      <c r="Z21" s="246"/>
    </row>
    <row r="22" spans="2:26" ht="15.75" thickBot="1" x14ac:dyDescent="0.3">
      <c r="B22" s="216"/>
      <c r="C22" s="206">
        <v>18</v>
      </c>
      <c r="D22" s="229" t="s">
        <v>37</v>
      </c>
      <c r="E22" s="207" t="str">
        <f>VLOOKUP(D22,Tâches!$D$2:$F$34,3,FALSE)</f>
        <v>?</v>
      </c>
      <c r="F22" s="207" t="str">
        <f>VLOOKUP(D22,Tâches!$G$2:$H$34,2,FALSE)</f>
        <v>?</v>
      </c>
      <c r="G22" s="208" t="str">
        <f>VLOOKUP(D22,Tâches!$I$2:$J$34,2,FALSE)</f>
        <v>?</v>
      </c>
      <c r="H22" s="209" t="str">
        <f>VLOOKUP(G22,Tâches!$J$2:$K$34,2,FALSE)</f>
        <v>?</v>
      </c>
      <c r="I22" s="210" t="str">
        <f>VLOOKUP(J22,Compétences!$G$264:$H$268,2,FALSE)</f>
        <v>?</v>
      </c>
      <c r="J22" s="229" t="s">
        <v>37</v>
      </c>
      <c r="K22" s="211" t="str">
        <f>VLOOKUP(J22,Compétences!A$264:B$268,2,FALSE)</f>
        <v>?</v>
      </c>
      <c r="L22" s="212" t="str">
        <f>VLOOKUP(J22,Compétences!C$264:D$268,2,FALSE)</f>
        <v>?</v>
      </c>
      <c r="M22" s="213" t="str">
        <f t="shared" si="2"/>
        <v>?</v>
      </c>
      <c r="N22" s="230"/>
      <c r="O22" s="230" t="s">
        <v>813</v>
      </c>
      <c r="P22" s="206" t="str">
        <f>VLOOKUP(M22,Tâches!$K$2:$L$34,2,FALSE)</f>
        <v>?</v>
      </c>
      <c r="Q22" s="145" t="str">
        <f>VLOOKUP(R22,Savoirs!$D$3:$E$29,2,FALSE)</f>
        <v>?</v>
      </c>
      <c r="R22" s="158" t="s">
        <v>37</v>
      </c>
      <c r="S22" s="188" t="str">
        <f>VLOOKUP(R22,Savoirs!$F$3:$G$29,2,FALSE)</f>
        <v>?</v>
      </c>
      <c r="U22" s="145">
        <v>18</v>
      </c>
      <c r="V22" s="146"/>
      <c r="W22" s="245"/>
      <c r="X22" s="246"/>
      <c r="Y22" s="246"/>
      <c r="Z22" s="246"/>
    </row>
    <row r="23" spans="2:26" ht="15.75" thickBot="1" x14ac:dyDescent="0.3">
      <c r="B23" s="216"/>
      <c r="C23" s="206">
        <v>19</v>
      </c>
      <c r="D23" s="229" t="s">
        <v>37</v>
      </c>
      <c r="E23" s="207" t="str">
        <f>VLOOKUP(D23,Tâches!$D$2:$F$34,3,FALSE)</f>
        <v>?</v>
      </c>
      <c r="F23" s="207" t="str">
        <f>VLOOKUP(D23,Tâches!$G$2:$H$34,2,FALSE)</f>
        <v>?</v>
      </c>
      <c r="G23" s="208" t="str">
        <f>VLOOKUP(D23,Tâches!$I$2:$J$34,2,FALSE)</f>
        <v>?</v>
      </c>
      <c r="H23" s="209" t="str">
        <f>VLOOKUP(G23,Tâches!$J$2:$K$34,2,FALSE)</f>
        <v>?</v>
      </c>
      <c r="I23" s="210" t="str">
        <f>VLOOKUP(J23,Compétences!$G$264:$H$268,2,FALSE)</f>
        <v>?</v>
      </c>
      <c r="J23" s="229" t="s">
        <v>37</v>
      </c>
      <c r="K23" s="211" t="str">
        <f>VLOOKUP(J23,Compétences!A$264:B$268,2,FALSE)</f>
        <v>?</v>
      </c>
      <c r="L23" s="212" t="str">
        <f>VLOOKUP(J23,Compétences!C$264:D$268,2,FALSE)</f>
        <v>?</v>
      </c>
      <c r="M23" s="213" t="str">
        <f t="shared" si="2"/>
        <v>?</v>
      </c>
      <c r="N23" s="230"/>
      <c r="O23" s="230" t="s">
        <v>813</v>
      </c>
      <c r="P23" s="206" t="str">
        <f>VLOOKUP(M23,Tâches!$K$2:$L$34,2,FALSE)</f>
        <v>?</v>
      </c>
      <c r="Q23" s="145" t="str">
        <f>VLOOKUP(R23,Savoirs!$D$3:$E$29,2,FALSE)</f>
        <v>?</v>
      </c>
      <c r="R23" s="158" t="s">
        <v>37</v>
      </c>
      <c r="S23" s="188" t="str">
        <f>VLOOKUP(R23,Savoirs!$F$3:$G$29,2,FALSE)</f>
        <v>?</v>
      </c>
      <c r="U23" s="145">
        <v>19</v>
      </c>
      <c r="V23" s="146"/>
      <c r="W23" s="245"/>
      <c r="X23" s="246"/>
      <c r="Y23" s="246"/>
      <c r="Z23" s="246"/>
    </row>
    <row r="24" spans="2:26" ht="43.5" customHeight="1" thickBot="1" x14ac:dyDescent="0.3">
      <c r="B24" s="216"/>
      <c r="C24" s="206">
        <v>20</v>
      </c>
      <c r="D24" s="229" t="s">
        <v>37</v>
      </c>
      <c r="E24" s="207" t="str">
        <f>VLOOKUP(D24,Tâches!$D$2:$F$34,3,FALSE)</f>
        <v>?</v>
      </c>
      <c r="F24" s="207" t="str">
        <f>VLOOKUP(D24,Tâches!$G$2:$H$34,2,FALSE)</f>
        <v>?</v>
      </c>
      <c r="G24" s="208" t="str">
        <f>VLOOKUP(D24,Tâches!$I$2:$J$34,2,FALSE)</f>
        <v>?</v>
      </c>
      <c r="H24" s="209" t="str">
        <f>VLOOKUP(G24,Tâches!$J$2:$K$34,2,FALSE)</f>
        <v>?</v>
      </c>
      <c r="I24" s="210" t="str">
        <f>VLOOKUP(J24,Compétences!$G$264:$H$268,2,FALSE)</f>
        <v>?</v>
      </c>
      <c r="J24" s="229" t="s">
        <v>37</v>
      </c>
      <c r="K24" s="211" t="str">
        <f>VLOOKUP(J24,Compétences!A$264:B$268,2,FALSE)</f>
        <v>?</v>
      </c>
      <c r="L24" s="212" t="str">
        <f>VLOOKUP(J24,Compétences!C$264:D$268,2,FALSE)</f>
        <v>?</v>
      </c>
      <c r="M24" s="213" t="str">
        <f t="shared" si="2"/>
        <v>?</v>
      </c>
      <c r="N24" s="230"/>
      <c r="O24" s="230" t="s">
        <v>813</v>
      </c>
      <c r="P24" s="206" t="str">
        <f>VLOOKUP(M24,Tâches!$K$2:$L$34,2,FALSE)</f>
        <v>?</v>
      </c>
      <c r="Q24" s="145" t="str">
        <f>VLOOKUP(R24,Savoirs!$D$3:$E$29,2,FALSE)</f>
        <v>?</v>
      </c>
      <c r="R24" s="158" t="s">
        <v>37</v>
      </c>
      <c r="S24" s="188" t="str">
        <f>VLOOKUP(R24,Savoirs!$F$3:$G$29,2,FALSE)</f>
        <v>?</v>
      </c>
      <c r="U24" s="145">
        <v>20</v>
      </c>
      <c r="V24" s="146"/>
      <c r="W24" s="245"/>
      <c r="X24" s="246"/>
      <c r="Y24" s="246"/>
      <c r="Z24" s="246"/>
    </row>
    <row r="25" spans="2:26" ht="15.75" thickBot="1" x14ac:dyDescent="0.3">
      <c r="B25" s="216"/>
      <c r="C25" s="206">
        <v>21</v>
      </c>
      <c r="D25" s="229" t="s">
        <v>37</v>
      </c>
      <c r="E25" s="207" t="str">
        <f>VLOOKUP(D25,Tâches!$D$2:$F$34,3,FALSE)</f>
        <v>?</v>
      </c>
      <c r="F25" s="207" t="str">
        <f>VLOOKUP(D25,Tâches!$G$2:$H$34,2,FALSE)</f>
        <v>?</v>
      </c>
      <c r="G25" s="208" t="str">
        <f>VLOOKUP(D25,Tâches!$I$2:$J$34,2,FALSE)</f>
        <v>?</v>
      </c>
      <c r="H25" s="209" t="str">
        <f>VLOOKUP(G25,Tâches!$J$2:$K$34,2,FALSE)</f>
        <v>?</v>
      </c>
      <c r="I25" s="210" t="str">
        <f>VLOOKUP(J25,Compétences!$G$264:$H$268,2,FALSE)</f>
        <v>?</v>
      </c>
      <c r="J25" s="229" t="s">
        <v>37</v>
      </c>
      <c r="K25" s="211" t="str">
        <f>VLOOKUP(J25,Compétences!A$264:B$268,2,FALSE)</f>
        <v>?</v>
      </c>
      <c r="L25" s="212" t="str">
        <f>VLOOKUP(J25,Compétences!C$264:D$268,2,FALSE)</f>
        <v>?</v>
      </c>
      <c r="M25" s="213" t="str">
        <f t="shared" si="2"/>
        <v>?</v>
      </c>
      <c r="N25" s="230"/>
      <c r="O25" s="230" t="s">
        <v>813</v>
      </c>
      <c r="P25" s="206" t="str">
        <f>VLOOKUP(M25,Tâches!$K$2:$L$34,2,FALSE)</f>
        <v>?</v>
      </c>
      <c r="Q25" s="145" t="str">
        <f>VLOOKUP(R25,Savoirs!$D$3:$E$29,2,FALSE)</f>
        <v>?</v>
      </c>
      <c r="R25" s="158" t="s">
        <v>37</v>
      </c>
      <c r="S25" s="188" t="str">
        <f>VLOOKUP(R25,Savoirs!$F$3:$G$29,2,FALSE)</f>
        <v>?</v>
      </c>
      <c r="U25" s="145">
        <v>21</v>
      </c>
      <c r="V25" s="146"/>
      <c r="W25" s="249"/>
      <c r="X25" s="250"/>
      <c r="Y25" s="250"/>
      <c r="Z25" s="250"/>
    </row>
    <row r="26" spans="2:26" ht="15.75" thickBot="1" x14ac:dyDescent="0.3">
      <c r="B26" s="216"/>
      <c r="C26" s="206">
        <v>22</v>
      </c>
      <c r="D26" s="229" t="s">
        <v>37</v>
      </c>
      <c r="E26" s="207" t="str">
        <f>VLOOKUP(D26,Tâches!$D$2:$F$34,3,FALSE)</f>
        <v>?</v>
      </c>
      <c r="F26" s="207" t="str">
        <f>VLOOKUP(D26,Tâches!$G$2:$H$34,2,FALSE)</f>
        <v>?</v>
      </c>
      <c r="G26" s="208" t="str">
        <f>VLOOKUP(D26,Tâches!$I$2:$J$34,2,FALSE)</f>
        <v>?</v>
      </c>
      <c r="H26" s="209" t="str">
        <f>VLOOKUP(G26,Tâches!$J$2:$K$34,2,FALSE)</f>
        <v>?</v>
      </c>
      <c r="I26" s="210" t="str">
        <f>VLOOKUP(J26,Compétences!$G$264:$H$268,2,FALSE)</f>
        <v>?</v>
      </c>
      <c r="J26" s="229" t="s">
        <v>37</v>
      </c>
      <c r="K26" s="211" t="str">
        <f>VLOOKUP(J26,Compétences!A$264:B$268,2,FALSE)</f>
        <v>?</v>
      </c>
      <c r="L26" s="212" t="str">
        <f>VLOOKUP(J26,Compétences!C$264:D$268,2,FALSE)</f>
        <v>?</v>
      </c>
      <c r="M26" s="213" t="str">
        <f t="shared" si="2"/>
        <v>?</v>
      </c>
      <c r="N26" s="230"/>
      <c r="O26" s="230" t="s">
        <v>813</v>
      </c>
      <c r="P26" s="206" t="str">
        <f>VLOOKUP(M26,Tâches!$K$2:$L$34,2,FALSE)</f>
        <v>?</v>
      </c>
      <c r="Q26" s="145" t="str">
        <f>VLOOKUP(R26,Savoirs!$D$3:$E$29,2,FALSE)</f>
        <v>?</v>
      </c>
      <c r="R26" s="158" t="s">
        <v>37</v>
      </c>
      <c r="S26" s="188" t="str">
        <f>VLOOKUP(R26,Savoirs!$F$3:$G$29,2,FALSE)</f>
        <v>?</v>
      </c>
      <c r="U26" s="145">
        <v>22</v>
      </c>
      <c r="V26" s="146"/>
      <c r="W26" s="245"/>
      <c r="X26" s="246"/>
      <c r="Y26" s="246"/>
      <c r="Z26" s="246"/>
    </row>
    <row r="27" spans="2:26" ht="15.75" thickBot="1" x14ac:dyDescent="0.3">
      <c r="B27" s="216"/>
      <c r="C27" s="206">
        <v>23</v>
      </c>
      <c r="D27" s="229" t="s">
        <v>37</v>
      </c>
      <c r="E27" s="207" t="str">
        <f>VLOOKUP(D27,Tâches!$D$2:$F$34,3,FALSE)</f>
        <v>?</v>
      </c>
      <c r="F27" s="207" t="str">
        <f>VLOOKUP(D27,Tâches!$G$2:$H$34,2,FALSE)</f>
        <v>?</v>
      </c>
      <c r="G27" s="208" t="str">
        <f>VLOOKUP(D27,Tâches!$I$2:$J$34,2,FALSE)</f>
        <v>?</v>
      </c>
      <c r="H27" s="209" t="str">
        <f>VLOOKUP(G27,Tâches!$J$2:$K$34,2,FALSE)</f>
        <v>?</v>
      </c>
      <c r="I27" s="210" t="str">
        <f>VLOOKUP(J27,Compétences!$G$264:$H$268,2,FALSE)</f>
        <v>?</v>
      </c>
      <c r="J27" s="229" t="s">
        <v>37</v>
      </c>
      <c r="K27" s="211" t="str">
        <f>VLOOKUP(J27,Compétences!A$264:B$268,2,FALSE)</f>
        <v>?</v>
      </c>
      <c r="L27" s="212" t="str">
        <f>VLOOKUP(J27,Compétences!C$264:D$268,2,FALSE)</f>
        <v>?</v>
      </c>
      <c r="M27" s="213" t="str">
        <f t="shared" si="2"/>
        <v>?</v>
      </c>
      <c r="N27" s="230"/>
      <c r="O27" s="230" t="s">
        <v>813</v>
      </c>
      <c r="P27" s="206" t="str">
        <f>VLOOKUP(M27,Tâches!$K$2:$L$34,2,FALSE)</f>
        <v>?</v>
      </c>
      <c r="Q27" s="145" t="str">
        <f>VLOOKUP(R27,Savoirs!$D$3:$E$29,2,FALSE)</f>
        <v>?</v>
      </c>
      <c r="R27" s="158" t="s">
        <v>37</v>
      </c>
      <c r="S27" s="188" t="str">
        <f>VLOOKUP(R27,Savoirs!$F$3:$G$29,2,FALSE)</f>
        <v>?</v>
      </c>
      <c r="U27" s="145">
        <v>23</v>
      </c>
      <c r="V27" s="146"/>
      <c r="W27" s="245"/>
      <c r="X27" s="246"/>
      <c r="Y27" s="246"/>
      <c r="Z27" s="246"/>
    </row>
    <row r="28" spans="2:26" ht="15.75" thickBot="1" x14ac:dyDescent="0.3">
      <c r="B28" s="216"/>
      <c r="C28" s="206">
        <v>24</v>
      </c>
      <c r="D28" s="229" t="s">
        <v>37</v>
      </c>
      <c r="E28" s="207" t="str">
        <f>VLOOKUP(D28,Tâches!$D$2:$F$34,3,FALSE)</f>
        <v>?</v>
      </c>
      <c r="F28" s="207" t="str">
        <f>VLOOKUP(D28,Tâches!$G$2:$H$34,2,FALSE)</f>
        <v>?</v>
      </c>
      <c r="G28" s="208" t="str">
        <f>VLOOKUP(D28,Tâches!$I$2:$J$34,2,FALSE)</f>
        <v>?</v>
      </c>
      <c r="H28" s="209" t="str">
        <f>VLOOKUP(G28,Tâches!$J$2:$K$34,2,FALSE)</f>
        <v>?</v>
      </c>
      <c r="I28" s="210" t="str">
        <f>VLOOKUP(J28,Compétences!$G$264:$H$268,2,FALSE)</f>
        <v>?</v>
      </c>
      <c r="J28" s="229" t="s">
        <v>37</v>
      </c>
      <c r="K28" s="211" t="str">
        <f>VLOOKUP(J28,Compétences!A$264:B$268,2,FALSE)</f>
        <v>?</v>
      </c>
      <c r="L28" s="212" t="str">
        <f>VLOOKUP(J28,Compétences!C$264:D$268,2,FALSE)</f>
        <v>?</v>
      </c>
      <c r="M28" s="213" t="str">
        <f t="shared" si="2"/>
        <v>?</v>
      </c>
      <c r="N28" s="230"/>
      <c r="O28" s="230" t="s">
        <v>813</v>
      </c>
      <c r="P28" s="206" t="str">
        <f>VLOOKUP(M28,Tâches!$K$2:$L$34,2,FALSE)</f>
        <v>?</v>
      </c>
      <c r="Q28" s="145" t="str">
        <f>VLOOKUP(R28,Savoirs!$D$3:$E$29,2,FALSE)</f>
        <v>?</v>
      </c>
      <c r="R28" s="158" t="s">
        <v>37</v>
      </c>
      <c r="S28" s="188" t="str">
        <f>VLOOKUP(R28,Savoirs!$F$3:$G$29,2,FALSE)</f>
        <v>?</v>
      </c>
      <c r="U28" s="145">
        <v>24</v>
      </c>
      <c r="V28" s="146"/>
      <c r="W28" s="245"/>
      <c r="X28" s="246"/>
      <c r="Y28" s="246"/>
      <c r="Z28" s="246"/>
    </row>
    <row r="29" spans="2:26" ht="15.75" thickBot="1" x14ac:dyDescent="0.3">
      <c r="B29" s="216"/>
      <c r="C29" s="206">
        <v>25</v>
      </c>
      <c r="D29" s="229" t="s">
        <v>37</v>
      </c>
      <c r="E29" s="207" t="str">
        <f>VLOOKUP(D29,Tâches!$D$2:$F$34,3,FALSE)</f>
        <v>?</v>
      </c>
      <c r="F29" s="207" t="str">
        <f>VLOOKUP(D29,Tâches!$G$2:$H$34,2,FALSE)</f>
        <v>?</v>
      </c>
      <c r="G29" s="208" t="str">
        <f>VLOOKUP(D29,Tâches!$I$2:$J$34,2,FALSE)</f>
        <v>?</v>
      </c>
      <c r="H29" s="209" t="str">
        <f>VLOOKUP(G29,Tâches!$J$2:$K$34,2,FALSE)</f>
        <v>?</v>
      </c>
      <c r="I29" s="210" t="str">
        <f>VLOOKUP(J29,Compétences!$G$264:$H$268,2,FALSE)</f>
        <v>?</v>
      </c>
      <c r="J29" s="229" t="s">
        <v>37</v>
      </c>
      <c r="K29" s="211" t="str">
        <f>VLOOKUP(J29,Compétences!A$264:B$268,2,FALSE)</f>
        <v>?</v>
      </c>
      <c r="L29" s="212" t="str">
        <f>VLOOKUP(J29,Compétences!C$264:D$268,2,FALSE)</f>
        <v>?</v>
      </c>
      <c r="M29" s="213" t="str">
        <f t="shared" si="2"/>
        <v>?</v>
      </c>
      <c r="N29" s="230"/>
      <c r="O29" s="230" t="s">
        <v>813</v>
      </c>
      <c r="P29" s="206" t="str">
        <f>VLOOKUP(M29,Tâches!$K$2:$L$34,2,FALSE)</f>
        <v>?</v>
      </c>
      <c r="Q29" s="145" t="str">
        <f>VLOOKUP(R29,Savoirs!$D$3:$E$29,2,FALSE)</f>
        <v>?</v>
      </c>
      <c r="R29" s="158" t="s">
        <v>37</v>
      </c>
      <c r="S29" s="188" t="str">
        <f>VLOOKUP(R29,Savoirs!$F$3:$G$29,2,FALSE)</f>
        <v>?</v>
      </c>
      <c r="U29" s="145">
        <v>25</v>
      </c>
      <c r="V29" s="146"/>
      <c r="W29" s="245"/>
      <c r="X29" s="246"/>
      <c r="Y29" s="246"/>
      <c r="Z29" s="246"/>
    </row>
    <row r="30" spans="2:26" ht="59.25" customHeight="1" thickBot="1" x14ac:dyDescent="0.3">
      <c r="B30" s="216"/>
      <c r="C30" s="206">
        <v>26</v>
      </c>
      <c r="D30" s="229" t="s">
        <v>37</v>
      </c>
      <c r="E30" s="207" t="str">
        <f>VLOOKUP(D30,Tâches!$D$2:$F$34,3,FALSE)</f>
        <v>?</v>
      </c>
      <c r="F30" s="207" t="str">
        <f>VLOOKUP(D30,Tâches!$G$2:$H$34,2,FALSE)</f>
        <v>?</v>
      </c>
      <c r="G30" s="208" t="str">
        <f>VLOOKUP(D30,Tâches!$I$2:$J$34,2,FALSE)</f>
        <v>?</v>
      </c>
      <c r="H30" s="209" t="str">
        <f>VLOOKUP(G30,Tâches!$J$2:$K$34,2,FALSE)</f>
        <v>?</v>
      </c>
      <c r="I30" s="210" t="str">
        <f>VLOOKUP(J30,Compétences!$G$264:$H$268,2,FALSE)</f>
        <v>?</v>
      </c>
      <c r="J30" s="229" t="s">
        <v>37</v>
      </c>
      <c r="K30" s="211" t="str">
        <f>VLOOKUP(J30,Compétences!A$264:B$268,2,FALSE)</f>
        <v>?</v>
      </c>
      <c r="L30" s="212" t="str">
        <f>VLOOKUP(J30,Compétences!C$264:D$268,2,FALSE)</f>
        <v>?</v>
      </c>
      <c r="M30" s="213" t="str">
        <f t="shared" si="2"/>
        <v>?</v>
      </c>
      <c r="N30" s="230"/>
      <c r="O30" s="230" t="s">
        <v>813</v>
      </c>
      <c r="P30" s="206" t="str">
        <f>VLOOKUP(M30,Tâches!$K$2:$L$34,2,FALSE)</f>
        <v>?</v>
      </c>
      <c r="Q30" s="145" t="str">
        <f>VLOOKUP(R30,Savoirs!$D$3:$E$29,2,FALSE)</f>
        <v>?</v>
      </c>
      <c r="R30" s="158" t="s">
        <v>37</v>
      </c>
      <c r="S30" s="188" t="str">
        <f>VLOOKUP(R30,Savoirs!$F$3:$G$29,2,FALSE)</f>
        <v>?</v>
      </c>
      <c r="U30" s="145">
        <v>26</v>
      </c>
      <c r="V30" s="146"/>
      <c r="W30" s="245"/>
      <c r="X30" s="246"/>
      <c r="Y30" s="246"/>
      <c r="Z30" s="246"/>
    </row>
    <row r="31" spans="2:26" ht="15.75" thickBot="1" x14ac:dyDescent="0.3">
      <c r="B31" s="216"/>
      <c r="C31" s="206">
        <v>27</v>
      </c>
      <c r="D31" s="229" t="s">
        <v>37</v>
      </c>
      <c r="E31" s="207" t="str">
        <f>VLOOKUP(D31,Tâches!$D$2:$F$34,3,FALSE)</f>
        <v>?</v>
      </c>
      <c r="F31" s="207" t="str">
        <f>VLOOKUP(D31,Tâches!$G$2:$H$34,2,FALSE)</f>
        <v>?</v>
      </c>
      <c r="G31" s="208" t="str">
        <f>VLOOKUP(D31,Tâches!$I$2:$J$34,2,FALSE)</f>
        <v>?</v>
      </c>
      <c r="H31" s="209" t="str">
        <f>VLOOKUP(G31,Tâches!$J$2:$K$34,2,FALSE)</f>
        <v>?</v>
      </c>
      <c r="I31" s="210" t="str">
        <f>VLOOKUP(J31,Compétences!$G$264:$H$268,2,FALSE)</f>
        <v>?</v>
      </c>
      <c r="J31" s="229" t="s">
        <v>37</v>
      </c>
      <c r="K31" s="211" t="str">
        <f>VLOOKUP(J31,Compétences!A$264:B$268,2,FALSE)</f>
        <v>?</v>
      </c>
      <c r="L31" s="212" t="str">
        <f>VLOOKUP(J31,Compétences!C$264:D$268,2,FALSE)</f>
        <v>?</v>
      </c>
      <c r="M31" s="213" t="str">
        <f t="shared" si="2"/>
        <v>?</v>
      </c>
      <c r="N31" s="230"/>
      <c r="O31" s="230" t="s">
        <v>813</v>
      </c>
      <c r="P31" s="206" t="str">
        <f>VLOOKUP(M31,Tâches!$K$2:$L$34,2,FALSE)</f>
        <v>?</v>
      </c>
      <c r="Q31" s="145" t="str">
        <f>VLOOKUP(R31,Savoirs!$D$3:$E$29,2,FALSE)</f>
        <v>?</v>
      </c>
      <c r="R31" s="158" t="s">
        <v>37</v>
      </c>
      <c r="S31" s="188" t="str">
        <f>VLOOKUP(R31,Savoirs!$F$3:$G$29,2,FALSE)</f>
        <v>?</v>
      </c>
      <c r="U31" s="145">
        <v>27</v>
      </c>
      <c r="V31" s="146"/>
      <c r="W31" s="245"/>
      <c r="X31" s="246"/>
      <c r="Y31" s="246"/>
      <c r="Z31" s="246"/>
    </row>
    <row r="32" spans="2:26" ht="52.5" customHeight="1" thickBot="1" x14ac:dyDescent="0.3">
      <c r="B32" s="216"/>
      <c r="C32" s="206">
        <v>28</v>
      </c>
      <c r="D32" s="229" t="s">
        <v>37</v>
      </c>
      <c r="E32" s="207" t="str">
        <f>VLOOKUP(D32,Tâches!$D$2:$F$34,3,FALSE)</f>
        <v>?</v>
      </c>
      <c r="F32" s="207" t="str">
        <f>VLOOKUP(D32,Tâches!$G$2:$H$34,2,FALSE)</f>
        <v>?</v>
      </c>
      <c r="G32" s="208" t="str">
        <f>VLOOKUP(D32,Tâches!$I$2:$J$34,2,FALSE)</f>
        <v>?</v>
      </c>
      <c r="H32" s="209" t="str">
        <f>VLOOKUP(G32,Tâches!$J$2:$K$34,2,FALSE)</f>
        <v>?</v>
      </c>
      <c r="I32" s="210" t="str">
        <f>VLOOKUP(J32,Compétences!$G$264:$H$268,2,FALSE)</f>
        <v>?</v>
      </c>
      <c r="J32" s="229" t="s">
        <v>37</v>
      </c>
      <c r="K32" s="211" t="str">
        <f>VLOOKUP(J32,Compétences!A$264:B$268,2,FALSE)</f>
        <v>?</v>
      </c>
      <c r="L32" s="212" t="str">
        <f>VLOOKUP(J32,Compétences!C$264:D$268,2,FALSE)</f>
        <v>?</v>
      </c>
      <c r="M32" s="213" t="str">
        <f t="shared" si="2"/>
        <v>?</v>
      </c>
      <c r="N32" s="230"/>
      <c r="O32" s="230" t="s">
        <v>813</v>
      </c>
      <c r="P32" s="206" t="str">
        <f>VLOOKUP(M32,Tâches!$K$2:$L$34,2,FALSE)</f>
        <v>?</v>
      </c>
      <c r="Q32" s="145" t="str">
        <f>VLOOKUP(R32,Savoirs!$D$3:$E$29,2,FALSE)</f>
        <v>?</v>
      </c>
      <c r="R32" s="158" t="s">
        <v>37</v>
      </c>
      <c r="S32" s="188" t="str">
        <f>VLOOKUP(R32,Savoirs!$F$3:$G$29,2,FALSE)</f>
        <v>?</v>
      </c>
      <c r="U32" s="145">
        <v>28</v>
      </c>
      <c r="V32" s="146"/>
      <c r="W32" s="245"/>
      <c r="X32" s="246"/>
      <c r="Y32" s="246"/>
      <c r="Z32" s="246"/>
    </row>
    <row r="33" spans="2:26" ht="15.75" thickBot="1" x14ac:dyDescent="0.3">
      <c r="B33" s="216"/>
      <c r="C33" s="206">
        <v>29</v>
      </c>
      <c r="D33" s="229" t="s">
        <v>37</v>
      </c>
      <c r="E33" s="207" t="str">
        <f>VLOOKUP(D33,Tâches!$D$2:$F$34,3,FALSE)</f>
        <v>?</v>
      </c>
      <c r="F33" s="207" t="str">
        <f>VLOOKUP(D33,Tâches!$G$2:$H$34,2,FALSE)</f>
        <v>?</v>
      </c>
      <c r="G33" s="208" t="str">
        <f>VLOOKUP(D33,Tâches!$I$2:$J$34,2,FALSE)</f>
        <v>?</v>
      </c>
      <c r="H33" s="209" t="str">
        <f>VLOOKUP(G33,Tâches!$J$2:$K$34,2,FALSE)</f>
        <v>?</v>
      </c>
      <c r="I33" s="210" t="str">
        <f>VLOOKUP(J33,Compétences!$G$264:$H$268,2,FALSE)</f>
        <v>?</v>
      </c>
      <c r="J33" s="229" t="s">
        <v>37</v>
      </c>
      <c r="K33" s="211" t="str">
        <f>VLOOKUP(J33,Compétences!A$264:B$268,2,FALSE)</f>
        <v>?</v>
      </c>
      <c r="L33" s="212" t="str">
        <f>VLOOKUP(J33,Compétences!C$264:D$268,2,FALSE)</f>
        <v>?</v>
      </c>
      <c r="M33" s="213" t="str">
        <f t="shared" si="2"/>
        <v>?</v>
      </c>
      <c r="N33" s="230"/>
      <c r="O33" s="230" t="s">
        <v>813</v>
      </c>
      <c r="P33" s="206" t="str">
        <f>VLOOKUP(M33,Tâches!$K$2:$L$34,2,FALSE)</f>
        <v>?</v>
      </c>
      <c r="Q33" s="145" t="str">
        <f>VLOOKUP(R33,Savoirs!$D$3:$E$29,2,FALSE)</f>
        <v>?</v>
      </c>
      <c r="R33" s="158" t="s">
        <v>37</v>
      </c>
      <c r="S33" s="188" t="str">
        <f>VLOOKUP(R33,Savoirs!$F$3:$G$29,2,FALSE)</f>
        <v>?</v>
      </c>
      <c r="U33" s="145">
        <v>29</v>
      </c>
      <c r="V33" s="146"/>
      <c r="W33" s="245"/>
      <c r="X33" s="246"/>
      <c r="Y33" s="246"/>
      <c r="Z33" s="246"/>
    </row>
    <row r="34" spans="2:26" ht="17.25" customHeight="1" thickBot="1" x14ac:dyDescent="0.3">
      <c r="B34" s="216"/>
      <c r="C34" s="206">
        <v>30</v>
      </c>
      <c r="D34" s="229" t="s">
        <v>37</v>
      </c>
      <c r="E34" s="207" t="str">
        <f>VLOOKUP(D34,Tâches!$D$2:$F$34,3,FALSE)</f>
        <v>?</v>
      </c>
      <c r="F34" s="207" t="str">
        <f>VLOOKUP(D34,Tâches!$G$2:$H$34,2,FALSE)</f>
        <v>?</v>
      </c>
      <c r="G34" s="208" t="str">
        <f>VLOOKUP(D34,Tâches!$I$2:$J$34,2,FALSE)</f>
        <v>?</v>
      </c>
      <c r="H34" s="209" t="str">
        <f>VLOOKUP(G34,Tâches!$J$2:$K$34,2,FALSE)</f>
        <v>?</v>
      </c>
      <c r="I34" s="210" t="str">
        <f>VLOOKUP(J34,Compétences!$G$264:$H$268,2,FALSE)</f>
        <v>?</v>
      </c>
      <c r="J34" s="229" t="s">
        <v>37</v>
      </c>
      <c r="K34" s="211" t="str">
        <f>VLOOKUP(J34,Compétences!A$264:B$268,2,FALSE)</f>
        <v>?</v>
      </c>
      <c r="L34" s="212" t="str">
        <f>VLOOKUP(J34,Compétences!C$264:D$268,2,FALSE)</f>
        <v>?</v>
      </c>
      <c r="M34" s="213" t="str">
        <f t="shared" si="2"/>
        <v>?</v>
      </c>
      <c r="N34" s="230"/>
      <c r="O34" s="230" t="s">
        <v>813</v>
      </c>
      <c r="P34" s="206" t="str">
        <f>VLOOKUP(M34,Tâches!$K$2:$L$34,2,FALSE)</f>
        <v>?</v>
      </c>
      <c r="Q34" s="145" t="str">
        <f>VLOOKUP(R34,Savoirs!$D$3:$E$29,2,FALSE)</f>
        <v>?</v>
      </c>
      <c r="R34" s="158" t="s">
        <v>37</v>
      </c>
      <c r="S34" s="188" t="str">
        <f>VLOOKUP(R34,Savoirs!$F$3:$G$29,2,FALSE)</f>
        <v>?</v>
      </c>
      <c r="U34" s="145">
        <v>30</v>
      </c>
      <c r="V34" s="146"/>
      <c r="W34" s="245"/>
      <c r="X34" s="246"/>
      <c r="Y34" s="246"/>
      <c r="Z34" s="246"/>
    </row>
    <row r="35" spans="2:26" ht="15.75" thickBot="1" x14ac:dyDescent="0.3">
      <c r="B35" s="216"/>
      <c r="C35" s="206">
        <v>31</v>
      </c>
      <c r="D35" s="229" t="s">
        <v>37</v>
      </c>
      <c r="E35" s="207" t="str">
        <f>VLOOKUP(D35,Tâches!$D$2:$F$34,3,FALSE)</f>
        <v>?</v>
      </c>
      <c r="F35" s="207" t="str">
        <f>VLOOKUP(D35,Tâches!$G$2:$H$34,2,FALSE)</f>
        <v>?</v>
      </c>
      <c r="G35" s="208" t="str">
        <f>VLOOKUP(D35,Tâches!$I$2:$J$34,2,FALSE)</f>
        <v>?</v>
      </c>
      <c r="H35" s="209" t="str">
        <f>VLOOKUP(G35,Tâches!$J$2:$K$34,2,FALSE)</f>
        <v>?</v>
      </c>
      <c r="I35" s="210" t="str">
        <f>VLOOKUP(J35,Compétences!$G$264:$H$268,2,FALSE)</f>
        <v>?</v>
      </c>
      <c r="J35" s="229" t="s">
        <v>37</v>
      </c>
      <c r="K35" s="211" t="str">
        <f>VLOOKUP(J35,Compétences!A$264:B$268,2,FALSE)</f>
        <v>?</v>
      </c>
      <c r="L35" s="212" t="str">
        <f>VLOOKUP(J35,Compétences!C$264:D$268,2,FALSE)</f>
        <v>?</v>
      </c>
      <c r="M35" s="213" t="str">
        <f t="shared" si="2"/>
        <v>?</v>
      </c>
      <c r="N35" s="230"/>
      <c r="O35" s="230" t="s">
        <v>813</v>
      </c>
      <c r="P35" s="206" t="str">
        <f>VLOOKUP(M35,Tâches!$K$2:$L$34,2,FALSE)</f>
        <v>?</v>
      </c>
      <c r="Q35" s="145" t="str">
        <f>VLOOKUP(R35,Savoirs!$D$3:$E$29,2,FALSE)</f>
        <v>?</v>
      </c>
      <c r="R35" s="158" t="s">
        <v>37</v>
      </c>
      <c r="S35" s="188" t="str">
        <f>VLOOKUP(R35,Savoirs!$F$3:$G$29,2,FALSE)</f>
        <v>?</v>
      </c>
      <c r="U35" s="145">
        <v>31</v>
      </c>
      <c r="V35" s="146"/>
      <c r="W35" s="249"/>
      <c r="X35" s="250"/>
      <c r="Y35" s="250"/>
      <c r="Z35" s="250"/>
    </row>
    <row r="36" spans="2:26" ht="24" customHeight="1" thickBot="1" x14ac:dyDescent="0.3">
      <c r="B36" s="216"/>
      <c r="C36" s="206">
        <v>32</v>
      </c>
      <c r="D36" s="229" t="s">
        <v>37</v>
      </c>
      <c r="E36" s="207" t="str">
        <f>VLOOKUP(D36,Tâches!$D$2:$F$34,3,FALSE)</f>
        <v>?</v>
      </c>
      <c r="F36" s="207" t="str">
        <f>VLOOKUP(D36,Tâches!$G$2:$H$34,2,FALSE)</f>
        <v>?</v>
      </c>
      <c r="G36" s="208" t="str">
        <f>VLOOKUP(D36,Tâches!$I$2:$J$34,2,FALSE)</f>
        <v>?</v>
      </c>
      <c r="H36" s="209" t="str">
        <f>VLOOKUP(G36,Tâches!$J$2:$K$34,2,FALSE)</f>
        <v>?</v>
      </c>
      <c r="I36" s="210" t="str">
        <f>VLOOKUP(J36,Compétences!$G$264:$H$268,2,FALSE)</f>
        <v>?</v>
      </c>
      <c r="J36" s="229" t="s">
        <v>37</v>
      </c>
      <c r="K36" s="211" t="str">
        <f>VLOOKUP(J36,Compétences!A$264:B$268,2,FALSE)</f>
        <v>?</v>
      </c>
      <c r="L36" s="212" t="str">
        <f>VLOOKUP(J36,Compétences!C$264:D$268,2,FALSE)</f>
        <v>?</v>
      </c>
      <c r="M36" s="213" t="str">
        <f t="shared" si="2"/>
        <v>?</v>
      </c>
      <c r="N36" s="230"/>
      <c r="O36" s="230" t="s">
        <v>813</v>
      </c>
      <c r="P36" s="206" t="str">
        <f>VLOOKUP(M36,Tâches!$K$2:$L$34,2,FALSE)</f>
        <v>?</v>
      </c>
      <c r="Q36" s="145" t="str">
        <f>VLOOKUP(R36,Savoirs!$D$3:$E$29,2,FALSE)</f>
        <v>?</v>
      </c>
      <c r="R36" s="158" t="s">
        <v>37</v>
      </c>
      <c r="S36" s="188" t="str">
        <f>VLOOKUP(R36,Savoirs!$F$3:$G$29,2,FALSE)</f>
        <v>?</v>
      </c>
      <c r="U36" s="145">
        <v>32</v>
      </c>
      <c r="V36" s="146"/>
      <c r="W36" s="245"/>
      <c r="X36" s="246"/>
      <c r="Y36" s="246"/>
      <c r="Z36" s="246"/>
    </row>
    <row r="37" spans="2:26" ht="15.75" thickBot="1" x14ac:dyDescent="0.3">
      <c r="B37" s="216"/>
      <c r="C37" s="206">
        <v>33</v>
      </c>
      <c r="D37" s="229" t="s">
        <v>37</v>
      </c>
      <c r="E37" s="207" t="str">
        <f>VLOOKUP(D37,Tâches!$D$2:$F$34,3,FALSE)</f>
        <v>?</v>
      </c>
      <c r="F37" s="207" t="str">
        <f>VLOOKUP(D37,Tâches!$G$2:$H$34,2,FALSE)</f>
        <v>?</v>
      </c>
      <c r="G37" s="208" t="str">
        <f>VLOOKUP(D37,Tâches!$I$2:$J$34,2,FALSE)</f>
        <v>?</v>
      </c>
      <c r="H37" s="209" t="str">
        <f>VLOOKUP(G37,Tâches!$J$2:$K$34,2,FALSE)</f>
        <v>?</v>
      </c>
      <c r="I37" s="210" t="str">
        <f>VLOOKUP(J37,Compétences!$G$264:$H$268,2,FALSE)</f>
        <v>?</v>
      </c>
      <c r="J37" s="229" t="s">
        <v>37</v>
      </c>
      <c r="K37" s="211" t="str">
        <f>VLOOKUP(J37,Compétences!A$264:B$268,2,FALSE)</f>
        <v>?</v>
      </c>
      <c r="L37" s="212" t="str">
        <f>VLOOKUP(J37,Compétences!C$264:D$268,2,FALSE)</f>
        <v>?</v>
      </c>
      <c r="M37" s="213" t="str">
        <f t="shared" si="2"/>
        <v>?</v>
      </c>
      <c r="N37" s="230"/>
      <c r="O37" s="230" t="s">
        <v>813</v>
      </c>
      <c r="P37" s="206" t="str">
        <f>VLOOKUP(M37,Tâches!$K$2:$L$34,2,FALSE)</f>
        <v>?</v>
      </c>
      <c r="Q37" s="145" t="str">
        <f>VLOOKUP(R37,Savoirs!$D$3:$E$29,2,FALSE)</f>
        <v>?</v>
      </c>
      <c r="R37" s="158" t="s">
        <v>37</v>
      </c>
      <c r="S37" s="188" t="str">
        <f>VLOOKUP(R37,Savoirs!$F$3:$G$29,2,FALSE)</f>
        <v>?</v>
      </c>
      <c r="U37" s="145">
        <v>33</v>
      </c>
      <c r="V37" s="146"/>
      <c r="W37" s="251"/>
      <c r="X37" s="246"/>
      <c r="Y37" s="246"/>
      <c r="Z37" s="246"/>
    </row>
    <row r="38" spans="2:26" ht="15.75" thickBot="1" x14ac:dyDescent="0.3">
      <c r="B38" s="216"/>
      <c r="C38" s="206">
        <v>34</v>
      </c>
      <c r="D38" s="229" t="s">
        <v>37</v>
      </c>
      <c r="E38" s="207" t="str">
        <f>VLOOKUP(D38,Tâches!$D$2:$F$34,3,FALSE)</f>
        <v>?</v>
      </c>
      <c r="F38" s="207" t="str">
        <f>VLOOKUP(D38,Tâches!$G$2:$H$34,2,FALSE)</f>
        <v>?</v>
      </c>
      <c r="G38" s="208" t="str">
        <f>VLOOKUP(D38,Tâches!$I$2:$J$34,2,FALSE)</f>
        <v>?</v>
      </c>
      <c r="H38" s="209" t="str">
        <f>VLOOKUP(G38,Tâches!$J$2:$K$34,2,FALSE)</f>
        <v>?</v>
      </c>
      <c r="I38" s="210" t="str">
        <f>VLOOKUP(J38,Compétences!$G$264:$H$268,2,FALSE)</f>
        <v>?</v>
      </c>
      <c r="J38" s="229" t="s">
        <v>37</v>
      </c>
      <c r="K38" s="211" t="str">
        <f>VLOOKUP(J38,Compétences!A$264:B$268,2,FALSE)</f>
        <v>?</v>
      </c>
      <c r="L38" s="212" t="str">
        <f>VLOOKUP(J38,Compétences!C$264:D$268,2,FALSE)</f>
        <v>?</v>
      </c>
      <c r="M38" s="213" t="str">
        <f t="shared" si="2"/>
        <v>?</v>
      </c>
      <c r="N38" s="230"/>
      <c r="O38" s="230" t="s">
        <v>813</v>
      </c>
      <c r="P38" s="206" t="str">
        <f>VLOOKUP(M38,Tâches!$K$2:$L$34,2,FALSE)</f>
        <v>?</v>
      </c>
      <c r="Q38" s="145" t="str">
        <f>VLOOKUP(R38,Savoirs!$D$3:$E$29,2,FALSE)</f>
        <v>?</v>
      </c>
      <c r="R38" s="158" t="s">
        <v>37</v>
      </c>
      <c r="S38" s="188" t="str">
        <f>VLOOKUP(R38,Savoirs!$F$3:$G$29,2,FALSE)</f>
        <v>?</v>
      </c>
      <c r="U38" s="145">
        <v>34</v>
      </c>
      <c r="V38" s="146"/>
      <c r="W38" s="245"/>
      <c r="X38" s="246"/>
      <c r="Y38" s="246"/>
      <c r="Z38" s="246"/>
    </row>
    <row r="39" spans="2:26" ht="15.75" thickBot="1" x14ac:dyDescent="0.3">
      <c r="B39" s="216"/>
      <c r="C39" s="206">
        <v>35</v>
      </c>
      <c r="D39" s="229" t="s">
        <v>37</v>
      </c>
      <c r="E39" s="207" t="str">
        <f>VLOOKUP(D39,Tâches!$D$2:$F$34,3,FALSE)</f>
        <v>?</v>
      </c>
      <c r="F39" s="207" t="str">
        <f>VLOOKUP(D39,Tâches!$G$2:$H$34,2,FALSE)</f>
        <v>?</v>
      </c>
      <c r="G39" s="208" t="str">
        <f>VLOOKUP(D39,Tâches!$I$2:$J$34,2,FALSE)</f>
        <v>?</v>
      </c>
      <c r="H39" s="209" t="str">
        <f>VLOOKUP(G39,Tâches!$J$2:$K$34,2,FALSE)</f>
        <v>?</v>
      </c>
      <c r="I39" s="210" t="str">
        <f>VLOOKUP(J39,Compétences!$G$264:$H$268,2,FALSE)</f>
        <v>?</v>
      </c>
      <c r="J39" s="229" t="s">
        <v>37</v>
      </c>
      <c r="K39" s="211" t="str">
        <f>VLOOKUP(J39,Compétences!A$264:B$268,2,FALSE)</f>
        <v>?</v>
      </c>
      <c r="L39" s="212" t="str">
        <f>VLOOKUP(J39,Compétences!C$264:D$268,2,FALSE)</f>
        <v>?</v>
      </c>
      <c r="M39" s="213" t="str">
        <f t="shared" si="2"/>
        <v>?</v>
      </c>
      <c r="N39" s="230"/>
      <c r="O39" s="230" t="s">
        <v>813</v>
      </c>
      <c r="P39" s="206" t="str">
        <f>VLOOKUP(M39,Tâches!$K$2:$L$34,2,FALSE)</f>
        <v>?</v>
      </c>
      <c r="Q39" s="145" t="str">
        <f>VLOOKUP(R39,Savoirs!$D$3:$E$29,2,FALSE)</f>
        <v>?</v>
      </c>
      <c r="R39" s="158" t="s">
        <v>37</v>
      </c>
      <c r="S39" s="188" t="str">
        <f>VLOOKUP(R39,Savoirs!$F$3:$G$29,2,FALSE)</f>
        <v>?</v>
      </c>
      <c r="U39" s="145">
        <v>35</v>
      </c>
      <c r="V39" s="146"/>
      <c r="W39" s="245"/>
      <c r="X39" s="246"/>
      <c r="Y39" s="246"/>
      <c r="Z39" s="246"/>
    </row>
    <row r="40" spans="2:26" ht="30.75" customHeight="1" thickBot="1" x14ac:dyDescent="0.3">
      <c r="B40" s="216"/>
      <c r="C40" s="206">
        <v>36</v>
      </c>
      <c r="D40" s="229" t="s">
        <v>37</v>
      </c>
      <c r="E40" s="207" t="str">
        <f>VLOOKUP(D40,Tâches!$D$2:$F$34,3,FALSE)</f>
        <v>?</v>
      </c>
      <c r="F40" s="207" t="str">
        <f>VLOOKUP(D40,Tâches!$G$2:$H$34,2,FALSE)</f>
        <v>?</v>
      </c>
      <c r="G40" s="208" t="str">
        <f>VLOOKUP(D40,Tâches!$I$2:$J$34,2,FALSE)</f>
        <v>?</v>
      </c>
      <c r="H40" s="209" t="str">
        <f>VLOOKUP(G40,Tâches!$J$2:$K$34,2,FALSE)</f>
        <v>?</v>
      </c>
      <c r="I40" s="210" t="str">
        <f>VLOOKUP(J40,Compétences!$G$264:$H$268,2,FALSE)</f>
        <v>?</v>
      </c>
      <c r="J40" s="229" t="s">
        <v>37</v>
      </c>
      <c r="K40" s="211" t="str">
        <f>VLOOKUP(J40,Compétences!A$264:B$268,2,FALSE)</f>
        <v>?</v>
      </c>
      <c r="L40" s="212" t="str">
        <f>VLOOKUP(J40,Compétences!C$264:D$268,2,FALSE)</f>
        <v>?</v>
      </c>
      <c r="M40" s="213" t="str">
        <f t="shared" si="2"/>
        <v>?</v>
      </c>
      <c r="N40" s="230"/>
      <c r="O40" s="230" t="s">
        <v>813</v>
      </c>
      <c r="P40" s="206" t="str">
        <f>VLOOKUP(M40,Tâches!$K$2:$L$34,2,FALSE)</f>
        <v>?</v>
      </c>
      <c r="Q40" s="145" t="str">
        <f>VLOOKUP(R40,Savoirs!$D$3:$E$29,2,FALSE)</f>
        <v>?</v>
      </c>
      <c r="R40" s="158" t="s">
        <v>37</v>
      </c>
      <c r="S40" s="188" t="str">
        <f>VLOOKUP(R40,Savoirs!$F$3:$G$29,2,FALSE)</f>
        <v>?</v>
      </c>
      <c r="U40" s="145">
        <v>36</v>
      </c>
      <c r="V40" s="146"/>
      <c r="W40" s="252"/>
      <c r="X40" s="249"/>
      <c r="Y40" s="250"/>
      <c r="Z40" s="250"/>
    </row>
    <row r="41" spans="2:26" ht="15.75" thickBot="1" x14ac:dyDescent="0.3">
      <c r="B41" s="216"/>
      <c r="C41" s="206">
        <v>37</v>
      </c>
      <c r="D41" s="229" t="s">
        <v>37</v>
      </c>
      <c r="E41" s="207" t="str">
        <f>VLOOKUP(D41,Tâches!$D$2:$F$34,3,FALSE)</f>
        <v>?</v>
      </c>
      <c r="F41" s="207" t="str">
        <f>VLOOKUP(D41,Tâches!$G$2:$H$34,2,FALSE)</f>
        <v>?</v>
      </c>
      <c r="G41" s="208" t="str">
        <f>VLOOKUP(D41,Tâches!$I$2:$J$34,2,FALSE)</f>
        <v>?</v>
      </c>
      <c r="H41" s="209" t="str">
        <f>VLOOKUP(G41,Tâches!$J$2:$K$34,2,FALSE)</f>
        <v>?</v>
      </c>
      <c r="I41" s="210" t="str">
        <f>VLOOKUP(J41,Compétences!$G$264:$H$268,2,FALSE)</f>
        <v>?</v>
      </c>
      <c r="J41" s="229" t="s">
        <v>37</v>
      </c>
      <c r="K41" s="211" t="str">
        <f>VLOOKUP(J41,Compétences!A$264:B$268,2,FALSE)</f>
        <v>?</v>
      </c>
      <c r="L41" s="212" t="str">
        <f>VLOOKUP(J41,Compétences!C$264:D$268,2,FALSE)</f>
        <v>?</v>
      </c>
      <c r="M41" s="213" t="str">
        <f t="shared" si="2"/>
        <v>?</v>
      </c>
      <c r="N41" s="230"/>
      <c r="O41" s="230" t="s">
        <v>813</v>
      </c>
      <c r="P41" s="206" t="str">
        <f>VLOOKUP(M41,Tâches!$K$2:$L$34,2,FALSE)</f>
        <v>?</v>
      </c>
      <c r="Q41" s="145" t="str">
        <f>VLOOKUP(R41,Savoirs!$D$3:$E$29,2,FALSE)</f>
        <v>?</v>
      </c>
      <c r="R41" s="158" t="s">
        <v>37</v>
      </c>
      <c r="S41" s="188" t="str">
        <f>VLOOKUP(R41,Savoirs!$F$3:$G$29,2,FALSE)</f>
        <v>?</v>
      </c>
      <c r="U41" s="145">
        <v>37</v>
      </c>
      <c r="V41" s="146"/>
      <c r="W41" s="249"/>
      <c r="X41" s="250"/>
      <c r="Y41" s="250"/>
      <c r="Z41" s="250"/>
    </row>
    <row r="42" spans="2:26" ht="15.75" thickBot="1" x14ac:dyDescent="0.3">
      <c r="B42" s="216"/>
      <c r="C42" s="206">
        <v>38</v>
      </c>
      <c r="D42" s="229" t="s">
        <v>37</v>
      </c>
      <c r="E42" s="207" t="str">
        <f>VLOOKUP(D42,Tâches!$D$2:$F$34,3,FALSE)</f>
        <v>?</v>
      </c>
      <c r="F42" s="207" t="str">
        <f>VLOOKUP(D42,Tâches!$G$2:$H$34,2,FALSE)</f>
        <v>?</v>
      </c>
      <c r="G42" s="208" t="str">
        <f>VLOOKUP(D42,Tâches!$I$2:$J$34,2,FALSE)</f>
        <v>?</v>
      </c>
      <c r="H42" s="209" t="str">
        <f>VLOOKUP(G42,Tâches!$J$2:$K$34,2,FALSE)</f>
        <v>?</v>
      </c>
      <c r="I42" s="210" t="str">
        <f>VLOOKUP(J42,Compétences!$G$264:$H$268,2,FALSE)</f>
        <v>?</v>
      </c>
      <c r="J42" s="229" t="s">
        <v>37</v>
      </c>
      <c r="K42" s="211" t="str">
        <f>VLOOKUP(J42,Compétences!A$264:B$268,2,FALSE)</f>
        <v>?</v>
      </c>
      <c r="L42" s="212" t="str">
        <f>VLOOKUP(J42,Compétences!C$264:D$268,2,FALSE)</f>
        <v>?</v>
      </c>
      <c r="M42" s="213" t="str">
        <f t="shared" si="2"/>
        <v>?</v>
      </c>
      <c r="N42" s="230"/>
      <c r="O42" s="230" t="s">
        <v>813</v>
      </c>
      <c r="P42" s="206" t="str">
        <f>VLOOKUP(M42,Tâches!$K$2:$L$34,2,FALSE)</f>
        <v>?</v>
      </c>
      <c r="Q42" s="145" t="str">
        <f>VLOOKUP(R42,Savoirs!$D$3:$E$29,2,FALSE)</f>
        <v>?</v>
      </c>
      <c r="R42" s="158" t="s">
        <v>37</v>
      </c>
      <c r="S42" s="188" t="str">
        <f>VLOOKUP(R42,Savoirs!$F$3:$G$29,2,FALSE)</f>
        <v>?</v>
      </c>
      <c r="U42" s="145">
        <v>38</v>
      </c>
      <c r="V42" s="146"/>
      <c r="W42" s="245"/>
      <c r="X42" s="246"/>
      <c r="Y42" s="246"/>
      <c r="Z42" s="246"/>
    </row>
    <row r="43" spans="2:26" ht="15.75" thickBot="1" x14ac:dyDescent="0.3">
      <c r="B43" s="216"/>
      <c r="C43" s="206">
        <v>39</v>
      </c>
      <c r="D43" s="229" t="s">
        <v>37</v>
      </c>
      <c r="E43" s="207" t="str">
        <f>VLOOKUP(D43,Tâches!$D$2:$F$34,3,FALSE)</f>
        <v>?</v>
      </c>
      <c r="F43" s="207" t="str">
        <f>VLOOKUP(D43,Tâches!$G$2:$H$34,2,FALSE)</f>
        <v>?</v>
      </c>
      <c r="G43" s="208" t="str">
        <f>VLOOKUP(D43,Tâches!$I$2:$J$34,2,FALSE)</f>
        <v>?</v>
      </c>
      <c r="H43" s="209" t="str">
        <f>VLOOKUP(G43,Tâches!$J$2:$K$34,2,FALSE)</f>
        <v>?</v>
      </c>
      <c r="I43" s="210" t="str">
        <f>VLOOKUP(J43,Compétences!$G$264:$H$268,2,FALSE)</f>
        <v>?</v>
      </c>
      <c r="J43" s="229" t="s">
        <v>37</v>
      </c>
      <c r="K43" s="211" t="str">
        <f>VLOOKUP(J43,Compétences!A$264:B$268,2,FALSE)</f>
        <v>?</v>
      </c>
      <c r="L43" s="212" t="str">
        <f>VLOOKUP(J43,Compétences!C$264:D$268,2,FALSE)</f>
        <v>?</v>
      </c>
      <c r="M43" s="213" t="str">
        <f t="shared" si="2"/>
        <v>?</v>
      </c>
      <c r="N43" s="230"/>
      <c r="O43" s="230" t="s">
        <v>813</v>
      </c>
      <c r="P43" s="206" t="str">
        <f>VLOOKUP(M43,Tâches!$K$2:$L$34,2,FALSE)</f>
        <v>?</v>
      </c>
      <c r="Q43" s="145" t="str">
        <f>VLOOKUP(R43,Savoirs!$D$3:$E$29,2,FALSE)</f>
        <v>?</v>
      </c>
      <c r="R43" s="158" t="s">
        <v>37</v>
      </c>
      <c r="S43" s="188" t="str">
        <f>VLOOKUP(R43,Savoirs!$F$3:$G$29,2,FALSE)</f>
        <v>?</v>
      </c>
      <c r="U43" s="145">
        <v>39</v>
      </c>
      <c r="V43" s="146"/>
      <c r="W43" s="245"/>
      <c r="X43" s="246"/>
      <c r="Y43" s="246"/>
      <c r="Z43" s="246"/>
    </row>
    <row r="44" spans="2:26" ht="15.75" thickBot="1" x14ac:dyDescent="0.3">
      <c r="B44" s="218"/>
      <c r="C44" s="206">
        <v>40</v>
      </c>
      <c r="D44" s="229" t="s">
        <v>37</v>
      </c>
      <c r="E44" s="207" t="str">
        <f>VLOOKUP(D44,Tâches!$D$2:$F$34,3,FALSE)</f>
        <v>?</v>
      </c>
      <c r="F44" s="207" t="str">
        <f>VLOOKUP(D44,Tâches!$G$2:$H$34,2,FALSE)</f>
        <v>?</v>
      </c>
      <c r="G44" s="208" t="str">
        <f>VLOOKUP(D44,Tâches!$I$2:$J$34,2,FALSE)</f>
        <v>?</v>
      </c>
      <c r="H44" s="209" t="str">
        <f>VLOOKUP(G44,Tâches!$J$2:$K$34,2,FALSE)</f>
        <v>?</v>
      </c>
      <c r="I44" s="210" t="str">
        <f>VLOOKUP(J44,Compétences!$G$264:$H$268,2,FALSE)</f>
        <v>?</v>
      </c>
      <c r="J44" s="229" t="s">
        <v>37</v>
      </c>
      <c r="K44" s="211" t="str">
        <f>VLOOKUP(J44,Compétences!A$264:B$268,2,FALSE)</f>
        <v>?</v>
      </c>
      <c r="L44" s="212" t="str">
        <f>VLOOKUP(J44,Compétences!C$264:D$268,2,FALSE)</f>
        <v>?</v>
      </c>
      <c r="M44" s="213" t="str">
        <f t="shared" si="2"/>
        <v>?</v>
      </c>
      <c r="N44" s="230"/>
      <c r="O44" s="230" t="s">
        <v>813</v>
      </c>
      <c r="P44" s="206" t="str">
        <f>VLOOKUP(M44,Tâches!$K$2:$L$34,2,FALSE)</f>
        <v>?</v>
      </c>
      <c r="Q44" s="145" t="str">
        <f>VLOOKUP(R44,Savoirs!$D$3:$E$29,2,FALSE)</f>
        <v>?</v>
      </c>
      <c r="R44" s="158" t="s">
        <v>37</v>
      </c>
      <c r="S44" s="188" t="str">
        <f>VLOOKUP(R44,Savoirs!$F$3:$G$29,2,FALSE)</f>
        <v>?</v>
      </c>
      <c r="U44" s="145">
        <v>40</v>
      </c>
      <c r="V44" s="147"/>
      <c r="W44" s="245"/>
      <c r="X44" s="246"/>
      <c r="Y44" s="246"/>
      <c r="Z44" s="246"/>
    </row>
    <row r="45" spans="2:26" x14ac:dyDescent="0.25">
      <c r="U45" s="219"/>
    </row>
    <row r="46" spans="2:26" x14ac:dyDescent="0.25">
      <c r="C46" s="220" t="s">
        <v>763</v>
      </c>
      <c r="D46" s="221">
        <f>COUNTIF($G$5:$G$44,"A3T1")</f>
        <v>0</v>
      </c>
      <c r="E46" s="222"/>
      <c r="F46" s="223"/>
      <c r="G46" s="224"/>
      <c r="H46" s="225" t="s">
        <v>116</v>
      </c>
      <c r="I46" s="222">
        <f>COUNTIF(I4:I44,"C11")</f>
        <v>1</v>
      </c>
      <c r="M46" s="150" t="s">
        <v>116</v>
      </c>
      <c r="N46" s="151">
        <f>SUM(N5:N44)</f>
        <v>3.3000000000000002E-2</v>
      </c>
      <c r="O46" s="150"/>
      <c r="P46" s="225" t="s">
        <v>117</v>
      </c>
      <c r="Q46" s="222">
        <f>COUNTIF($Q$5:$Q$44,"S1")</f>
        <v>0</v>
      </c>
      <c r="U46" s="226"/>
    </row>
    <row r="47" spans="2:26" x14ac:dyDescent="0.25">
      <c r="C47" s="220" t="s">
        <v>115</v>
      </c>
      <c r="D47" s="221">
        <f>COUNTIF($G$5:$G$44,"A3T2")</f>
        <v>1</v>
      </c>
      <c r="E47" s="222"/>
      <c r="F47" s="223"/>
      <c r="G47" s="224"/>
      <c r="H47" s="225" t="s">
        <v>118</v>
      </c>
      <c r="I47" s="222">
        <f>COUNTIF(I4:I44,"C12")</f>
        <v>0</v>
      </c>
      <c r="M47" s="150" t="s">
        <v>118</v>
      </c>
      <c r="N47" s="150"/>
      <c r="O47" s="151">
        <f>SUM(O5:O44)</f>
        <v>0</v>
      </c>
      <c r="P47" s="225" t="s">
        <v>119</v>
      </c>
      <c r="Q47" s="222">
        <f>COUNTIF($Q$5:$Q$44,"S2")</f>
        <v>0</v>
      </c>
      <c r="U47" s="226"/>
    </row>
    <row r="48" spans="2:26" x14ac:dyDescent="0.25">
      <c r="C48" s="220" t="s">
        <v>764</v>
      </c>
      <c r="D48" s="221">
        <f>COUNTIF($G$5:$G$44,"A4T1")</f>
        <v>0</v>
      </c>
      <c r="E48" s="222"/>
      <c r="M48" s="150" t="s">
        <v>772</v>
      </c>
      <c r="N48" s="152" t="str">
        <f>IF(N46=100%,"OK","Erreur")</f>
        <v>Erreur</v>
      </c>
      <c r="O48" s="152" t="str">
        <f>IF(O47=100%,"OK","Erreur")</f>
        <v>Erreur</v>
      </c>
      <c r="P48" s="225" t="s">
        <v>121</v>
      </c>
      <c r="Q48" s="222">
        <f>COUNTIF($Q$5:$Q$44,"S4")</f>
        <v>1</v>
      </c>
      <c r="U48" s="219"/>
    </row>
    <row r="49" spans="3:21" x14ac:dyDescent="0.25">
      <c r="C49" s="220" t="s">
        <v>765</v>
      </c>
      <c r="D49" s="221">
        <f>COUNTIF($G$5:$G$44,"A4T2")</f>
        <v>0</v>
      </c>
      <c r="E49" s="222"/>
      <c r="P49" s="225" t="s">
        <v>122</v>
      </c>
      <c r="Q49" s="222">
        <f>COUNTIF($Q$5:$Q$44,"S5")</f>
        <v>0</v>
      </c>
      <c r="U49" s="219"/>
    </row>
    <row r="50" spans="3:21" x14ac:dyDescent="0.25">
      <c r="C50" s="220" t="s">
        <v>120</v>
      </c>
      <c r="D50" s="221">
        <f>COUNTIF($G$5:$G$44,"A4T3")</f>
        <v>0</v>
      </c>
      <c r="E50" s="222"/>
      <c r="P50" s="225" t="s">
        <v>123</v>
      </c>
      <c r="Q50" s="222">
        <f>COUNTIF($Q$5:$Q$44,"S8")</f>
        <v>0</v>
      </c>
      <c r="U50" s="219"/>
    </row>
    <row r="51" spans="3:21" x14ac:dyDescent="0.25">
      <c r="U51" s="227"/>
    </row>
    <row r="52" spans="3:21" x14ac:dyDescent="0.25">
      <c r="U52" s="219"/>
    </row>
    <row r="53" spans="3:21" x14ac:dyDescent="0.25">
      <c r="U53" s="219"/>
    </row>
    <row r="54" spans="3:21" x14ac:dyDescent="0.25">
      <c r="U54" s="227"/>
    </row>
    <row r="55" spans="3:21" x14ac:dyDescent="0.25">
      <c r="U55" s="219"/>
    </row>
    <row r="56" spans="3:21" x14ac:dyDescent="0.25">
      <c r="U56" s="219"/>
    </row>
    <row r="57" spans="3:21" x14ac:dyDescent="0.25">
      <c r="U57" s="226"/>
    </row>
    <row r="58" spans="3:21" x14ac:dyDescent="0.25">
      <c r="U58" s="219"/>
    </row>
    <row r="59" spans="3:21" x14ac:dyDescent="0.25">
      <c r="U59" s="219"/>
    </row>
    <row r="60" spans="3:21" x14ac:dyDescent="0.25">
      <c r="U60" s="219"/>
    </row>
    <row r="61" spans="3:21" x14ac:dyDescent="0.25">
      <c r="U61" s="219"/>
    </row>
    <row r="62" spans="3:21" x14ac:dyDescent="0.25">
      <c r="U62" s="219"/>
    </row>
    <row r="63" spans="3:21" x14ac:dyDescent="0.25">
      <c r="U63" s="219"/>
    </row>
    <row r="64" spans="3:21" x14ac:dyDescent="0.25">
      <c r="U64" s="219"/>
    </row>
  </sheetData>
  <sheetProtection selectLockedCells="1"/>
  <mergeCells count="8">
    <mergeCell ref="F3:F4"/>
    <mergeCell ref="E3:E4"/>
    <mergeCell ref="N1:O1"/>
    <mergeCell ref="N2:O2"/>
    <mergeCell ref="G3:G4"/>
    <mergeCell ref="H3:H4"/>
    <mergeCell ref="I3:I4"/>
    <mergeCell ref="N3:O3"/>
  </mergeCells>
  <phoneticPr fontId="19" type="noConversion"/>
  <dataValidations count="1">
    <dataValidation type="list" allowBlank="1" showInputMessage="1" showErrorMessage="1" sqref="J1:J4">
      <formula1>$A$173:$A$207</formula1>
    </dataValidation>
  </dataValidations>
  <pageMargins left="0.7" right="0.7" top="0.75" bottom="0.75" header="0.3" footer="0.3"/>
  <pageSetup paperSize="9" firstPageNumber="2147483648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Compétences!$A$264:$A$268</xm:f>
          </x14:formula1>
          <xm:sqref>J5:J44</xm:sqref>
        </x14:dataValidation>
        <x14:dataValidation type="list" allowBlank="1" showInputMessage="1" showErrorMessage="1">
          <x14:formula1>
            <xm:f>Tâches!$G$2:$G$34</xm:f>
          </x14:formula1>
          <xm:sqref>D5:D44</xm:sqref>
        </x14:dataValidation>
        <x14:dataValidation type="list" allowBlank="1" showInputMessage="1" showErrorMessage="1">
          <x14:formula1>
            <xm:f>Savoirs!$D$3:$D$29</xm:f>
          </x14:formula1>
          <xm:sqref>R5:R44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zoomScale="60" zoomScaleNormal="60" workbookViewId="0">
      <selection activeCell="M33" sqref="M33"/>
    </sheetView>
  </sheetViews>
  <sheetFormatPr baseColWidth="10" defaultRowHeight="15" x14ac:dyDescent="0.25"/>
  <cols>
    <col min="1" max="1" width="11.42578125" style="153"/>
    <col min="2" max="2" width="11.42578125" style="182"/>
    <col min="3" max="3" width="11.5703125" style="153" customWidth="1"/>
    <col min="4" max="4" width="19.5703125" style="153" customWidth="1"/>
    <col min="5" max="5" width="112.28515625" style="153" customWidth="1"/>
    <col min="6" max="6" width="166.5703125" style="153" customWidth="1"/>
    <col min="7" max="7" width="9.7109375" style="182" bestFit="1" customWidth="1"/>
    <col min="8" max="9" width="11.42578125" style="182"/>
    <col min="10" max="10" width="10.85546875" style="182" customWidth="1"/>
    <col min="11" max="14" width="9.85546875" style="153" customWidth="1"/>
    <col min="15" max="16384" width="11.42578125" style="153"/>
  </cols>
  <sheetData>
    <row r="1" spans="1:10" x14ac:dyDescent="0.25">
      <c r="H1" s="316" t="s">
        <v>124</v>
      </c>
      <c r="I1" s="316"/>
    </row>
    <row r="2" spans="1:10" x14ac:dyDescent="0.25">
      <c r="H2" s="316"/>
      <c r="I2" s="316"/>
    </row>
    <row r="3" spans="1:10" x14ac:dyDescent="0.25">
      <c r="H3" s="316"/>
      <c r="I3" s="316"/>
    </row>
    <row r="4" spans="1:10" ht="15.75" thickBot="1" x14ac:dyDescent="0.3">
      <c r="B4" s="231" t="s">
        <v>125</v>
      </c>
      <c r="C4" s="155" t="s">
        <v>126</v>
      </c>
      <c r="D4" s="155" t="s">
        <v>127</v>
      </c>
      <c r="E4" s="155" t="s">
        <v>128</v>
      </c>
      <c r="F4" s="156" t="s">
        <v>129</v>
      </c>
      <c r="G4" s="232" t="s">
        <v>302</v>
      </c>
      <c r="H4" s="233" t="s">
        <v>814</v>
      </c>
      <c r="I4" s="234" t="s">
        <v>815</v>
      </c>
      <c r="J4" s="235" t="s">
        <v>816</v>
      </c>
    </row>
    <row r="5" spans="1:10" x14ac:dyDescent="0.25">
      <c r="A5" s="313"/>
      <c r="B5" s="208">
        <v>1</v>
      </c>
      <c r="C5" s="157" t="str">
        <f>'3. Scénario E32a'!I5</f>
        <v>C11</v>
      </c>
      <c r="D5" s="157" t="str">
        <f>'3. Scénario E32a'!J5</f>
        <v>AC1162</v>
      </c>
      <c r="E5" s="157" t="str">
        <f>'3. Scénario E32a'!K5</f>
        <v>Gérer la disponibilité des pièces de rechange, des consommables et des outillages nécessaires</v>
      </c>
      <c r="F5" s="157" t="str">
        <f>'3. Scénario E32a'!L5</f>
        <v>La disponibilité des bouteilles de fluides frigorigènes et des instruments de pesée est assurée</v>
      </c>
      <c r="G5" s="208">
        <v>1</v>
      </c>
      <c r="H5" s="238"/>
      <c r="I5" s="178"/>
      <c r="J5" s="322">
        <f t="shared" ref="J5:J44" si="0">IF(ISBLANK(I5),0,1)</f>
        <v>0</v>
      </c>
    </row>
    <row r="6" spans="1:10" x14ac:dyDescent="0.25">
      <c r="A6" s="313"/>
      <c r="B6" s="208">
        <v>2</v>
      </c>
      <c r="C6" s="157" t="str">
        <f>'3. Scénario E32a'!I6</f>
        <v>?</v>
      </c>
      <c r="D6" s="157" t="str">
        <f>'3. Scénario E32a'!J6</f>
        <v>?</v>
      </c>
      <c r="E6" s="157" t="str">
        <f>'3. Scénario E32a'!K6</f>
        <v>?</v>
      </c>
      <c r="F6" s="157" t="str">
        <f>'3. Scénario E32a'!L6</f>
        <v>?</v>
      </c>
      <c r="G6" s="208">
        <v>2</v>
      </c>
      <c r="H6" s="238"/>
      <c r="I6" s="178"/>
      <c r="J6" s="322">
        <f t="shared" si="0"/>
        <v>0</v>
      </c>
    </row>
    <row r="7" spans="1:10" x14ac:dyDescent="0.25">
      <c r="A7" s="313"/>
      <c r="B7" s="208">
        <v>3</v>
      </c>
      <c r="C7" s="157" t="str">
        <f>'3. Scénario E32a'!I7</f>
        <v>?</v>
      </c>
      <c r="D7" s="157" t="str">
        <f>'3. Scénario E32a'!J7</f>
        <v>?</v>
      </c>
      <c r="E7" s="157" t="str">
        <f>'3. Scénario E32a'!K7</f>
        <v>?</v>
      </c>
      <c r="F7" s="157" t="str">
        <f>'3. Scénario E32a'!L7</f>
        <v>?</v>
      </c>
      <c r="G7" s="208">
        <v>3</v>
      </c>
      <c r="H7" s="238"/>
      <c r="I7" s="178"/>
      <c r="J7" s="322">
        <f t="shared" si="0"/>
        <v>0</v>
      </c>
    </row>
    <row r="8" spans="1:10" ht="14.45" customHeight="1" x14ac:dyDescent="0.25">
      <c r="A8" s="313"/>
      <c r="B8" s="208">
        <v>4</v>
      </c>
      <c r="C8" s="157" t="str">
        <f>'3. Scénario E32a'!I8</f>
        <v>?</v>
      </c>
      <c r="D8" s="157" t="str">
        <f>'3. Scénario E32a'!J8</f>
        <v>?</v>
      </c>
      <c r="E8" s="157" t="str">
        <f>'3. Scénario E32a'!K8</f>
        <v>?</v>
      </c>
      <c r="F8" s="157" t="str">
        <f>'3. Scénario E32a'!L8</f>
        <v>?</v>
      </c>
      <c r="G8" s="208">
        <v>4</v>
      </c>
      <c r="H8" s="238"/>
      <c r="I8" s="178"/>
      <c r="J8" s="322">
        <f t="shared" si="0"/>
        <v>0</v>
      </c>
    </row>
    <row r="9" spans="1:10" x14ac:dyDescent="0.25">
      <c r="A9" s="313"/>
      <c r="B9" s="208">
        <v>5</v>
      </c>
      <c r="C9" s="157" t="str">
        <f>'3. Scénario E32a'!I9</f>
        <v>?</v>
      </c>
      <c r="D9" s="157" t="str">
        <f>'3. Scénario E32a'!J9</f>
        <v>?</v>
      </c>
      <c r="E9" s="157" t="str">
        <f>'3. Scénario E32a'!K9</f>
        <v>?</v>
      </c>
      <c r="F9" s="157" t="str">
        <f>'3. Scénario E32a'!L9</f>
        <v>?</v>
      </c>
      <c r="G9" s="208">
        <v>5</v>
      </c>
      <c r="H9" s="238"/>
      <c r="I9" s="178"/>
      <c r="J9" s="322">
        <f t="shared" si="0"/>
        <v>0</v>
      </c>
    </row>
    <row r="10" spans="1:10" x14ac:dyDescent="0.25">
      <c r="A10" s="313"/>
      <c r="B10" s="208">
        <v>6</v>
      </c>
      <c r="C10" s="157" t="str">
        <f>'3. Scénario E32a'!I10</f>
        <v>?</v>
      </c>
      <c r="D10" s="157" t="str">
        <f>'3. Scénario E32a'!J10</f>
        <v>?</v>
      </c>
      <c r="E10" s="157" t="str">
        <f>'3. Scénario E32a'!K10</f>
        <v>?</v>
      </c>
      <c r="F10" s="157" t="str">
        <f>'3. Scénario E32a'!L10</f>
        <v>?</v>
      </c>
      <c r="G10" s="208">
        <v>6</v>
      </c>
      <c r="H10" s="238"/>
      <c r="I10" s="178"/>
      <c r="J10" s="322">
        <f t="shared" si="0"/>
        <v>0</v>
      </c>
    </row>
    <row r="11" spans="1:10" x14ac:dyDescent="0.25">
      <c r="A11" s="313"/>
      <c r="B11" s="208">
        <v>7</v>
      </c>
      <c r="C11" s="157" t="str">
        <f>'3. Scénario E32a'!I11</f>
        <v>?</v>
      </c>
      <c r="D11" s="157" t="str">
        <f>'3. Scénario E32a'!J11</f>
        <v>?</v>
      </c>
      <c r="E11" s="157" t="str">
        <f>'3. Scénario E32a'!K11</f>
        <v>?</v>
      </c>
      <c r="F11" s="157" t="str">
        <f>'3. Scénario E32a'!L11</f>
        <v>?</v>
      </c>
      <c r="G11" s="208">
        <v>7</v>
      </c>
      <c r="H11" s="238"/>
      <c r="I11" s="178"/>
      <c r="J11" s="322">
        <f t="shared" si="0"/>
        <v>0</v>
      </c>
    </row>
    <row r="12" spans="1:10" x14ac:dyDescent="0.25">
      <c r="A12" s="313"/>
      <c r="B12" s="208">
        <v>8</v>
      </c>
      <c r="C12" s="157" t="str">
        <f>'3. Scénario E32a'!I12</f>
        <v>?</v>
      </c>
      <c r="D12" s="157" t="str">
        <f>'3. Scénario E32a'!J12</f>
        <v>?</v>
      </c>
      <c r="E12" s="157" t="str">
        <f>'3. Scénario E32a'!K12</f>
        <v>?</v>
      </c>
      <c r="F12" s="157" t="str">
        <f>'3. Scénario E32a'!L12</f>
        <v>?</v>
      </c>
      <c r="G12" s="208">
        <v>8</v>
      </c>
      <c r="H12" s="238"/>
      <c r="I12" s="178"/>
      <c r="J12" s="322">
        <f t="shared" si="0"/>
        <v>0</v>
      </c>
    </row>
    <row r="13" spans="1:10" x14ac:dyDescent="0.25">
      <c r="A13" s="313"/>
      <c r="B13" s="208">
        <v>9</v>
      </c>
      <c r="C13" s="157" t="str">
        <f>'3. Scénario E32a'!I13</f>
        <v>?</v>
      </c>
      <c r="D13" s="157" t="str">
        <f>'3. Scénario E32a'!J13</f>
        <v>?</v>
      </c>
      <c r="E13" s="157" t="str">
        <f>'3. Scénario E32a'!K13</f>
        <v>?</v>
      </c>
      <c r="F13" s="157" t="str">
        <f>'3. Scénario E32a'!L13</f>
        <v>?</v>
      </c>
      <c r="G13" s="208">
        <v>9</v>
      </c>
      <c r="H13" s="238"/>
      <c r="I13" s="178"/>
      <c r="J13" s="322">
        <f t="shared" si="0"/>
        <v>0</v>
      </c>
    </row>
    <row r="14" spans="1:10" x14ac:dyDescent="0.25">
      <c r="A14" s="313"/>
      <c r="B14" s="208">
        <v>10</v>
      </c>
      <c r="C14" s="157" t="str">
        <f>'3. Scénario E32a'!I14</f>
        <v>?</v>
      </c>
      <c r="D14" s="157" t="str">
        <f>'3. Scénario E32a'!J14</f>
        <v>?</v>
      </c>
      <c r="E14" s="157" t="str">
        <f>'3. Scénario E32a'!K14</f>
        <v>?</v>
      </c>
      <c r="F14" s="157" t="str">
        <f>'3. Scénario E32a'!L14</f>
        <v>?</v>
      </c>
      <c r="G14" s="208">
        <v>10</v>
      </c>
      <c r="H14" s="238"/>
      <c r="I14" s="178"/>
      <c r="J14" s="322">
        <f t="shared" si="0"/>
        <v>0</v>
      </c>
    </row>
    <row r="15" spans="1:10" x14ac:dyDescent="0.25">
      <c r="A15" s="313"/>
      <c r="B15" s="208">
        <v>11</v>
      </c>
      <c r="C15" s="157" t="str">
        <f>'3. Scénario E32a'!I15</f>
        <v>?</v>
      </c>
      <c r="D15" s="157" t="str">
        <f>'3. Scénario E32a'!J15</f>
        <v>?</v>
      </c>
      <c r="E15" s="157" t="str">
        <f>'3. Scénario E32a'!K15</f>
        <v>?</v>
      </c>
      <c r="F15" s="157" t="str">
        <f>'3. Scénario E32a'!L15</f>
        <v>?</v>
      </c>
      <c r="G15" s="208">
        <v>11</v>
      </c>
      <c r="H15" s="238"/>
      <c r="I15" s="178"/>
      <c r="J15" s="322">
        <f t="shared" si="0"/>
        <v>0</v>
      </c>
    </row>
    <row r="16" spans="1:10" x14ac:dyDescent="0.25">
      <c r="A16" s="313"/>
      <c r="B16" s="208">
        <v>12</v>
      </c>
      <c r="C16" s="157" t="str">
        <f>'3. Scénario E32a'!I16</f>
        <v>?</v>
      </c>
      <c r="D16" s="157" t="str">
        <f>'3. Scénario E32a'!J16</f>
        <v>?</v>
      </c>
      <c r="E16" s="157" t="str">
        <f>'3. Scénario E32a'!K16</f>
        <v>?</v>
      </c>
      <c r="F16" s="157" t="str">
        <f>'3. Scénario E32a'!L16</f>
        <v>?</v>
      </c>
      <c r="G16" s="208">
        <v>12</v>
      </c>
      <c r="H16" s="238"/>
      <c r="I16" s="178"/>
      <c r="J16" s="322">
        <f t="shared" si="0"/>
        <v>0</v>
      </c>
    </row>
    <row r="17" spans="1:10" x14ac:dyDescent="0.25">
      <c r="A17" s="313"/>
      <c r="B17" s="208">
        <v>13</v>
      </c>
      <c r="C17" s="157" t="str">
        <f>'3. Scénario E32a'!I17</f>
        <v>?</v>
      </c>
      <c r="D17" s="157" t="str">
        <f>'3. Scénario E32a'!J17</f>
        <v>?</v>
      </c>
      <c r="E17" s="157" t="str">
        <f>'3. Scénario E32a'!K17</f>
        <v>?</v>
      </c>
      <c r="F17" s="157" t="str">
        <f>'3. Scénario E32a'!L17</f>
        <v>?</v>
      </c>
      <c r="G17" s="208">
        <v>13</v>
      </c>
      <c r="H17" s="238"/>
      <c r="I17" s="178"/>
      <c r="J17" s="322">
        <f t="shared" si="0"/>
        <v>0</v>
      </c>
    </row>
    <row r="18" spans="1:10" x14ac:dyDescent="0.25">
      <c r="A18" s="313"/>
      <c r="B18" s="208">
        <v>14</v>
      </c>
      <c r="C18" s="157" t="str">
        <f>'3. Scénario E32a'!I18</f>
        <v>?</v>
      </c>
      <c r="D18" s="157" t="str">
        <f>'3. Scénario E32a'!J18</f>
        <v>?</v>
      </c>
      <c r="E18" s="157" t="str">
        <f>'3. Scénario E32a'!K18</f>
        <v>?</v>
      </c>
      <c r="F18" s="157" t="str">
        <f>'3. Scénario E32a'!L18</f>
        <v>?</v>
      </c>
      <c r="G18" s="208">
        <v>14</v>
      </c>
      <c r="H18" s="238"/>
      <c r="I18" s="178"/>
      <c r="J18" s="322">
        <f t="shared" si="0"/>
        <v>0</v>
      </c>
    </row>
    <row r="19" spans="1:10" x14ac:dyDescent="0.25">
      <c r="A19" s="313"/>
      <c r="B19" s="208">
        <v>15</v>
      </c>
      <c r="C19" s="157" t="str">
        <f>'3. Scénario E32a'!I19</f>
        <v>?</v>
      </c>
      <c r="D19" s="157" t="str">
        <f>'3. Scénario E32a'!J19</f>
        <v>?</v>
      </c>
      <c r="E19" s="157" t="str">
        <f>'3. Scénario E32a'!K19</f>
        <v>?</v>
      </c>
      <c r="F19" s="157" t="str">
        <f>'3. Scénario E32a'!L19</f>
        <v>?</v>
      </c>
      <c r="G19" s="208">
        <v>15</v>
      </c>
      <c r="H19" s="238"/>
      <c r="I19" s="178"/>
      <c r="J19" s="322">
        <f t="shared" si="0"/>
        <v>0</v>
      </c>
    </row>
    <row r="20" spans="1:10" x14ac:dyDescent="0.25">
      <c r="A20" s="313"/>
      <c r="B20" s="208">
        <v>16</v>
      </c>
      <c r="C20" s="157" t="str">
        <f>'3. Scénario E32a'!I20</f>
        <v>?</v>
      </c>
      <c r="D20" s="157" t="str">
        <f>'3. Scénario E32a'!J20</f>
        <v>?</v>
      </c>
      <c r="E20" s="157" t="str">
        <f>'3. Scénario E32a'!K20</f>
        <v>?</v>
      </c>
      <c r="F20" s="157" t="str">
        <f>'3. Scénario E32a'!L20</f>
        <v>?</v>
      </c>
      <c r="G20" s="208">
        <v>16</v>
      </c>
      <c r="H20" s="238"/>
      <c r="I20" s="178"/>
      <c r="J20" s="322">
        <f t="shared" si="0"/>
        <v>0</v>
      </c>
    </row>
    <row r="21" spans="1:10" ht="14.45" customHeight="1" x14ac:dyDescent="0.25">
      <c r="A21" s="313"/>
      <c r="B21" s="208">
        <v>17</v>
      </c>
      <c r="C21" s="157" t="str">
        <f>'3. Scénario E32a'!I21</f>
        <v>?</v>
      </c>
      <c r="D21" s="157" t="str">
        <f>'3. Scénario E32a'!J21</f>
        <v>?</v>
      </c>
      <c r="E21" s="157" t="str">
        <f>'3. Scénario E32a'!K21</f>
        <v>?</v>
      </c>
      <c r="F21" s="157" t="str">
        <f>'3. Scénario E32a'!L21</f>
        <v>?</v>
      </c>
      <c r="G21" s="208">
        <v>17</v>
      </c>
      <c r="H21" s="238"/>
      <c r="I21" s="178"/>
      <c r="J21" s="322">
        <f t="shared" si="0"/>
        <v>0</v>
      </c>
    </row>
    <row r="22" spans="1:10" x14ac:dyDescent="0.25">
      <c r="A22" s="313"/>
      <c r="B22" s="208">
        <v>18</v>
      </c>
      <c r="C22" s="157" t="str">
        <f>'3. Scénario E32a'!I22</f>
        <v>?</v>
      </c>
      <c r="D22" s="157" t="str">
        <f>'3. Scénario E32a'!J22</f>
        <v>?</v>
      </c>
      <c r="E22" s="157" t="str">
        <f>'3. Scénario E32a'!K22</f>
        <v>?</v>
      </c>
      <c r="F22" s="157" t="str">
        <f>'3. Scénario E32a'!L22</f>
        <v>?</v>
      </c>
      <c r="G22" s="208">
        <v>18</v>
      </c>
      <c r="H22" s="238"/>
      <c r="I22" s="178"/>
      <c r="J22" s="322">
        <f t="shared" si="0"/>
        <v>0</v>
      </c>
    </row>
    <row r="23" spans="1:10" x14ac:dyDescent="0.25">
      <c r="A23" s="313"/>
      <c r="B23" s="208">
        <v>19</v>
      </c>
      <c r="C23" s="157" t="str">
        <f>'3. Scénario E32a'!I23</f>
        <v>?</v>
      </c>
      <c r="D23" s="157" t="str">
        <f>'3. Scénario E32a'!J23</f>
        <v>?</v>
      </c>
      <c r="E23" s="157" t="str">
        <f>'3. Scénario E32a'!K23</f>
        <v>?</v>
      </c>
      <c r="F23" s="157" t="str">
        <f>'3. Scénario E32a'!L23</f>
        <v>?</v>
      </c>
      <c r="G23" s="208">
        <v>19</v>
      </c>
      <c r="H23" s="238"/>
      <c r="I23" s="178"/>
      <c r="J23" s="322">
        <f t="shared" si="0"/>
        <v>0</v>
      </c>
    </row>
    <row r="24" spans="1:10" x14ac:dyDescent="0.25">
      <c r="A24" s="313"/>
      <c r="B24" s="208">
        <v>20</v>
      </c>
      <c r="C24" s="157" t="str">
        <f>'3. Scénario E32a'!I24</f>
        <v>?</v>
      </c>
      <c r="D24" s="157" t="str">
        <f>'3. Scénario E32a'!J24</f>
        <v>?</v>
      </c>
      <c r="E24" s="157" t="str">
        <f>'3. Scénario E32a'!K24</f>
        <v>?</v>
      </c>
      <c r="F24" s="157" t="str">
        <f>'3. Scénario E32a'!L24</f>
        <v>?</v>
      </c>
      <c r="G24" s="208">
        <v>20</v>
      </c>
      <c r="H24" s="238"/>
      <c r="I24" s="178"/>
      <c r="J24" s="322">
        <f t="shared" si="0"/>
        <v>0</v>
      </c>
    </row>
    <row r="25" spans="1:10" x14ac:dyDescent="0.25">
      <c r="A25" s="313"/>
      <c r="B25" s="208">
        <v>21</v>
      </c>
      <c r="C25" s="157" t="str">
        <f>'3. Scénario E32a'!I25</f>
        <v>?</v>
      </c>
      <c r="D25" s="157" t="str">
        <f>'3. Scénario E32a'!J25</f>
        <v>?</v>
      </c>
      <c r="E25" s="157" t="str">
        <f>'3. Scénario E32a'!K25</f>
        <v>?</v>
      </c>
      <c r="F25" s="157" t="str">
        <f>'3. Scénario E32a'!L25</f>
        <v>?</v>
      </c>
      <c r="G25" s="208">
        <v>21</v>
      </c>
      <c r="H25" s="238"/>
      <c r="I25" s="178"/>
      <c r="J25" s="322">
        <f t="shared" si="0"/>
        <v>0</v>
      </c>
    </row>
    <row r="26" spans="1:10" x14ac:dyDescent="0.25">
      <c r="A26" s="313"/>
      <c r="B26" s="208">
        <v>22</v>
      </c>
      <c r="C26" s="157" t="str">
        <f>'3. Scénario E32a'!I26</f>
        <v>?</v>
      </c>
      <c r="D26" s="157" t="str">
        <f>'3. Scénario E32a'!J26</f>
        <v>?</v>
      </c>
      <c r="E26" s="157" t="str">
        <f>'3. Scénario E32a'!K26</f>
        <v>?</v>
      </c>
      <c r="F26" s="157" t="str">
        <f>'3. Scénario E32a'!L25</f>
        <v>?</v>
      </c>
      <c r="G26" s="208">
        <v>22</v>
      </c>
      <c r="H26" s="238"/>
      <c r="I26" s="178"/>
      <c r="J26" s="322">
        <f t="shared" si="0"/>
        <v>0</v>
      </c>
    </row>
    <row r="27" spans="1:10" x14ac:dyDescent="0.25">
      <c r="A27" s="313"/>
      <c r="B27" s="208">
        <v>23</v>
      </c>
      <c r="C27" s="157" t="str">
        <f>'3. Scénario E32a'!I27</f>
        <v>?</v>
      </c>
      <c r="D27" s="157" t="str">
        <f>'3. Scénario E32a'!J27</f>
        <v>?</v>
      </c>
      <c r="E27" s="157" t="str">
        <f>'3. Scénario E32a'!K27</f>
        <v>?</v>
      </c>
      <c r="F27" s="157" t="str">
        <f>'3. Scénario E32a'!L25</f>
        <v>?</v>
      </c>
      <c r="G27" s="208">
        <v>23</v>
      </c>
      <c r="H27" s="238"/>
      <c r="I27" s="178"/>
      <c r="J27" s="322">
        <f t="shared" si="0"/>
        <v>0</v>
      </c>
    </row>
    <row r="28" spans="1:10" x14ac:dyDescent="0.25">
      <c r="A28" s="313"/>
      <c r="B28" s="208">
        <v>24</v>
      </c>
      <c r="C28" s="157" t="str">
        <f>'3. Scénario E32a'!I28</f>
        <v>?</v>
      </c>
      <c r="D28" s="157" t="str">
        <f>'3. Scénario E32a'!J28</f>
        <v>?</v>
      </c>
      <c r="E28" s="157" t="str">
        <f>'3. Scénario E32a'!K28</f>
        <v>?</v>
      </c>
      <c r="F28" s="157" t="str">
        <f>'3. Scénario E32a'!L25</f>
        <v>?</v>
      </c>
      <c r="G28" s="208">
        <v>24</v>
      </c>
      <c r="H28" s="238"/>
      <c r="I28" s="178"/>
      <c r="J28" s="322">
        <f t="shared" si="0"/>
        <v>0</v>
      </c>
    </row>
    <row r="29" spans="1:10" x14ac:dyDescent="0.25">
      <c r="A29" s="313"/>
      <c r="B29" s="208">
        <v>25</v>
      </c>
      <c r="C29" s="157" t="str">
        <f>'3. Scénario E32a'!I29</f>
        <v>?</v>
      </c>
      <c r="D29" s="157" t="str">
        <f>'3. Scénario E32a'!J29</f>
        <v>?</v>
      </c>
      <c r="E29" s="157" t="str">
        <f>'3. Scénario E32a'!K29</f>
        <v>?</v>
      </c>
      <c r="F29" s="157" t="str">
        <f>'3. Scénario E32a'!L25</f>
        <v>?</v>
      </c>
      <c r="G29" s="208">
        <v>25</v>
      </c>
      <c r="H29" s="238"/>
      <c r="I29" s="178"/>
      <c r="J29" s="322">
        <f t="shared" si="0"/>
        <v>0</v>
      </c>
    </row>
    <row r="30" spans="1:10" x14ac:dyDescent="0.25">
      <c r="A30" s="313"/>
      <c r="B30" s="208">
        <v>26</v>
      </c>
      <c r="C30" s="157" t="str">
        <f>'3. Scénario E32a'!I30</f>
        <v>?</v>
      </c>
      <c r="D30" s="157" t="str">
        <f>'3. Scénario E32a'!J30</f>
        <v>?</v>
      </c>
      <c r="E30" s="157" t="str">
        <f>'3. Scénario E32a'!K30</f>
        <v>?</v>
      </c>
      <c r="F30" s="157" t="str">
        <f>'3. Scénario E32a'!L25</f>
        <v>?</v>
      </c>
      <c r="G30" s="208">
        <v>26</v>
      </c>
      <c r="H30" s="238"/>
      <c r="I30" s="178"/>
      <c r="J30" s="322">
        <f t="shared" si="0"/>
        <v>0</v>
      </c>
    </row>
    <row r="31" spans="1:10" x14ac:dyDescent="0.25">
      <c r="A31" s="313"/>
      <c r="B31" s="208">
        <v>27</v>
      </c>
      <c r="C31" s="157" t="str">
        <f>'3. Scénario E32a'!I31</f>
        <v>?</v>
      </c>
      <c r="D31" s="157" t="str">
        <f>'3. Scénario E32a'!J31</f>
        <v>?</v>
      </c>
      <c r="E31" s="157" t="str">
        <f>'3. Scénario E32a'!K31</f>
        <v>?</v>
      </c>
      <c r="F31" s="157" t="str">
        <f>'3. Scénario E32a'!L25</f>
        <v>?</v>
      </c>
      <c r="G31" s="208">
        <v>27</v>
      </c>
      <c r="H31" s="238"/>
      <c r="I31" s="178"/>
      <c r="J31" s="322">
        <f t="shared" si="0"/>
        <v>0</v>
      </c>
    </row>
    <row r="32" spans="1:10" x14ac:dyDescent="0.25">
      <c r="A32" s="313"/>
      <c r="B32" s="208">
        <v>28</v>
      </c>
      <c r="C32" s="157" t="str">
        <f>'3. Scénario E32a'!I32</f>
        <v>?</v>
      </c>
      <c r="D32" s="157" t="str">
        <f>'3. Scénario E32a'!J32</f>
        <v>?</v>
      </c>
      <c r="E32" s="157" t="str">
        <f>'3. Scénario E32a'!K32</f>
        <v>?</v>
      </c>
      <c r="F32" s="157" t="str">
        <f>'3. Scénario E32a'!L32</f>
        <v>?</v>
      </c>
      <c r="G32" s="208">
        <v>28</v>
      </c>
      <c r="H32" s="238"/>
      <c r="I32" s="178"/>
      <c r="J32" s="322">
        <f t="shared" si="0"/>
        <v>0</v>
      </c>
    </row>
    <row r="33" spans="1:11" x14ac:dyDescent="0.25">
      <c r="A33" s="313"/>
      <c r="B33" s="208">
        <v>29</v>
      </c>
      <c r="C33" s="157" t="str">
        <f>'3. Scénario E32a'!I33</f>
        <v>?</v>
      </c>
      <c r="D33" s="157" t="str">
        <f>'3. Scénario E32a'!J33</f>
        <v>?</v>
      </c>
      <c r="E33" s="157" t="str">
        <f>'3. Scénario E32a'!K33</f>
        <v>?</v>
      </c>
      <c r="F33" s="157" t="str">
        <f>'3. Scénario E32a'!L33</f>
        <v>?</v>
      </c>
      <c r="G33" s="208">
        <v>29</v>
      </c>
      <c r="H33" s="238"/>
      <c r="I33" s="178"/>
      <c r="J33" s="322">
        <f t="shared" si="0"/>
        <v>0</v>
      </c>
    </row>
    <row r="34" spans="1:11" x14ac:dyDescent="0.25">
      <c r="A34" s="313"/>
      <c r="B34" s="208">
        <v>30</v>
      </c>
      <c r="C34" s="157" t="str">
        <f>'3. Scénario E32a'!I34</f>
        <v>?</v>
      </c>
      <c r="D34" s="157" t="str">
        <f>'3. Scénario E32a'!J34</f>
        <v>?</v>
      </c>
      <c r="E34" s="157" t="str">
        <f>'3. Scénario E32a'!K34</f>
        <v>?</v>
      </c>
      <c r="F34" s="157" t="str">
        <f>'3. Scénario E32a'!L34</f>
        <v>?</v>
      </c>
      <c r="G34" s="208">
        <v>30</v>
      </c>
      <c r="H34" s="238"/>
      <c r="I34" s="178"/>
      <c r="J34" s="322">
        <f t="shared" si="0"/>
        <v>0</v>
      </c>
    </row>
    <row r="35" spans="1:11" x14ac:dyDescent="0.25">
      <c r="A35" s="313"/>
      <c r="B35" s="208">
        <v>31</v>
      </c>
      <c r="C35" s="157" t="str">
        <f>'3. Scénario E32a'!I35</f>
        <v>?</v>
      </c>
      <c r="D35" s="157" t="str">
        <f>'3. Scénario E32a'!J35</f>
        <v>?</v>
      </c>
      <c r="E35" s="157" t="str">
        <f>'3. Scénario E32a'!K35</f>
        <v>?</v>
      </c>
      <c r="F35" s="157" t="str">
        <f>'3. Scénario E32a'!L35</f>
        <v>?</v>
      </c>
      <c r="G35" s="208">
        <v>31</v>
      </c>
      <c r="H35" s="238"/>
      <c r="I35" s="178"/>
      <c r="J35" s="322">
        <f t="shared" si="0"/>
        <v>0</v>
      </c>
    </row>
    <row r="36" spans="1:11" x14ac:dyDescent="0.25">
      <c r="A36" s="313"/>
      <c r="B36" s="208">
        <v>32</v>
      </c>
      <c r="C36" s="157" t="str">
        <f>'3. Scénario E32a'!I36</f>
        <v>?</v>
      </c>
      <c r="D36" s="157" t="str">
        <f>'3. Scénario E32a'!J36</f>
        <v>?</v>
      </c>
      <c r="E36" s="157" t="str">
        <f>'3. Scénario E32a'!K36</f>
        <v>?</v>
      </c>
      <c r="F36" s="157" t="str">
        <f>'3. Scénario E32a'!L36</f>
        <v>?</v>
      </c>
      <c r="G36" s="208">
        <v>32</v>
      </c>
      <c r="H36" s="238"/>
      <c r="I36" s="178"/>
      <c r="J36" s="322">
        <f t="shared" si="0"/>
        <v>0</v>
      </c>
    </row>
    <row r="37" spans="1:11" x14ac:dyDescent="0.25">
      <c r="A37" s="313"/>
      <c r="B37" s="208">
        <v>33</v>
      </c>
      <c r="C37" s="157" t="str">
        <f>'3. Scénario E32a'!I37</f>
        <v>?</v>
      </c>
      <c r="D37" s="157" t="str">
        <f>'3. Scénario E32a'!J37</f>
        <v>?</v>
      </c>
      <c r="E37" s="157" t="str">
        <f>'3. Scénario E32a'!K37</f>
        <v>?</v>
      </c>
      <c r="F37" s="157" t="str">
        <f>'3. Scénario E32a'!L37</f>
        <v>?</v>
      </c>
      <c r="G37" s="208">
        <v>33</v>
      </c>
      <c r="H37" s="238"/>
      <c r="I37" s="178"/>
      <c r="J37" s="322">
        <f t="shared" si="0"/>
        <v>0</v>
      </c>
    </row>
    <row r="38" spans="1:11" x14ac:dyDescent="0.25">
      <c r="A38" s="313"/>
      <c r="B38" s="208">
        <v>34</v>
      </c>
      <c r="C38" s="157" t="str">
        <f>'3. Scénario E32a'!I38</f>
        <v>?</v>
      </c>
      <c r="D38" s="157" t="str">
        <f>'3. Scénario E32a'!J38</f>
        <v>?</v>
      </c>
      <c r="E38" s="157" t="str">
        <f>'3. Scénario E32a'!K38</f>
        <v>?</v>
      </c>
      <c r="F38" s="157" t="str">
        <f>'3. Scénario E32a'!L38</f>
        <v>?</v>
      </c>
      <c r="G38" s="208">
        <v>34</v>
      </c>
      <c r="H38" s="238"/>
      <c r="I38" s="178"/>
      <c r="J38" s="322">
        <f t="shared" si="0"/>
        <v>0</v>
      </c>
    </row>
    <row r="39" spans="1:11" x14ac:dyDescent="0.25">
      <c r="A39" s="313"/>
      <c r="B39" s="208">
        <v>35</v>
      </c>
      <c r="C39" s="157" t="str">
        <f>'3. Scénario E32a'!I39</f>
        <v>?</v>
      </c>
      <c r="D39" s="157" t="str">
        <f>'3. Scénario E32a'!J39</f>
        <v>?</v>
      </c>
      <c r="E39" s="157" t="str">
        <f>'3. Scénario E32a'!K39</f>
        <v>?</v>
      </c>
      <c r="F39" s="157" t="str">
        <f>'3. Scénario E32a'!L39</f>
        <v>?</v>
      </c>
      <c r="G39" s="208">
        <v>35</v>
      </c>
      <c r="H39" s="238"/>
      <c r="I39" s="178"/>
      <c r="J39" s="322">
        <f t="shared" si="0"/>
        <v>0</v>
      </c>
    </row>
    <row r="40" spans="1:11" x14ac:dyDescent="0.25">
      <c r="A40" s="313"/>
      <c r="B40" s="208">
        <v>36</v>
      </c>
      <c r="C40" s="157" t="str">
        <f>'3. Scénario E32a'!I40</f>
        <v>?</v>
      </c>
      <c r="D40" s="157" t="str">
        <f>'3. Scénario E32a'!J40</f>
        <v>?</v>
      </c>
      <c r="E40" s="157" t="str">
        <f>'3. Scénario E32a'!K40</f>
        <v>?</v>
      </c>
      <c r="F40" s="157" t="str">
        <f>'3. Scénario E32a'!L40</f>
        <v>?</v>
      </c>
      <c r="G40" s="208">
        <v>36</v>
      </c>
      <c r="H40" s="238"/>
      <c r="I40" s="178"/>
      <c r="J40" s="322">
        <f t="shared" si="0"/>
        <v>0</v>
      </c>
    </row>
    <row r="41" spans="1:11" x14ac:dyDescent="0.25">
      <c r="A41" s="313"/>
      <c r="B41" s="208">
        <v>37</v>
      </c>
      <c r="C41" s="157" t="str">
        <f>'3. Scénario E32a'!I41</f>
        <v>?</v>
      </c>
      <c r="D41" s="157" t="str">
        <f>'3. Scénario E32a'!J41</f>
        <v>?</v>
      </c>
      <c r="E41" s="157" t="str">
        <f>'3. Scénario E32a'!K41</f>
        <v>?</v>
      </c>
      <c r="F41" s="157" t="str">
        <f>'3. Scénario E32a'!L41</f>
        <v>?</v>
      </c>
      <c r="G41" s="208">
        <v>37</v>
      </c>
      <c r="H41" s="238"/>
      <c r="I41" s="178"/>
      <c r="J41" s="322">
        <f t="shared" si="0"/>
        <v>0</v>
      </c>
    </row>
    <row r="42" spans="1:11" x14ac:dyDescent="0.25">
      <c r="A42" s="313"/>
      <c r="B42" s="208">
        <v>38</v>
      </c>
      <c r="C42" s="157" t="str">
        <f>'3. Scénario E32a'!I42</f>
        <v>?</v>
      </c>
      <c r="D42" s="157" t="str">
        <f>'3. Scénario E32a'!J42</f>
        <v>?</v>
      </c>
      <c r="E42" s="157" t="str">
        <f>'3. Scénario E32a'!K42</f>
        <v>?</v>
      </c>
      <c r="F42" s="157" t="str">
        <f>'3. Scénario E32a'!L42</f>
        <v>?</v>
      </c>
      <c r="G42" s="208">
        <v>38</v>
      </c>
      <c r="H42" s="238"/>
      <c r="I42" s="178"/>
      <c r="J42" s="322">
        <f t="shared" si="0"/>
        <v>0</v>
      </c>
    </row>
    <row r="43" spans="1:11" x14ac:dyDescent="0.25">
      <c r="A43" s="313"/>
      <c r="B43" s="208">
        <v>39</v>
      </c>
      <c r="C43" s="157" t="str">
        <f>'3. Scénario E32a'!I43</f>
        <v>?</v>
      </c>
      <c r="D43" s="157" t="str">
        <f>'3. Scénario E32a'!J43</f>
        <v>?</v>
      </c>
      <c r="E43" s="157" t="str">
        <f>'3. Scénario E32a'!K43</f>
        <v>?</v>
      </c>
      <c r="F43" s="157" t="str">
        <f>'3. Scénario E32a'!L43</f>
        <v>?</v>
      </c>
      <c r="G43" s="208">
        <v>39</v>
      </c>
      <c r="H43" s="238"/>
      <c r="I43" s="178"/>
      <c r="J43" s="322">
        <f t="shared" si="0"/>
        <v>0</v>
      </c>
    </row>
    <row r="44" spans="1:11" x14ac:dyDescent="0.25">
      <c r="A44" s="313"/>
      <c r="B44" s="208">
        <v>40</v>
      </c>
      <c r="C44" s="157" t="str">
        <f>'3. Scénario E32a'!I44</f>
        <v>?</v>
      </c>
      <c r="D44" s="157" t="str">
        <f>'3. Scénario E32a'!J44</f>
        <v>?</v>
      </c>
      <c r="E44" s="157" t="str">
        <f>'3. Scénario E32a'!K44</f>
        <v>?</v>
      </c>
      <c r="F44" s="157" t="str">
        <f>'3. Scénario E32a'!L44</f>
        <v>?</v>
      </c>
      <c r="G44" s="208">
        <v>40</v>
      </c>
      <c r="H44" s="318"/>
      <c r="I44" s="319"/>
      <c r="J44" s="322">
        <f t="shared" si="0"/>
        <v>0</v>
      </c>
    </row>
    <row r="45" spans="1:11" ht="32.25" customHeight="1" x14ac:dyDescent="0.25">
      <c r="H45" s="320" t="s">
        <v>817</v>
      </c>
      <c r="I45" s="320"/>
      <c r="J45" s="321">
        <f>SUM(J5:J44)</f>
        <v>0</v>
      </c>
      <c r="K45" s="323" t="s">
        <v>818</v>
      </c>
    </row>
    <row r="46" spans="1:11" x14ac:dyDescent="0.25">
      <c r="B46" s="236"/>
      <c r="C46" s="237"/>
      <c r="D46" s="237"/>
      <c r="F46" s="237"/>
      <c r="G46" s="236"/>
      <c r="H46" s="236"/>
      <c r="I46" s="236"/>
      <c r="J46" s="152"/>
    </row>
    <row r="47" spans="1:11" ht="15" customHeight="1" x14ac:dyDescent="0.25">
      <c r="B47" s="236"/>
      <c r="C47" s="237"/>
      <c r="D47" s="237"/>
      <c r="F47" s="237"/>
      <c r="G47" s="236"/>
      <c r="H47" s="312" t="s">
        <v>158</v>
      </c>
      <c r="I47" s="312"/>
      <c r="J47" s="317"/>
    </row>
    <row r="48" spans="1:11" x14ac:dyDescent="0.25">
      <c r="B48" s="236"/>
      <c r="C48" s="237"/>
      <c r="D48" s="237"/>
      <c r="E48" s="237"/>
      <c r="F48" s="237"/>
      <c r="G48" s="236"/>
      <c r="H48" s="312"/>
      <c r="I48" s="312"/>
      <c r="J48" s="317"/>
    </row>
    <row r="49" spans="2:9" ht="15" hidden="1" customHeight="1" x14ac:dyDescent="0.25">
      <c r="B49" s="236"/>
      <c r="C49" s="237"/>
      <c r="D49" s="237"/>
      <c r="E49" s="237"/>
      <c r="F49" s="237"/>
      <c r="G49" s="236"/>
      <c r="H49" s="312"/>
      <c r="I49" s="312"/>
    </row>
    <row r="50" spans="2:9" x14ac:dyDescent="0.25">
      <c r="B50" s="236"/>
      <c r="C50" s="237"/>
      <c r="D50" s="237"/>
      <c r="E50" s="237"/>
      <c r="F50" s="237"/>
      <c r="G50" s="236"/>
      <c r="H50" s="312"/>
      <c r="I50" s="312"/>
    </row>
    <row r="51" spans="2:9" x14ac:dyDescent="0.25">
      <c r="B51" s="236"/>
      <c r="C51" s="237"/>
      <c r="D51" s="237"/>
      <c r="E51" s="237"/>
      <c r="F51" s="237"/>
      <c r="G51" s="236"/>
      <c r="H51" s="236"/>
    </row>
    <row r="52" spans="2:9" x14ac:dyDescent="0.25">
      <c r="B52" s="236"/>
      <c r="C52" s="237"/>
      <c r="D52" s="237"/>
      <c r="E52" s="237"/>
      <c r="F52" s="237"/>
      <c r="G52" s="236"/>
      <c r="H52" s="236"/>
    </row>
    <row r="53" spans="2:9" x14ac:dyDescent="0.25">
      <c r="B53" s="236"/>
      <c r="C53" s="237"/>
      <c r="D53" s="237"/>
      <c r="E53" s="237"/>
      <c r="F53" s="237"/>
      <c r="G53" s="236"/>
      <c r="H53" s="236"/>
    </row>
    <row r="54" spans="2:9" x14ac:dyDescent="0.25">
      <c r="B54" s="236"/>
      <c r="C54" s="237"/>
      <c r="D54" s="237"/>
      <c r="E54" s="237"/>
      <c r="F54" s="237"/>
      <c r="G54" s="236"/>
      <c r="H54" s="236"/>
    </row>
    <row r="55" spans="2:9" x14ac:dyDescent="0.25">
      <c r="B55" s="236"/>
      <c r="C55" s="237"/>
      <c r="D55" s="237"/>
      <c r="E55" s="237"/>
      <c r="F55" s="237"/>
      <c r="G55" s="236"/>
      <c r="H55" s="236"/>
    </row>
    <row r="56" spans="2:9" x14ac:dyDescent="0.25">
      <c r="B56" s="236"/>
      <c r="C56" s="237"/>
      <c r="D56" s="237"/>
      <c r="E56" s="237"/>
      <c r="F56" s="237"/>
      <c r="G56" s="236"/>
      <c r="H56" s="236"/>
    </row>
    <row r="57" spans="2:9" x14ac:dyDescent="0.25">
      <c r="B57" s="236"/>
      <c r="C57" s="237"/>
      <c r="D57" s="237"/>
      <c r="E57" s="237"/>
      <c r="F57" s="237"/>
      <c r="G57" s="236"/>
      <c r="H57" s="236"/>
    </row>
    <row r="58" spans="2:9" x14ac:dyDescent="0.25">
      <c r="B58" s="236"/>
      <c r="C58" s="237"/>
      <c r="D58" s="237"/>
      <c r="E58" s="237"/>
      <c r="F58" s="237"/>
      <c r="G58" s="236"/>
      <c r="H58" s="236"/>
    </row>
    <row r="59" spans="2:9" x14ac:dyDescent="0.25">
      <c r="B59" s="236"/>
      <c r="C59" s="237"/>
      <c r="D59" s="237"/>
      <c r="E59" s="237"/>
      <c r="F59" s="237"/>
      <c r="G59" s="236"/>
      <c r="H59" s="236"/>
    </row>
    <row r="60" spans="2:9" x14ac:dyDescent="0.25">
      <c r="B60" s="236"/>
      <c r="C60" s="237"/>
      <c r="D60" s="237"/>
      <c r="E60" s="237"/>
      <c r="F60" s="237"/>
      <c r="G60" s="236"/>
      <c r="H60" s="236"/>
    </row>
    <row r="61" spans="2:9" x14ac:dyDescent="0.25">
      <c r="B61" s="236"/>
      <c r="C61" s="237"/>
      <c r="D61" s="237"/>
      <c r="E61" s="237"/>
      <c r="F61" s="237"/>
      <c r="G61" s="236"/>
      <c r="H61" s="236"/>
    </row>
  </sheetData>
  <sheetProtection selectLockedCells="1"/>
  <mergeCells count="5">
    <mergeCell ref="H1:I3"/>
    <mergeCell ref="H47:I50"/>
    <mergeCell ref="H45:I45"/>
    <mergeCell ref="J47:J48"/>
    <mergeCell ref="A5:A44"/>
  </mergeCells>
  <conditionalFormatting sqref="J5">
    <cfRule type="cellIs" dxfId="4" priority="3" operator="greaterThan">
      <formula>1</formula>
    </cfRule>
    <cfRule type="cellIs" dxfId="3" priority="2" operator="greaterThan">
      <formula>0</formula>
    </cfRule>
  </conditionalFormatting>
  <conditionalFormatting sqref="J5:J44">
    <cfRule type="cellIs" dxfId="2" priority="1" operator="greaterThan">
      <formula>0</formula>
    </cfRule>
  </conditionalFormatting>
  <pageMargins left="0.7" right="0.7" top="0.75" bottom="0.75" header="0.3" footer="0.3"/>
  <pageSetup paperSize="9" firstPageNumber="2147483648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15" sqref="A15"/>
    </sheetView>
  </sheetViews>
  <sheetFormatPr baseColWidth="10" defaultRowHeight="15" x14ac:dyDescent="0.25"/>
  <cols>
    <col min="1" max="1" width="26.7109375" customWidth="1"/>
    <col min="2" max="2" width="4.28515625" customWidth="1"/>
    <col min="3" max="3" width="19.28515625" customWidth="1"/>
  </cols>
  <sheetData>
    <row r="1" spans="1:5" x14ac:dyDescent="0.25">
      <c r="A1" s="17" t="s">
        <v>159</v>
      </c>
      <c r="B1" s="17"/>
      <c r="C1" s="17"/>
      <c r="D1" s="17"/>
    </row>
    <row r="2" spans="1:5" x14ac:dyDescent="0.25">
      <c r="A2" s="4" t="s">
        <v>160</v>
      </c>
      <c r="B2" s="17"/>
      <c r="C2" s="17"/>
      <c r="D2" s="4" t="s">
        <v>33</v>
      </c>
      <c r="E2" s="1" t="s">
        <v>161</v>
      </c>
    </row>
    <row r="3" spans="1:5" x14ac:dyDescent="0.25">
      <c r="A3" s="17" t="s">
        <v>37</v>
      </c>
      <c r="B3" s="17"/>
      <c r="C3" s="17"/>
      <c r="D3" s="18" t="s">
        <v>34</v>
      </c>
      <c r="E3" t="s">
        <v>37</v>
      </c>
    </row>
    <row r="4" spans="1:5" x14ac:dyDescent="0.25">
      <c r="A4" s="17" t="s">
        <v>162</v>
      </c>
      <c r="B4" s="17"/>
      <c r="C4" s="17"/>
      <c r="D4" s="17">
        <v>2024</v>
      </c>
      <c r="E4" t="s">
        <v>163</v>
      </c>
    </row>
    <row r="5" spans="1:5" x14ac:dyDescent="0.25">
      <c r="A5" s="17" t="s">
        <v>164</v>
      </c>
      <c r="B5" s="17"/>
      <c r="C5" s="17"/>
      <c r="D5" s="17">
        <v>2025</v>
      </c>
      <c r="E5" t="s">
        <v>165</v>
      </c>
    </row>
    <row r="6" spans="1:5" x14ac:dyDescent="0.25">
      <c r="A6" s="17"/>
      <c r="B6" s="17"/>
      <c r="C6" s="17"/>
      <c r="D6" s="17">
        <v>2026</v>
      </c>
      <c r="E6" t="s">
        <v>166</v>
      </c>
    </row>
    <row r="7" spans="1:5" x14ac:dyDescent="0.25">
      <c r="A7" s="17"/>
      <c r="B7" s="17"/>
      <c r="C7" s="17"/>
      <c r="D7" s="17">
        <v>2027</v>
      </c>
      <c r="E7" t="s">
        <v>167</v>
      </c>
    </row>
    <row r="8" spans="1:5" ht="29.1" customHeight="1" x14ac:dyDescent="0.25">
      <c r="A8" s="4" t="s">
        <v>168</v>
      </c>
      <c r="B8" s="17"/>
      <c r="C8" s="17"/>
      <c r="D8" s="17">
        <v>2028</v>
      </c>
      <c r="E8" t="s">
        <v>169</v>
      </c>
    </row>
    <row r="9" spans="1:5" ht="15" customHeight="1" x14ac:dyDescent="0.25">
      <c r="A9" s="19" t="s">
        <v>37</v>
      </c>
      <c r="B9" s="17"/>
      <c r="C9" s="17"/>
      <c r="D9" s="17"/>
      <c r="E9" t="s">
        <v>170</v>
      </c>
    </row>
    <row r="10" spans="1:5" x14ac:dyDescent="0.25">
      <c r="A10" s="19" t="s">
        <v>171</v>
      </c>
      <c r="D10" s="17"/>
      <c r="E10" t="s">
        <v>172</v>
      </c>
    </row>
    <row r="11" spans="1:5" x14ac:dyDescent="0.25">
      <c r="A11" s="19" t="s">
        <v>64</v>
      </c>
      <c r="D11" s="17"/>
      <c r="E11" t="s">
        <v>173</v>
      </c>
    </row>
    <row r="12" spans="1:5" ht="30" x14ac:dyDescent="0.25">
      <c r="A12" s="19" t="s">
        <v>174</v>
      </c>
      <c r="D12" s="17"/>
      <c r="E12" t="s">
        <v>175</v>
      </c>
    </row>
    <row r="13" spans="1:5" x14ac:dyDescent="0.25">
      <c r="A13" s="19" t="s">
        <v>176</v>
      </c>
      <c r="D13" s="17"/>
      <c r="E13" t="s">
        <v>177</v>
      </c>
    </row>
    <row r="14" spans="1:5" x14ac:dyDescent="0.25">
      <c r="A14" s="17"/>
      <c r="D14" s="17"/>
      <c r="E14" t="s">
        <v>178</v>
      </c>
    </row>
    <row r="15" spans="1:5" x14ac:dyDescent="0.25">
      <c r="A15" s="17"/>
      <c r="D15" s="17"/>
      <c r="E15" t="s">
        <v>179</v>
      </c>
    </row>
    <row r="16" spans="1:5" x14ac:dyDescent="0.25">
      <c r="A16" s="17"/>
      <c r="D16" s="17"/>
      <c r="E16" t="s">
        <v>180</v>
      </c>
    </row>
    <row r="17" spans="1:5" x14ac:dyDescent="0.25">
      <c r="A17" s="17"/>
      <c r="E17" t="s">
        <v>181</v>
      </c>
    </row>
    <row r="18" spans="1:5" x14ac:dyDescent="0.25">
      <c r="A18" s="17"/>
      <c r="E18" t="s">
        <v>182</v>
      </c>
    </row>
    <row r="19" spans="1:5" x14ac:dyDescent="0.25">
      <c r="A19" s="17"/>
      <c r="E19" t="s">
        <v>183</v>
      </c>
    </row>
    <row r="20" spans="1:5" x14ac:dyDescent="0.25">
      <c r="A20" s="17"/>
      <c r="E20" t="s">
        <v>184</v>
      </c>
    </row>
    <row r="21" spans="1:5" x14ac:dyDescent="0.25">
      <c r="A21" s="17"/>
      <c r="E21" t="s">
        <v>185</v>
      </c>
    </row>
    <row r="22" spans="1:5" x14ac:dyDescent="0.25">
      <c r="A22" s="17"/>
      <c r="E22" t="s">
        <v>186</v>
      </c>
    </row>
    <row r="23" spans="1:5" x14ac:dyDescent="0.25">
      <c r="A23" s="17"/>
      <c r="E23" t="s">
        <v>187</v>
      </c>
    </row>
    <row r="24" spans="1:5" x14ac:dyDescent="0.25">
      <c r="E24" t="s">
        <v>188</v>
      </c>
    </row>
    <row r="25" spans="1:5" x14ac:dyDescent="0.25">
      <c r="E25" t="s">
        <v>189</v>
      </c>
    </row>
    <row r="26" spans="1:5" x14ac:dyDescent="0.25">
      <c r="E26" t="s">
        <v>190</v>
      </c>
    </row>
    <row r="27" spans="1:5" x14ac:dyDescent="0.25">
      <c r="E27" t="s">
        <v>191</v>
      </c>
    </row>
    <row r="28" spans="1:5" x14ac:dyDescent="0.25">
      <c r="E28" t="s">
        <v>192</v>
      </c>
    </row>
    <row r="29" spans="1:5" x14ac:dyDescent="0.25">
      <c r="E29" t="s">
        <v>193</v>
      </c>
    </row>
    <row r="30" spans="1:5" x14ac:dyDescent="0.25">
      <c r="E30" t="s">
        <v>194</v>
      </c>
    </row>
    <row r="31" spans="1:5" x14ac:dyDescent="0.25">
      <c r="E31" t="s">
        <v>195</v>
      </c>
    </row>
    <row r="32" spans="1:5" x14ac:dyDescent="0.25">
      <c r="E32" t="s">
        <v>196</v>
      </c>
    </row>
    <row r="33" spans="5:5" x14ac:dyDescent="0.25">
      <c r="E33" t="s">
        <v>197</v>
      </c>
    </row>
    <row r="34" spans="5:5" x14ac:dyDescent="0.25">
      <c r="E34" t="s">
        <v>198</v>
      </c>
    </row>
    <row r="35" spans="5:5" x14ac:dyDescent="0.25">
      <c r="E35" t="s">
        <v>199</v>
      </c>
    </row>
    <row r="36" spans="5:5" x14ac:dyDescent="0.25">
      <c r="E36" t="s">
        <v>200</v>
      </c>
    </row>
  </sheetData>
  <sheetProtection sheet="1" objects="1" scenarios="1"/>
  <pageMargins left="0.7" right="0.7" top="0.75" bottom="0.75" header="0.3" footer="0.3"/>
  <pageSetup paperSize="9" firstPageNumber="2147483648" orientation="portrait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zoomScale="70" workbookViewId="0">
      <selection activeCell="F27" sqref="F26:F27"/>
    </sheetView>
  </sheetViews>
  <sheetFormatPr baseColWidth="10" defaultRowHeight="15" x14ac:dyDescent="0.25"/>
  <cols>
    <col min="1" max="1" width="53.5703125" customWidth="1"/>
    <col min="2" max="2" width="4.42578125" customWidth="1"/>
    <col min="3" max="3" width="20.28515625" customWidth="1"/>
    <col min="4" max="4" width="10.28515625" style="11" customWidth="1"/>
    <col min="6" max="6" width="121.28515625" customWidth="1"/>
    <col min="7" max="7" width="10.28515625" style="11" customWidth="1"/>
    <col min="8" max="8" width="167.7109375" customWidth="1"/>
    <col min="9" max="9" width="10.5703125" customWidth="1"/>
    <col min="10" max="10" width="5.28515625" customWidth="1"/>
    <col min="11" max="11" width="14.28515625" style="11" customWidth="1"/>
    <col min="12" max="12" width="23.5703125" style="11" customWidth="1"/>
    <col min="13" max="17" width="3.7109375" style="11" customWidth="1"/>
    <col min="18" max="18" width="4.28515625" style="11" customWidth="1"/>
    <col min="19" max="19" width="3.7109375" style="11" customWidth="1"/>
    <col min="20" max="20" width="3.7109375" customWidth="1"/>
    <col min="23" max="23" width="28.85546875" customWidth="1"/>
  </cols>
  <sheetData>
    <row r="1" spans="1:23" ht="54.4" customHeight="1" x14ac:dyDescent="0.25">
      <c r="A1" s="17" t="s">
        <v>168</v>
      </c>
      <c r="B1" s="315" t="s">
        <v>201</v>
      </c>
      <c r="C1" s="315"/>
      <c r="D1" s="10" t="s">
        <v>202</v>
      </c>
      <c r="E1" s="315" t="s">
        <v>78</v>
      </c>
      <c r="F1" s="315"/>
      <c r="G1" s="10" t="s">
        <v>202</v>
      </c>
      <c r="H1" t="s">
        <v>203</v>
      </c>
      <c r="K1" s="20" t="s">
        <v>204</v>
      </c>
      <c r="L1" s="20" t="s">
        <v>205</v>
      </c>
      <c r="M1" s="20" t="s">
        <v>206</v>
      </c>
      <c r="N1" s="20" t="s">
        <v>207</v>
      </c>
      <c r="O1" s="20" t="s">
        <v>208</v>
      </c>
      <c r="P1" s="20" t="s">
        <v>209</v>
      </c>
      <c r="Q1" s="20" t="s">
        <v>210</v>
      </c>
      <c r="R1" s="20" t="s">
        <v>211</v>
      </c>
      <c r="S1" s="20" t="s">
        <v>212</v>
      </c>
      <c r="T1" s="20" t="s">
        <v>213</v>
      </c>
    </row>
    <row r="2" spans="1:23" ht="15.75" thickBot="1" x14ac:dyDescent="0.3">
      <c r="B2" s="10"/>
      <c r="C2" s="10"/>
      <c r="D2" s="10" t="s">
        <v>37</v>
      </c>
      <c r="E2" s="10" t="s">
        <v>37</v>
      </c>
      <c r="F2" s="10" t="s">
        <v>37</v>
      </c>
      <c r="G2" s="10" t="s">
        <v>37</v>
      </c>
      <c r="H2" s="11" t="s">
        <v>37</v>
      </c>
      <c r="I2" s="10" t="s">
        <v>37</v>
      </c>
      <c r="J2" s="10" t="s">
        <v>37</v>
      </c>
      <c r="K2" s="65" t="s">
        <v>37</v>
      </c>
      <c r="L2" s="65" t="s">
        <v>37</v>
      </c>
      <c r="V2" t="s">
        <v>37</v>
      </c>
      <c r="W2" t="s">
        <v>37</v>
      </c>
    </row>
    <row r="3" spans="1:23" ht="14.65" customHeight="1" thickBot="1" x14ac:dyDescent="0.3">
      <c r="A3" s="19" t="s">
        <v>296</v>
      </c>
      <c r="B3" s="17" t="s">
        <v>234</v>
      </c>
      <c r="C3" s="314" t="s">
        <v>235</v>
      </c>
      <c r="D3" s="21" t="s">
        <v>236</v>
      </c>
      <c r="E3" s="17" t="s">
        <v>214</v>
      </c>
      <c r="F3" s="51" t="s">
        <v>237</v>
      </c>
      <c r="G3" s="52" t="s">
        <v>236</v>
      </c>
      <c r="H3" s="53" t="s">
        <v>238</v>
      </c>
      <c r="I3" s="21" t="s">
        <v>236</v>
      </c>
      <c r="J3" s="140" t="s">
        <v>529</v>
      </c>
      <c r="K3" s="22" t="s">
        <v>84</v>
      </c>
      <c r="L3" s="143" t="s">
        <v>277</v>
      </c>
      <c r="M3" s="23" t="s">
        <v>157</v>
      </c>
      <c r="N3" s="23" t="s">
        <v>157</v>
      </c>
      <c r="O3" s="23"/>
      <c r="P3" s="23" t="s">
        <v>157</v>
      </c>
      <c r="Q3" s="23"/>
      <c r="R3" s="23" t="s">
        <v>157</v>
      </c>
      <c r="S3" s="23" t="s">
        <v>157</v>
      </c>
      <c r="T3" s="23" t="s">
        <v>157</v>
      </c>
      <c r="V3" s="26" t="s">
        <v>239</v>
      </c>
      <c r="W3" s="27" t="s">
        <v>240</v>
      </c>
    </row>
    <row r="4" spans="1:23" ht="15.75" thickBot="1" x14ac:dyDescent="0.3">
      <c r="A4" t="s">
        <v>297</v>
      </c>
      <c r="B4" s="24"/>
      <c r="C4" s="314"/>
      <c r="D4" s="25" t="s">
        <v>241</v>
      </c>
      <c r="E4" s="17" t="s">
        <v>214</v>
      </c>
      <c r="F4" s="54" t="s">
        <v>237</v>
      </c>
      <c r="G4" s="52" t="s">
        <v>241</v>
      </c>
      <c r="H4" s="55" t="s">
        <v>242</v>
      </c>
      <c r="I4" s="25" t="s">
        <v>241</v>
      </c>
      <c r="J4" s="140" t="s">
        <v>529</v>
      </c>
      <c r="K4" s="22" t="s">
        <v>84</v>
      </c>
      <c r="L4" s="22" t="s">
        <v>277</v>
      </c>
      <c r="M4" s="23" t="s">
        <v>157</v>
      </c>
      <c r="N4" s="23" t="s">
        <v>157</v>
      </c>
      <c r="O4" s="23"/>
      <c r="P4" s="23" t="s">
        <v>157</v>
      </c>
      <c r="Q4" s="23"/>
      <c r="R4" s="23" t="s">
        <v>157</v>
      </c>
      <c r="S4" s="23" t="s">
        <v>157</v>
      </c>
      <c r="T4" s="23" t="s">
        <v>157</v>
      </c>
      <c r="V4" s="56" t="s">
        <v>243</v>
      </c>
      <c r="W4" s="50" t="s">
        <v>244</v>
      </c>
    </row>
    <row r="5" spans="1:23" ht="15.75" thickBot="1" x14ac:dyDescent="0.3">
      <c r="A5" s="19"/>
      <c r="B5" s="24"/>
      <c r="C5" s="17"/>
      <c r="D5" s="21" t="s">
        <v>245</v>
      </c>
      <c r="E5" s="17" t="s">
        <v>214</v>
      </c>
      <c r="F5" s="54" t="s">
        <v>237</v>
      </c>
      <c r="G5" s="52" t="s">
        <v>245</v>
      </c>
      <c r="H5" s="55" t="s">
        <v>246</v>
      </c>
      <c r="I5" s="25" t="s">
        <v>245</v>
      </c>
      <c r="J5" s="140" t="s">
        <v>529</v>
      </c>
      <c r="K5" s="22" t="s">
        <v>84</v>
      </c>
      <c r="L5" s="22" t="s">
        <v>277</v>
      </c>
      <c r="M5" s="23" t="s">
        <v>157</v>
      </c>
      <c r="N5" s="23" t="s">
        <v>157</v>
      </c>
      <c r="O5" s="23"/>
      <c r="P5" s="23" t="s">
        <v>157</v>
      </c>
      <c r="Q5" s="23"/>
      <c r="R5" s="23" t="s">
        <v>157</v>
      </c>
      <c r="S5" s="23" t="s">
        <v>157</v>
      </c>
      <c r="T5" s="23" t="s">
        <v>157</v>
      </c>
    </row>
    <row r="6" spans="1:23" ht="15.75" thickBot="1" x14ac:dyDescent="0.3">
      <c r="A6" s="19"/>
      <c r="B6" s="24"/>
      <c r="C6" s="17"/>
      <c r="D6" s="25" t="s">
        <v>247</v>
      </c>
      <c r="E6" s="17" t="s">
        <v>214</v>
      </c>
      <c r="F6" s="54" t="s">
        <v>237</v>
      </c>
      <c r="G6" s="52" t="s">
        <v>247</v>
      </c>
      <c r="H6" s="55" t="s">
        <v>248</v>
      </c>
      <c r="I6" s="25" t="s">
        <v>247</v>
      </c>
      <c r="J6" s="140" t="s">
        <v>529</v>
      </c>
      <c r="K6" s="22" t="s">
        <v>84</v>
      </c>
      <c r="L6" s="22" t="s">
        <v>277</v>
      </c>
      <c r="M6" s="23" t="s">
        <v>157</v>
      </c>
      <c r="N6" s="23" t="s">
        <v>157</v>
      </c>
      <c r="O6" s="23"/>
      <c r="P6" s="23" t="s">
        <v>157</v>
      </c>
      <c r="Q6" s="23"/>
      <c r="R6" s="23" t="s">
        <v>157</v>
      </c>
      <c r="S6" s="23" t="s">
        <v>157</v>
      </c>
      <c r="T6" s="23" t="s">
        <v>157</v>
      </c>
    </row>
    <row r="7" spans="1:23" ht="15.75" thickBot="1" x14ac:dyDescent="0.3">
      <c r="A7" s="19"/>
      <c r="B7" s="24"/>
      <c r="C7" s="17"/>
      <c r="D7" s="21" t="s">
        <v>249</v>
      </c>
      <c r="E7" s="17" t="s">
        <v>214</v>
      </c>
      <c r="F7" s="54" t="s">
        <v>237</v>
      </c>
      <c r="G7" s="52" t="s">
        <v>249</v>
      </c>
      <c r="H7" s="55" t="s">
        <v>250</v>
      </c>
      <c r="I7" s="25" t="s">
        <v>249</v>
      </c>
      <c r="J7" s="140" t="s">
        <v>529</v>
      </c>
      <c r="K7" s="22" t="s">
        <v>84</v>
      </c>
      <c r="L7" s="143" t="s">
        <v>278</v>
      </c>
      <c r="M7" s="23" t="s">
        <v>157</v>
      </c>
      <c r="N7" s="23" t="s">
        <v>157</v>
      </c>
      <c r="O7" s="23"/>
      <c r="P7" s="23" t="s">
        <v>157</v>
      </c>
      <c r="Q7" s="23"/>
      <c r="R7" s="23" t="s">
        <v>157</v>
      </c>
      <c r="S7" s="23" t="s">
        <v>157</v>
      </c>
      <c r="T7" s="23" t="s">
        <v>157</v>
      </c>
    </row>
    <row r="8" spans="1:23" ht="15.75" thickBot="1" x14ac:dyDescent="0.3">
      <c r="A8" s="19"/>
      <c r="B8" s="24"/>
      <c r="C8" s="17"/>
      <c r="D8" s="25" t="s">
        <v>251</v>
      </c>
      <c r="E8" s="17" t="s">
        <v>214</v>
      </c>
      <c r="F8" s="54" t="s">
        <v>237</v>
      </c>
      <c r="G8" s="52" t="s">
        <v>251</v>
      </c>
      <c r="H8" s="55" t="s">
        <v>252</v>
      </c>
      <c r="I8" s="25" t="s">
        <v>251</v>
      </c>
      <c r="J8" s="140" t="s">
        <v>529</v>
      </c>
      <c r="K8" s="22" t="s">
        <v>84</v>
      </c>
      <c r="L8" s="22" t="s">
        <v>278</v>
      </c>
      <c r="M8" s="23" t="s">
        <v>157</v>
      </c>
      <c r="N8" s="23" t="s">
        <v>157</v>
      </c>
      <c r="O8" s="23"/>
      <c r="P8" s="23" t="s">
        <v>157</v>
      </c>
      <c r="Q8" s="23"/>
      <c r="R8" s="23" t="s">
        <v>157</v>
      </c>
      <c r="S8" s="23" t="s">
        <v>157</v>
      </c>
      <c r="T8" s="23" t="s">
        <v>157</v>
      </c>
    </row>
    <row r="9" spans="1:23" ht="15.75" thickBot="1" x14ac:dyDescent="0.3">
      <c r="A9" s="19"/>
      <c r="B9" s="24"/>
      <c r="C9" s="17"/>
      <c r="D9" s="21" t="s">
        <v>253</v>
      </c>
      <c r="E9" s="17" t="s">
        <v>214</v>
      </c>
      <c r="F9" s="54" t="s">
        <v>237</v>
      </c>
      <c r="G9" s="52" t="s">
        <v>253</v>
      </c>
      <c r="H9" s="55" t="s">
        <v>254</v>
      </c>
      <c r="I9" s="25" t="s">
        <v>253</v>
      </c>
      <c r="J9" s="140" t="s">
        <v>529</v>
      </c>
      <c r="K9" s="22" t="s">
        <v>84</v>
      </c>
      <c r="L9" s="22" t="s">
        <v>278</v>
      </c>
      <c r="M9" s="23" t="s">
        <v>157</v>
      </c>
      <c r="N9" s="23" t="s">
        <v>157</v>
      </c>
      <c r="O9" s="23"/>
      <c r="P9" s="23" t="s">
        <v>157</v>
      </c>
      <c r="Q9" s="23"/>
      <c r="R9" s="23" t="s">
        <v>157</v>
      </c>
      <c r="S9" s="23" t="s">
        <v>157</v>
      </c>
      <c r="T9" s="23" t="s">
        <v>157</v>
      </c>
    </row>
    <row r="10" spans="1:23" ht="15.75" thickBot="1" x14ac:dyDescent="0.3">
      <c r="A10" s="19"/>
      <c r="B10" s="24"/>
      <c r="C10" s="17"/>
      <c r="D10" s="25" t="s">
        <v>255</v>
      </c>
      <c r="E10" s="17" t="s">
        <v>214</v>
      </c>
      <c r="F10" s="54" t="s">
        <v>237</v>
      </c>
      <c r="G10" s="52" t="s">
        <v>255</v>
      </c>
      <c r="H10" s="55" t="s">
        <v>256</v>
      </c>
      <c r="I10" s="25" t="s">
        <v>255</v>
      </c>
      <c r="J10" s="140" t="s">
        <v>529</v>
      </c>
      <c r="K10" s="22" t="s">
        <v>84</v>
      </c>
      <c r="L10" s="22" t="s">
        <v>278</v>
      </c>
      <c r="M10" s="23" t="s">
        <v>157</v>
      </c>
      <c r="N10" s="23" t="s">
        <v>157</v>
      </c>
      <c r="O10" s="23"/>
      <c r="P10" s="23" t="s">
        <v>157</v>
      </c>
      <c r="Q10" s="23"/>
      <c r="R10" s="23" t="s">
        <v>157</v>
      </c>
      <c r="S10" s="23" t="s">
        <v>157</v>
      </c>
      <c r="T10" s="23" t="s">
        <v>157</v>
      </c>
    </row>
    <row r="11" spans="1:23" x14ac:dyDescent="0.25">
      <c r="A11" s="19"/>
      <c r="B11" s="24"/>
      <c r="C11" s="17"/>
      <c r="D11" s="21" t="s">
        <v>257</v>
      </c>
      <c r="E11" s="17" t="s">
        <v>214</v>
      </c>
      <c r="F11" s="54" t="s">
        <v>237</v>
      </c>
      <c r="G11" s="52" t="s">
        <v>257</v>
      </c>
      <c r="H11" s="55" t="s">
        <v>227</v>
      </c>
      <c r="I11" s="25" t="s">
        <v>257</v>
      </c>
      <c r="J11" s="140" t="s">
        <v>529</v>
      </c>
      <c r="K11" s="22" t="s">
        <v>84</v>
      </c>
      <c r="L11" s="143" t="s">
        <v>278</v>
      </c>
      <c r="M11" s="23" t="s">
        <v>157</v>
      </c>
      <c r="N11" s="23" t="s">
        <v>157</v>
      </c>
      <c r="O11" s="23"/>
      <c r="P11" s="23" t="s">
        <v>157</v>
      </c>
      <c r="Q11" s="23"/>
      <c r="R11" s="23" t="s">
        <v>157</v>
      </c>
      <c r="S11" s="23" t="s">
        <v>157</v>
      </c>
      <c r="T11" s="23" t="s">
        <v>157</v>
      </c>
    </row>
    <row r="12" spans="1:23" x14ac:dyDescent="0.25">
      <c r="A12" s="19" t="s">
        <v>796</v>
      </c>
      <c r="B12" s="24" t="s">
        <v>234</v>
      </c>
      <c r="C12" s="17" t="s">
        <v>235</v>
      </c>
      <c r="D12" s="239" t="s">
        <v>797</v>
      </c>
      <c r="E12" s="17" t="s">
        <v>220</v>
      </c>
      <c r="F12" s="54" t="s">
        <v>791</v>
      </c>
      <c r="G12" s="240" t="s">
        <v>797</v>
      </c>
      <c r="H12" s="55" t="s">
        <v>798</v>
      </c>
      <c r="I12" s="239" t="s">
        <v>797</v>
      </c>
      <c r="J12" s="140" t="s">
        <v>769</v>
      </c>
      <c r="K12" s="22" t="s">
        <v>276</v>
      </c>
      <c r="L12" s="143" t="s">
        <v>277</v>
      </c>
      <c r="M12" s="23" t="s">
        <v>157</v>
      </c>
      <c r="N12" s="23" t="s">
        <v>157</v>
      </c>
      <c r="O12" s="23"/>
      <c r="P12" s="23" t="s">
        <v>157</v>
      </c>
      <c r="Q12" s="23" t="s">
        <v>157</v>
      </c>
      <c r="R12" s="23"/>
      <c r="S12" s="23"/>
      <c r="T12" s="23" t="s">
        <v>157</v>
      </c>
      <c r="V12" t="s">
        <v>83</v>
      </c>
      <c r="W12" t="s">
        <v>278</v>
      </c>
    </row>
    <row r="13" spans="1:23" x14ac:dyDescent="0.25">
      <c r="A13" s="19"/>
      <c r="B13" s="24"/>
      <c r="C13" s="17"/>
      <c r="D13" s="239" t="s">
        <v>799</v>
      </c>
      <c r="E13" s="17" t="s">
        <v>220</v>
      </c>
      <c r="F13" s="54" t="s">
        <v>791</v>
      </c>
      <c r="G13" s="240" t="s">
        <v>799</v>
      </c>
      <c r="H13" s="55" t="s">
        <v>800</v>
      </c>
      <c r="I13" s="239" t="s">
        <v>799</v>
      </c>
      <c r="J13" s="140" t="s">
        <v>769</v>
      </c>
      <c r="K13" s="22" t="s">
        <v>276</v>
      </c>
      <c r="L13" s="143" t="s">
        <v>277</v>
      </c>
      <c r="M13" s="23" t="s">
        <v>157</v>
      </c>
      <c r="N13" s="23" t="s">
        <v>157</v>
      </c>
      <c r="O13" s="23"/>
      <c r="P13" s="23" t="s">
        <v>157</v>
      </c>
      <c r="Q13" s="23" t="s">
        <v>157</v>
      </c>
      <c r="R13" s="23"/>
      <c r="S13" s="23"/>
      <c r="T13" s="23" t="s">
        <v>157</v>
      </c>
      <c r="V13" t="s">
        <v>84</v>
      </c>
      <c r="W13" t="s">
        <v>278</v>
      </c>
    </row>
    <row r="14" spans="1:23" x14ac:dyDescent="0.25">
      <c r="A14" s="19"/>
      <c r="B14" s="24"/>
      <c r="C14" s="17"/>
      <c r="D14" s="239" t="s">
        <v>801</v>
      </c>
      <c r="E14" s="17" t="s">
        <v>220</v>
      </c>
      <c r="F14" s="54" t="s">
        <v>791</v>
      </c>
      <c r="G14" s="240" t="s">
        <v>801</v>
      </c>
      <c r="H14" s="55" t="s">
        <v>246</v>
      </c>
      <c r="I14" s="239" t="s">
        <v>801</v>
      </c>
      <c r="J14" s="140" t="s">
        <v>769</v>
      </c>
      <c r="K14" s="22" t="s">
        <v>276</v>
      </c>
      <c r="L14" s="143" t="s">
        <v>277</v>
      </c>
      <c r="M14" s="23" t="s">
        <v>157</v>
      </c>
      <c r="N14" s="23" t="s">
        <v>157</v>
      </c>
      <c r="O14" s="23"/>
      <c r="P14" s="23" t="s">
        <v>157</v>
      </c>
      <c r="Q14" s="23" t="s">
        <v>157</v>
      </c>
      <c r="R14" s="23"/>
      <c r="S14" s="23"/>
      <c r="T14" s="23" t="s">
        <v>157</v>
      </c>
    </row>
    <row r="15" spans="1:23" x14ac:dyDescent="0.25">
      <c r="A15" s="19"/>
      <c r="B15" s="24"/>
      <c r="C15" s="17"/>
      <c r="D15" s="239" t="s">
        <v>802</v>
      </c>
      <c r="E15" s="17" t="s">
        <v>220</v>
      </c>
      <c r="F15" s="54" t="s">
        <v>791</v>
      </c>
      <c r="G15" s="240" t="s">
        <v>802</v>
      </c>
      <c r="H15" s="55" t="s">
        <v>250</v>
      </c>
      <c r="I15" s="239" t="s">
        <v>802</v>
      </c>
      <c r="J15" s="140" t="s">
        <v>769</v>
      </c>
      <c r="K15" s="22" t="s">
        <v>276</v>
      </c>
      <c r="L15" s="143" t="s">
        <v>277</v>
      </c>
      <c r="M15" s="23" t="s">
        <v>157</v>
      </c>
      <c r="N15" s="23" t="s">
        <v>157</v>
      </c>
      <c r="O15" s="23"/>
      <c r="P15" s="23" t="s">
        <v>157</v>
      </c>
      <c r="Q15" s="23" t="s">
        <v>157</v>
      </c>
      <c r="R15" s="23"/>
      <c r="S15" s="23"/>
      <c r="T15" s="23" t="s">
        <v>157</v>
      </c>
    </row>
    <row r="16" spans="1:23" x14ac:dyDescent="0.25">
      <c r="A16" s="19"/>
      <c r="B16" s="24"/>
      <c r="C16" s="17"/>
      <c r="D16" s="239" t="s">
        <v>790</v>
      </c>
      <c r="E16" s="17" t="s">
        <v>220</v>
      </c>
      <c r="F16" s="54" t="s">
        <v>791</v>
      </c>
      <c r="G16" s="240" t="s">
        <v>790</v>
      </c>
      <c r="H16" s="55" t="s">
        <v>792</v>
      </c>
      <c r="I16" s="239" t="s">
        <v>790</v>
      </c>
      <c r="J16" s="140" t="s">
        <v>769</v>
      </c>
      <c r="K16" s="22" t="s">
        <v>276</v>
      </c>
      <c r="L16" s="143" t="s">
        <v>277</v>
      </c>
      <c r="M16" s="23" t="s">
        <v>157</v>
      </c>
      <c r="N16" s="23" t="s">
        <v>157</v>
      </c>
      <c r="O16" s="23"/>
      <c r="P16" s="23" t="s">
        <v>157</v>
      </c>
      <c r="Q16" s="23" t="s">
        <v>157</v>
      </c>
      <c r="R16" s="23"/>
      <c r="S16" s="23"/>
      <c r="T16" s="23" t="s">
        <v>157</v>
      </c>
    </row>
    <row r="17" spans="1:20" x14ac:dyDescent="0.25">
      <c r="A17" s="19"/>
      <c r="B17" s="24"/>
      <c r="C17" s="17"/>
      <c r="D17" s="141" t="s">
        <v>67</v>
      </c>
      <c r="E17" s="140" t="s">
        <v>220</v>
      </c>
      <c r="F17" s="160" t="s">
        <v>791</v>
      </c>
      <c r="G17" s="141" t="s">
        <v>67</v>
      </c>
      <c r="H17" s="142" t="s">
        <v>279</v>
      </c>
      <c r="I17" s="141" t="s">
        <v>67</v>
      </c>
      <c r="J17" s="140" t="s">
        <v>769</v>
      </c>
      <c r="K17" s="143" t="s">
        <v>276</v>
      </c>
      <c r="L17" s="22" t="s">
        <v>277</v>
      </c>
      <c r="M17" s="23" t="s">
        <v>157</v>
      </c>
      <c r="N17" s="23" t="s">
        <v>157</v>
      </c>
      <c r="O17" s="23"/>
      <c r="P17" s="23" t="s">
        <v>157</v>
      </c>
      <c r="Q17" s="23" t="s">
        <v>157</v>
      </c>
      <c r="R17" s="23"/>
      <c r="S17" s="23"/>
      <c r="T17" s="23" t="s">
        <v>157</v>
      </c>
    </row>
    <row r="18" spans="1:20" x14ac:dyDescent="0.25">
      <c r="A18" s="19"/>
      <c r="B18" s="24"/>
      <c r="C18" s="17"/>
      <c r="D18" s="141" t="s">
        <v>68</v>
      </c>
      <c r="E18" s="140" t="s">
        <v>220</v>
      </c>
      <c r="F18" s="160" t="s">
        <v>791</v>
      </c>
      <c r="G18" s="141" t="s">
        <v>68</v>
      </c>
      <c r="H18" s="142" t="s">
        <v>280</v>
      </c>
      <c r="I18" s="141" t="s">
        <v>68</v>
      </c>
      <c r="J18" s="140" t="s">
        <v>769</v>
      </c>
      <c r="K18" s="143" t="s">
        <v>276</v>
      </c>
      <c r="L18" s="22" t="s">
        <v>277</v>
      </c>
      <c r="M18" s="23" t="s">
        <v>157</v>
      </c>
      <c r="N18" s="23" t="s">
        <v>157</v>
      </c>
      <c r="O18" s="23"/>
      <c r="P18" s="23" t="s">
        <v>157</v>
      </c>
      <c r="Q18" s="23" t="s">
        <v>157</v>
      </c>
      <c r="R18" s="23"/>
      <c r="S18" s="23"/>
      <c r="T18" s="23" t="s">
        <v>157</v>
      </c>
    </row>
    <row r="19" spans="1:20" x14ac:dyDescent="0.25">
      <c r="A19" s="19"/>
      <c r="B19" s="24"/>
      <c r="C19" s="17"/>
      <c r="D19" s="141" t="s">
        <v>281</v>
      </c>
      <c r="E19" s="140" t="s">
        <v>220</v>
      </c>
      <c r="F19" s="160" t="s">
        <v>791</v>
      </c>
      <c r="G19" s="141" t="s">
        <v>281</v>
      </c>
      <c r="H19" s="144" t="s">
        <v>282</v>
      </c>
      <c r="I19" s="141" t="s">
        <v>281</v>
      </c>
      <c r="J19" s="140" t="s">
        <v>769</v>
      </c>
      <c r="K19" s="143" t="s">
        <v>276</v>
      </c>
      <c r="L19" s="22" t="s">
        <v>277</v>
      </c>
      <c r="M19" s="23" t="s">
        <v>157</v>
      </c>
      <c r="N19" s="23" t="s">
        <v>157</v>
      </c>
      <c r="O19" s="23"/>
      <c r="P19" s="23" t="s">
        <v>157</v>
      </c>
      <c r="Q19" s="23" t="s">
        <v>157</v>
      </c>
      <c r="R19" s="23"/>
      <c r="S19" s="23"/>
      <c r="T19" s="23" t="s">
        <v>157</v>
      </c>
    </row>
    <row r="20" spans="1:20" x14ac:dyDescent="0.25">
      <c r="A20" s="19"/>
      <c r="B20" s="24"/>
      <c r="C20" s="17"/>
      <c r="D20" s="141" t="s">
        <v>69</v>
      </c>
      <c r="E20" s="140" t="s">
        <v>220</v>
      </c>
      <c r="F20" s="160" t="s">
        <v>791</v>
      </c>
      <c r="G20" s="141" t="s">
        <v>69</v>
      </c>
      <c r="H20" s="142" t="s">
        <v>227</v>
      </c>
      <c r="I20" s="141" t="s">
        <v>69</v>
      </c>
      <c r="J20" s="140" t="s">
        <v>769</v>
      </c>
      <c r="K20" s="143" t="s">
        <v>276</v>
      </c>
      <c r="L20" s="143" t="s">
        <v>277</v>
      </c>
      <c r="M20" s="23" t="s">
        <v>157</v>
      </c>
      <c r="N20" s="23" t="s">
        <v>157</v>
      </c>
      <c r="O20" s="23"/>
      <c r="P20" s="23" t="s">
        <v>157</v>
      </c>
      <c r="Q20" s="23" t="s">
        <v>157</v>
      </c>
      <c r="R20" s="23"/>
      <c r="S20" s="23"/>
      <c r="T20" s="23" t="s">
        <v>157</v>
      </c>
    </row>
    <row r="21" spans="1:20" ht="15.75" thickBot="1" x14ac:dyDescent="0.3">
      <c r="B21" s="24"/>
      <c r="C21" s="17"/>
      <c r="D21" s="25" t="s">
        <v>793</v>
      </c>
      <c r="E21" s="140" t="s">
        <v>220</v>
      </c>
      <c r="F21" s="161" t="s">
        <v>791</v>
      </c>
      <c r="G21" s="25" t="s">
        <v>793</v>
      </c>
      <c r="H21" s="55" t="s">
        <v>794</v>
      </c>
      <c r="I21" s="25" t="s">
        <v>793</v>
      </c>
      <c r="J21" s="140" t="s">
        <v>769</v>
      </c>
      <c r="K21" s="143" t="s">
        <v>276</v>
      </c>
      <c r="L21" s="22" t="s">
        <v>277</v>
      </c>
      <c r="M21" s="23" t="s">
        <v>157</v>
      </c>
      <c r="N21" s="23" t="s">
        <v>157</v>
      </c>
      <c r="O21" s="23"/>
      <c r="P21" s="23" t="s">
        <v>157</v>
      </c>
      <c r="Q21" s="23" t="s">
        <v>157</v>
      </c>
      <c r="R21" s="23"/>
      <c r="S21" s="23"/>
      <c r="T21" s="23" t="s">
        <v>157</v>
      </c>
    </row>
    <row r="22" spans="1:20" x14ac:dyDescent="0.25">
      <c r="B22" s="17" t="s">
        <v>258</v>
      </c>
      <c r="C22" s="314" t="s">
        <v>259</v>
      </c>
      <c r="D22" s="29" t="s">
        <v>260</v>
      </c>
      <c r="E22" s="17" t="s">
        <v>221</v>
      </c>
      <c r="F22" s="57" t="s">
        <v>261</v>
      </c>
      <c r="G22" s="29" t="s">
        <v>260</v>
      </c>
      <c r="H22" s="30" t="s">
        <v>263</v>
      </c>
      <c r="I22" s="29" t="s">
        <v>260</v>
      </c>
      <c r="J22" s="140" t="s">
        <v>573</v>
      </c>
      <c r="K22" s="31" t="s">
        <v>276</v>
      </c>
      <c r="L22" s="31" t="s">
        <v>278</v>
      </c>
      <c r="M22" s="32"/>
      <c r="N22" s="32" t="s">
        <v>157</v>
      </c>
      <c r="O22" s="32"/>
      <c r="P22" s="32" t="s">
        <v>157</v>
      </c>
      <c r="Q22" s="32"/>
      <c r="R22" s="32" t="s">
        <v>157</v>
      </c>
      <c r="S22" s="32" t="s">
        <v>157</v>
      </c>
      <c r="T22" s="32" t="s">
        <v>157</v>
      </c>
    </row>
    <row r="23" spans="1:20" x14ac:dyDescent="0.25">
      <c r="B23" s="24"/>
      <c r="C23" s="314"/>
      <c r="D23" s="34" t="s">
        <v>265</v>
      </c>
      <c r="E23" s="17" t="s">
        <v>221</v>
      </c>
      <c r="F23" s="58" t="s">
        <v>261</v>
      </c>
      <c r="G23" s="34" t="s">
        <v>265</v>
      </c>
      <c r="H23" s="35" t="s">
        <v>267</v>
      </c>
      <c r="I23" s="34" t="s">
        <v>265</v>
      </c>
      <c r="J23" s="140" t="s">
        <v>573</v>
      </c>
      <c r="K23" s="31" t="s">
        <v>276</v>
      </c>
      <c r="L23" s="31" t="s">
        <v>278</v>
      </c>
      <c r="M23" s="32"/>
      <c r="N23" s="32" t="s">
        <v>157</v>
      </c>
      <c r="O23" s="32"/>
      <c r="P23" s="32" t="s">
        <v>157</v>
      </c>
      <c r="Q23" s="32"/>
      <c r="R23" s="32" t="s">
        <v>157</v>
      </c>
      <c r="S23" s="32" t="s">
        <v>157</v>
      </c>
      <c r="T23" s="32" t="s">
        <v>157</v>
      </c>
    </row>
    <row r="24" spans="1:20" ht="15.75" thickBot="1" x14ac:dyDescent="0.3">
      <c r="B24" s="24"/>
      <c r="C24" s="17"/>
      <c r="D24" s="34" t="s">
        <v>268</v>
      </c>
      <c r="E24" s="17" t="s">
        <v>221</v>
      </c>
      <c r="F24" s="58" t="s">
        <v>261</v>
      </c>
      <c r="G24" s="34" t="s">
        <v>268</v>
      </c>
      <c r="H24" s="35" t="s">
        <v>270</v>
      </c>
      <c r="I24" s="36" t="s">
        <v>268</v>
      </c>
      <c r="J24" s="140" t="s">
        <v>573</v>
      </c>
      <c r="K24" s="31" t="s">
        <v>276</v>
      </c>
      <c r="L24" s="31" t="s">
        <v>278</v>
      </c>
      <c r="M24" s="32"/>
      <c r="N24" s="32" t="s">
        <v>157</v>
      </c>
      <c r="O24" s="32"/>
      <c r="P24" s="32" t="s">
        <v>157</v>
      </c>
      <c r="Q24" s="32"/>
      <c r="R24" s="32" t="s">
        <v>157</v>
      </c>
      <c r="S24" s="32" t="s">
        <v>157</v>
      </c>
      <c r="T24" s="32" t="s">
        <v>157</v>
      </c>
    </row>
    <row r="25" spans="1:20" x14ac:dyDescent="0.25">
      <c r="B25" s="17"/>
      <c r="C25" s="17"/>
      <c r="D25" s="48" t="s">
        <v>283</v>
      </c>
      <c r="E25" s="17" t="s">
        <v>222</v>
      </c>
      <c r="F25" s="66" t="s">
        <v>284</v>
      </c>
      <c r="G25" s="48" t="s">
        <v>283</v>
      </c>
      <c r="H25" s="37" t="s">
        <v>285</v>
      </c>
      <c r="I25" s="48" t="s">
        <v>283</v>
      </c>
      <c r="J25" s="140" t="s">
        <v>574</v>
      </c>
      <c r="K25" s="38" t="s">
        <v>84</v>
      </c>
      <c r="L25" s="38" t="s">
        <v>278</v>
      </c>
      <c r="M25" s="39" t="s">
        <v>157</v>
      </c>
      <c r="N25" s="39" t="s">
        <v>157</v>
      </c>
      <c r="O25" s="39"/>
      <c r="P25" s="39" t="s">
        <v>157</v>
      </c>
      <c r="Q25" s="39" t="s">
        <v>157</v>
      </c>
      <c r="R25" s="39"/>
      <c r="S25" s="39"/>
      <c r="T25" s="39" t="s">
        <v>157</v>
      </c>
    </row>
    <row r="26" spans="1:20" x14ac:dyDescent="0.25">
      <c r="B26" s="17"/>
      <c r="C26" s="17"/>
      <c r="D26" s="48" t="s">
        <v>286</v>
      </c>
      <c r="E26" s="17" t="s">
        <v>222</v>
      </c>
      <c r="F26" s="67" t="s">
        <v>284</v>
      </c>
      <c r="G26" s="48" t="s">
        <v>286</v>
      </c>
      <c r="H26" s="41" t="s">
        <v>287</v>
      </c>
      <c r="I26" s="48" t="s">
        <v>286</v>
      </c>
      <c r="J26" s="140" t="s">
        <v>574</v>
      </c>
      <c r="K26" s="38" t="s">
        <v>84</v>
      </c>
      <c r="L26" s="38" t="s">
        <v>278</v>
      </c>
      <c r="M26" s="39" t="s">
        <v>157</v>
      </c>
      <c r="N26" s="39" t="s">
        <v>157</v>
      </c>
      <c r="O26" s="39"/>
      <c r="P26" s="39" t="s">
        <v>157</v>
      </c>
      <c r="Q26" s="39" t="s">
        <v>157</v>
      </c>
      <c r="R26" s="39"/>
      <c r="S26" s="39"/>
      <c r="T26" s="39" t="s">
        <v>157</v>
      </c>
    </row>
    <row r="27" spans="1:20" x14ac:dyDescent="0.25">
      <c r="B27" s="17"/>
      <c r="C27" s="17"/>
      <c r="D27" s="48" t="s">
        <v>288</v>
      </c>
      <c r="E27" s="17" t="s">
        <v>222</v>
      </c>
      <c r="F27" s="67" t="s">
        <v>284</v>
      </c>
      <c r="G27" s="48" t="s">
        <v>288</v>
      </c>
      <c r="H27" s="41" t="s">
        <v>289</v>
      </c>
      <c r="I27" s="48" t="s">
        <v>288</v>
      </c>
      <c r="J27" s="140" t="s">
        <v>574</v>
      </c>
      <c r="K27" s="38" t="s">
        <v>84</v>
      </c>
      <c r="L27" s="38" t="s">
        <v>278</v>
      </c>
      <c r="M27" s="39" t="s">
        <v>157</v>
      </c>
      <c r="N27" s="39" t="s">
        <v>157</v>
      </c>
      <c r="O27" s="39"/>
      <c r="P27" s="39" t="s">
        <v>157</v>
      </c>
      <c r="Q27" s="39" t="s">
        <v>157</v>
      </c>
      <c r="R27" s="39"/>
      <c r="S27" s="39"/>
      <c r="T27" s="39" t="s">
        <v>157</v>
      </c>
    </row>
    <row r="28" spans="1:20" x14ac:dyDescent="0.25">
      <c r="B28" s="17"/>
      <c r="C28" s="17"/>
      <c r="D28" s="48" t="s">
        <v>290</v>
      </c>
      <c r="E28" s="17" t="s">
        <v>222</v>
      </c>
      <c r="F28" s="67" t="s">
        <v>284</v>
      </c>
      <c r="G28" s="48" t="s">
        <v>290</v>
      </c>
      <c r="H28" s="68" t="s">
        <v>291</v>
      </c>
      <c r="I28" s="48" t="s">
        <v>290</v>
      </c>
      <c r="J28" s="140" t="s">
        <v>574</v>
      </c>
      <c r="K28" s="38" t="s">
        <v>84</v>
      </c>
      <c r="L28" s="38" t="s">
        <v>278</v>
      </c>
      <c r="M28" s="39" t="s">
        <v>157</v>
      </c>
      <c r="N28" s="39" t="s">
        <v>157</v>
      </c>
      <c r="O28" s="39"/>
      <c r="P28" s="39" t="s">
        <v>157</v>
      </c>
      <c r="Q28" s="39" t="s">
        <v>157</v>
      </c>
      <c r="R28" s="39"/>
      <c r="S28" s="39"/>
      <c r="T28" s="39" t="s">
        <v>157</v>
      </c>
    </row>
    <row r="29" spans="1:20" x14ac:dyDescent="0.25">
      <c r="B29" s="17"/>
      <c r="C29" s="17"/>
      <c r="D29" s="48" t="s">
        <v>292</v>
      </c>
      <c r="E29" s="17" t="s">
        <v>222</v>
      </c>
      <c r="F29" s="67" t="s">
        <v>284</v>
      </c>
      <c r="G29" s="48" t="s">
        <v>292</v>
      </c>
      <c r="H29" s="68" t="s">
        <v>293</v>
      </c>
      <c r="I29" s="48" t="s">
        <v>292</v>
      </c>
      <c r="J29" s="140" t="s">
        <v>574</v>
      </c>
      <c r="K29" s="38" t="s">
        <v>84</v>
      </c>
      <c r="L29" s="38" t="s">
        <v>278</v>
      </c>
      <c r="M29" s="39" t="s">
        <v>157</v>
      </c>
      <c r="N29" s="39" t="s">
        <v>157</v>
      </c>
      <c r="O29" s="39"/>
      <c r="P29" s="39" t="s">
        <v>157</v>
      </c>
      <c r="Q29" s="39" t="s">
        <v>157</v>
      </c>
      <c r="R29" s="39"/>
      <c r="S29" s="39"/>
      <c r="T29" s="39" t="s">
        <v>157</v>
      </c>
    </row>
    <row r="30" spans="1:20" ht="15.75" thickBot="1" x14ac:dyDescent="0.3">
      <c r="B30" s="17"/>
      <c r="C30" s="17"/>
      <c r="D30" s="48" t="s">
        <v>294</v>
      </c>
      <c r="E30" s="17" t="s">
        <v>222</v>
      </c>
      <c r="F30" s="69" t="s">
        <v>284</v>
      </c>
      <c r="G30" s="48" t="s">
        <v>294</v>
      </c>
      <c r="H30" s="42" t="s">
        <v>295</v>
      </c>
      <c r="I30" s="48" t="s">
        <v>294</v>
      </c>
      <c r="J30" s="140" t="s">
        <v>574</v>
      </c>
      <c r="K30" s="38" t="s">
        <v>84</v>
      </c>
      <c r="L30" s="38" t="s">
        <v>278</v>
      </c>
      <c r="M30" s="39" t="s">
        <v>157</v>
      </c>
      <c r="N30" s="39" t="s">
        <v>157</v>
      </c>
      <c r="O30" s="39"/>
      <c r="P30" s="39" t="s">
        <v>157</v>
      </c>
      <c r="Q30" s="39" t="s">
        <v>157</v>
      </c>
      <c r="R30" s="39"/>
      <c r="S30" s="39"/>
      <c r="T30" s="39" t="s">
        <v>157</v>
      </c>
    </row>
    <row r="31" spans="1:20" x14ac:dyDescent="0.25">
      <c r="B31" s="17"/>
      <c r="C31" s="17"/>
      <c r="D31" s="43" t="s">
        <v>262</v>
      </c>
      <c r="E31" s="17" t="s">
        <v>223</v>
      </c>
      <c r="F31" s="59" t="s">
        <v>271</v>
      </c>
      <c r="G31" s="43" t="s">
        <v>262</v>
      </c>
      <c r="H31" s="60" t="s">
        <v>272</v>
      </c>
      <c r="I31" s="43" t="s">
        <v>262</v>
      </c>
      <c r="J31" s="140" t="s">
        <v>575</v>
      </c>
      <c r="K31" s="44" t="s">
        <v>83</v>
      </c>
      <c r="L31" s="44" t="s">
        <v>278</v>
      </c>
      <c r="M31" s="45"/>
      <c r="N31" s="45" t="s">
        <v>157</v>
      </c>
      <c r="O31" s="45"/>
      <c r="P31" s="45" t="s">
        <v>157</v>
      </c>
      <c r="Q31" s="45"/>
      <c r="R31" s="45" t="s">
        <v>157</v>
      </c>
      <c r="S31" s="45" t="s">
        <v>157</v>
      </c>
      <c r="T31" s="45" t="s">
        <v>157</v>
      </c>
    </row>
    <row r="32" spans="1:20" ht="15.75" thickBot="1" x14ac:dyDescent="0.3">
      <c r="B32" s="17"/>
      <c r="C32" s="17"/>
      <c r="D32" s="46" t="s">
        <v>266</v>
      </c>
      <c r="E32" s="17" t="s">
        <v>223</v>
      </c>
      <c r="F32" s="61" t="s">
        <v>271</v>
      </c>
      <c r="G32" s="46" t="s">
        <v>266</v>
      </c>
      <c r="H32" s="62" t="s">
        <v>273</v>
      </c>
      <c r="I32" s="46" t="s">
        <v>266</v>
      </c>
      <c r="J32" s="140" t="s">
        <v>575</v>
      </c>
      <c r="K32" s="44" t="s">
        <v>83</v>
      </c>
      <c r="L32" s="44" t="s">
        <v>278</v>
      </c>
      <c r="M32" s="45"/>
      <c r="N32" s="45" t="s">
        <v>157</v>
      </c>
      <c r="O32" s="45"/>
      <c r="P32" s="45" t="s">
        <v>157</v>
      </c>
      <c r="Q32" s="45"/>
      <c r="R32" s="45" t="s">
        <v>157</v>
      </c>
      <c r="S32" s="45" t="s">
        <v>157</v>
      </c>
      <c r="T32" s="45" t="s">
        <v>157</v>
      </c>
    </row>
    <row r="33" spans="2:20" x14ac:dyDescent="0.25">
      <c r="B33" s="17"/>
      <c r="C33" s="17"/>
      <c r="D33" s="43" t="s">
        <v>269</v>
      </c>
      <c r="E33" s="17" t="s">
        <v>223</v>
      </c>
      <c r="F33" s="61" t="s">
        <v>271</v>
      </c>
      <c r="G33" s="43" t="s">
        <v>269</v>
      </c>
      <c r="H33" s="62" t="s">
        <v>274</v>
      </c>
      <c r="I33" s="46" t="s">
        <v>269</v>
      </c>
      <c r="J33" s="140" t="s">
        <v>575</v>
      </c>
      <c r="K33" s="44" t="s">
        <v>83</v>
      </c>
      <c r="L33" s="44" t="s">
        <v>278</v>
      </c>
      <c r="M33" s="45"/>
      <c r="N33" s="45" t="s">
        <v>157</v>
      </c>
      <c r="O33" s="45"/>
      <c r="P33" s="45" t="s">
        <v>157</v>
      </c>
      <c r="Q33" s="45"/>
      <c r="R33" s="45" t="s">
        <v>157</v>
      </c>
      <c r="S33" s="45" t="s">
        <v>157</v>
      </c>
      <c r="T33" s="45" t="s">
        <v>157</v>
      </c>
    </row>
    <row r="34" spans="2:20" ht="15.75" thickBot="1" x14ac:dyDescent="0.3">
      <c r="B34" s="17"/>
      <c r="C34" s="17"/>
      <c r="D34" s="47" t="s">
        <v>70</v>
      </c>
      <c r="E34" s="17" t="s">
        <v>223</v>
      </c>
      <c r="F34" s="63" t="s">
        <v>271</v>
      </c>
      <c r="G34" s="47" t="s">
        <v>70</v>
      </c>
      <c r="H34" s="64" t="s">
        <v>275</v>
      </c>
      <c r="I34" s="47" t="s">
        <v>70</v>
      </c>
      <c r="J34" s="140" t="s">
        <v>575</v>
      </c>
      <c r="K34" s="44" t="s">
        <v>83</v>
      </c>
      <c r="L34" s="44" t="s">
        <v>278</v>
      </c>
      <c r="M34" s="45"/>
      <c r="N34" s="45" t="s">
        <v>157</v>
      </c>
      <c r="O34" s="45"/>
      <c r="P34" s="45" t="s">
        <v>157</v>
      </c>
      <c r="Q34" s="45"/>
      <c r="R34" s="45" t="s">
        <v>157</v>
      </c>
      <c r="S34" s="45" t="s">
        <v>157</v>
      </c>
      <c r="T34" s="45" t="s">
        <v>157</v>
      </c>
    </row>
  </sheetData>
  <sheetProtection sheet="1" objects="1" scenarios="1"/>
  <mergeCells count="4">
    <mergeCell ref="C3:C4"/>
    <mergeCell ref="C22:C23"/>
    <mergeCell ref="B1:C1"/>
    <mergeCell ref="E1:F1"/>
  </mergeCells>
  <phoneticPr fontId="18" type="noConversion"/>
  <pageMargins left="0.7" right="0.7" top="0.75" bottom="0.75" header="0.3" footer="0.3"/>
  <pageSetup paperSize="9" firstPageNumber="2147483648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F268"/>
  <sheetViews>
    <sheetView topLeftCell="A232" zoomScale="85" zoomScaleNormal="85" workbookViewId="0">
      <selection activeCell="B267" sqref="B267"/>
    </sheetView>
  </sheetViews>
  <sheetFormatPr baseColWidth="10" defaultRowHeight="15" x14ac:dyDescent="0.25"/>
  <cols>
    <col min="1" max="1" width="12.7109375" customWidth="1"/>
    <col min="2" max="2" width="150.7109375" customWidth="1"/>
    <col min="3" max="3" width="12.7109375" customWidth="1"/>
    <col min="4" max="4" width="180.5703125" customWidth="1"/>
    <col min="5" max="5" width="12.7109375" customWidth="1"/>
    <col min="6" max="6" width="75.42578125" customWidth="1"/>
    <col min="7" max="7" width="12.7109375" customWidth="1"/>
    <col min="8" max="8" width="4" customWidth="1"/>
  </cols>
  <sheetData>
    <row r="1" spans="1:15" x14ac:dyDescent="0.25">
      <c r="A1" s="1" t="s">
        <v>224</v>
      </c>
      <c r="B1" s="1" t="s">
        <v>298</v>
      </c>
    </row>
    <row r="2" spans="1:15" s="1" customFormat="1" x14ac:dyDescent="0.25">
      <c r="A2" s="70" t="s">
        <v>299</v>
      </c>
      <c r="B2" s="71" t="s">
        <v>80</v>
      </c>
      <c r="C2" s="70" t="s">
        <v>299</v>
      </c>
      <c r="D2" s="5" t="s">
        <v>300</v>
      </c>
      <c r="E2" s="70" t="s">
        <v>299</v>
      </c>
      <c r="F2" s="72" t="s">
        <v>301</v>
      </c>
      <c r="G2" s="70" t="s">
        <v>299</v>
      </c>
      <c r="H2" s="73" t="s">
        <v>302</v>
      </c>
    </row>
    <row r="3" spans="1:15" s="1" customFormat="1" x14ac:dyDescent="0.25">
      <c r="A3" s="15" t="s">
        <v>37</v>
      </c>
      <c r="B3" s="16" t="s">
        <v>37</v>
      </c>
      <c r="C3" s="16" t="s">
        <v>37</v>
      </c>
      <c r="D3" s="16" t="s">
        <v>37</v>
      </c>
      <c r="E3" s="16" t="s">
        <v>37</v>
      </c>
      <c r="F3" s="7" t="s">
        <v>37</v>
      </c>
      <c r="G3" s="16" t="s">
        <v>37</v>
      </c>
      <c r="H3" s="8" t="s">
        <v>37</v>
      </c>
    </row>
    <row r="4" spans="1:15" ht="20.100000000000001" customHeight="1" x14ac:dyDescent="0.25">
      <c r="A4" s="74" t="s">
        <v>303</v>
      </c>
      <c r="B4" s="75" t="s">
        <v>304</v>
      </c>
      <c r="C4" s="76" t="s">
        <v>303</v>
      </c>
      <c r="D4" s="75" t="s">
        <v>305</v>
      </c>
      <c r="E4" s="76" t="s">
        <v>303</v>
      </c>
      <c r="F4" s="76" t="s">
        <v>306</v>
      </c>
      <c r="G4" s="76" t="s">
        <v>303</v>
      </c>
      <c r="H4" s="77" t="s">
        <v>215</v>
      </c>
      <c r="I4" s="28" t="s">
        <v>307</v>
      </c>
      <c r="K4" s="28" t="s">
        <v>308</v>
      </c>
      <c r="M4" s="28" t="s">
        <v>309</v>
      </c>
      <c r="O4" t="s">
        <v>310</v>
      </c>
    </row>
    <row r="5" spans="1:15" ht="20.100000000000001" customHeight="1" x14ac:dyDescent="0.25">
      <c r="A5" s="74" t="s">
        <v>311</v>
      </c>
      <c r="B5" s="75" t="s">
        <v>304</v>
      </c>
      <c r="C5" s="76" t="s">
        <v>311</v>
      </c>
      <c r="D5" s="75" t="s">
        <v>312</v>
      </c>
      <c r="E5" s="76" t="s">
        <v>311</v>
      </c>
      <c r="F5" s="76" t="s">
        <v>306</v>
      </c>
      <c r="G5" s="76" t="s">
        <v>311</v>
      </c>
      <c r="H5" s="77" t="s">
        <v>215</v>
      </c>
      <c r="I5" s="28" t="s">
        <v>307</v>
      </c>
      <c r="K5" s="28" t="s">
        <v>308</v>
      </c>
      <c r="M5" s="28" t="s">
        <v>309</v>
      </c>
    </row>
    <row r="6" spans="1:15" ht="20.100000000000001" customHeight="1" x14ac:dyDescent="0.25">
      <c r="A6" s="74" t="s">
        <v>313</v>
      </c>
      <c r="B6" s="75" t="s">
        <v>304</v>
      </c>
      <c r="C6" s="76" t="s">
        <v>313</v>
      </c>
      <c r="D6" s="75" t="s">
        <v>314</v>
      </c>
      <c r="E6" s="76" t="s">
        <v>313</v>
      </c>
      <c r="F6" s="76" t="s">
        <v>306</v>
      </c>
      <c r="G6" s="76" t="s">
        <v>313</v>
      </c>
      <c r="H6" s="77" t="s">
        <v>215</v>
      </c>
      <c r="I6" s="28" t="s">
        <v>307</v>
      </c>
      <c r="K6" s="28" t="s">
        <v>308</v>
      </c>
      <c r="M6" s="28" t="s">
        <v>309</v>
      </c>
    </row>
    <row r="7" spans="1:15" ht="20.100000000000001" customHeight="1" x14ac:dyDescent="0.25">
      <c r="A7" s="74" t="s">
        <v>315</v>
      </c>
      <c r="B7" s="75" t="s">
        <v>316</v>
      </c>
      <c r="C7" s="76" t="s">
        <v>315</v>
      </c>
      <c r="D7" s="75" t="s">
        <v>317</v>
      </c>
      <c r="E7" s="76" t="s">
        <v>315</v>
      </c>
      <c r="F7" s="76" t="s">
        <v>306</v>
      </c>
      <c r="G7" s="76" t="s">
        <v>315</v>
      </c>
      <c r="H7" s="77" t="s">
        <v>215</v>
      </c>
      <c r="I7" s="28" t="s">
        <v>307</v>
      </c>
      <c r="K7" s="28" t="s">
        <v>308</v>
      </c>
      <c r="M7" s="28" t="s">
        <v>309</v>
      </c>
    </row>
    <row r="8" spans="1:15" ht="20.100000000000001" customHeight="1" x14ac:dyDescent="0.25">
      <c r="A8" s="74" t="s">
        <v>318</v>
      </c>
      <c r="B8" s="75" t="s">
        <v>316</v>
      </c>
      <c r="C8" s="76" t="s">
        <v>318</v>
      </c>
      <c r="D8" s="75" t="s">
        <v>319</v>
      </c>
      <c r="E8" s="76" t="s">
        <v>318</v>
      </c>
      <c r="F8" s="76" t="s">
        <v>306</v>
      </c>
      <c r="G8" s="76" t="s">
        <v>318</v>
      </c>
      <c r="H8" s="77" t="s">
        <v>215</v>
      </c>
      <c r="I8" s="28" t="s">
        <v>307</v>
      </c>
      <c r="K8" s="28" t="s">
        <v>308</v>
      </c>
      <c r="M8" s="28" t="s">
        <v>309</v>
      </c>
    </row>
    <row r="9" spans="1:15" ht="20.100000000000001" customHeight="1" x14ac:dyDescent="0.25">
      <c r="A9" s="74" t="s">
        <v>320</v>
      </c>
      <c r="B9" s="75" t="s">
        <v>321</v>
      </c>
      <c r="C9" s="76" t="s">
        <v>320</v>
      </c>
      <c r="D9" s="75" t="s">
        <v>322</v>
      </c>
      <c r="E9" s="76" t="s">
        <v>320</v>
      </c>
      <c r="F9" s="76" t="s">
        <v>306</v>
      </c>
      <c r="G9" s="76" t="s">
        <v>320</v>
      </c>
      <c r="H9" s="77" t="s">
        <v>215</v>
      </c>
      <c r="I9" s="28" t="s">
        <v>307</v>
      </c>
      <c r="K9" s="28" t="s">
        <v>308</v>
      </c>
      <c r="M9" s="28" t="s">
        <v>309</v>
      </c>
    </row>
    <row r="10" spans="1:15" ht="20.100000000000001" customHeight="1" x14ac:dyDescent="0.25">
      <c r="A10" s="74" t="s">
        <v>323</v>
      </c>
      <c r="B10" s="75" t="s">
        <v>324</v>
      </c>
      <c r="C10" s="76" t="s">
        <v>323</v>
      </c>
      <c r="D10" s="75" t="s">
        <v>325</v>
      </c>
      <c r="E10" s="76" t="s">
        <v>323</v>
      </c>
      <c r="F10" s="76" t="s">
        <v>306</v>
      </c>
      <c r="G10" s="76" t="s">
        <v>323</v>
      </c>
      <c r="H10" s="77" t="s">
        <v>215</v>
      </c>
      <c r="I10" s="28" t="s">
        <v>307</v>
      </c>
      <c r="K10" s="28" t="s">
        <v>308</v>
      </c>
      <c r="M10" s="28" t="s">
        <v>309</v>
      </c>
    </row>
    <row r="11" spans="1:15" ht="20.100000000000001" customHeight="1" x14ac:dyDescent="0.25">
      <c r="A11" s="74" t="s">
        <v>326</v>
      </c>
      <c r="B11" s="75" t="s">
        <v>324</v>
      </c>
      <c r="C11" s="76" t="s">
        <v>326</v>
      </c>
      <c r="D11" s="75" t="s">
        <v>327</v>
      </c>
      <c r="E11" s="76" t="s">
        <v>326</v>
      </c>
      <c r="F11" s="76" t="s">
        <v>306</v>
      </c>
      <c r="G11" s="76" t="s">
        <v>326</v>
      </c>
      <c r="H11" s="77" t="s">
        <v>215</v>
      </c>
      <c r="I11" s="28" t="s">
        <v>307</v>
      </c>
      <c r="K11" s="28" t="s">
        <v>308</v>
      </c>
      <c r="M11" s="28" t="s">
        <v>309</v>
      </c>
    </row>
    <row r="12" spans="1:15" ht="20.100000000000001" customHeight="1" x14ac:dyDescent="0.25">
      <c r="A12" s="74" t="s">
        <v>328</v>
      </c>
      <c r="B12" s="75" t="s">
        <v>324</v>
      </c>
      <c r="C12" s="76" t="s">
        <v>328</v>
      </c>
      <c r="D12" s="75" t="s">
        <v>329</v>
      </c>
      <c r="E12" s="76" t="s">
        <v>328</v>
      </c>
      <c r="F12" s="76" t="s">
        <v>306</v>
      </c>
      <c r="G12" s="76" t="s">
        <v>328</v>
      </c>
      <c r="H12" s="77" t="s">
        <v>215</v>
      </c>
      <c r="I12" s="28" t="s">
        <v>307</v>
      </c>
      <c r="K12" s="28" t="s">
        <v>308</v>
      </c>
      <c r="M12" s="28" t="s">
        <v>309</v>
      </c>
    </row>
    <row r="13" spans="1:15" ht="20.100000000000001" customHeight="1" x14ac:dyDescent="0.25">
      <c r="A13" s="74" t="s">
        <v>330</v>
      </c>
      <c r="B13" s="75" t="s">
        <v>331</v>
      </c>
      <c r="C13" s="76" t="s">
        <v>330</v>
      </c>
      <c r="D13" s="75" t="s">
        <v>332</v>
      </c>
      <c r="E13" s="76" t="s">
        <v>330</v>
      </c>
      <c r="F13" s="76" t="s">
        <v>306</v>
      </c>
      <c r="G13" s="76" t="s">
        <v>330</v>
      </c>
      <c r="H13" s="77" t="s">
        <v>215</v>
      </c>
      <c r="I13" s="28" t="s">
        <v>307</v>
      </c>
      <c r="K13" s="28" t="s">
        <v>308</v>
      </c>
      <c r="M13" s="28" t="s">
        <v>309</v>
      </c>
    </row>
    <row r="14" spans="1:15" ht="20.100000000000001" customHeight="1" x14ac:dyDescent="0.25">
      <c r="A14" s="74" t="s">
        <v>333</v>
      </c>
      <c r="B14" s="75" t="s">
        <v>331</v>
      </c>
      <c r="C14" s="76" t="s">
        <v>333</v>
      </c>
      <c r="D14" s="75" t="s">
        <v>334</v>
      </c>
      <c r="E14" s="76" t="s">
        <v>333</v>
      </c>
      <c r="F14" s="76" t="s">
        <v>306</v>
      </c>
      <c r="G14" s="76" t="s">
        <v>333</v>
      </c>
      <c r="H14" s="77" t="s">
        <v>215</v>
      </c>
      <c r="I14" s="28" t="s">
        <v>307</v>
      </c>
      <c r="K14" s="28" t="s">
        <v>308</v>
      </c>
      <c r="M14" s="28" t="s">
        <v>309</v>
      </c>
    </row>
    <row r="15" spans="1:15" ht="20.100000000000001" customHeight="1" x14ac:dyDescent="0.25">
      <c r="A15" s="12" t="s">
        <v>335</v>
      </c>
      <c r="B15" s="78" t="s">
        <v>336</v>
      </c>
      <c r="C15" s="13" t="s">
        <v>335</v>
      </c>
      <c r="D15" s="79" t="s">
        <v>337</v>
      </c>
      <c r="E15" s="13" t="s">
        <v>335</v>
      </c>
      <c r="F15" s="80" t="s">
        <v>338</v>
      </c>
      <c r="G15" s="13" t="s">
        <v>335</v>
      </c>
      <c r="H15" s="81" t="s">
        <v>216</v>
      </c>
      <c r="J15" s="3" t="s">
        <v>339</v>
      </c>
    </row>
    <row r="16" spans="1:15" ht="20.100000000000001" customHeight="1" x14ac:dyDescent="0.25">
      <c r="A16" s="12" t="s">
        <v>340</v>
      </c>
      <c r="B16" s="78" t="s">
        <v>336</v>
      </c>
      <c r="C16" s="13" t="s">
        <v>340</v>
      </c>
      <c r="D16" s="79" t="s">
        <v>341</v>
      </c>
      <c r="E16" s="13" t="s">
        <v>340</v>
      </c>
      <c r="F16" s="80" t="s">
        <v>338</v>
      </c>
      <c r="G16" s="13" t="s">
        <v>340</v>
      </c>
      <c r="H16" s="81" t="s">
        <v>216</v>
      </c>
      <c r="J16" s="3" t="s">
        <v>339</v>
      </c>
    </row>
    <row r="17" spans="1:10" ht="20.100000000000001" customHeight="1" x14ac:dyDescent="0.25">
      <c r="A17" s="12" t="s">
        <v>342</v>
      </c>
      <c r="B17" s="78" t="s">
        <v>336</v>
      </c>
      <c r="C17" s="13" t="s">
        <v>342</v>
      </c>
      <c r="D17" s="79" t="s">
        <v>343</v>
      </c>
      <c r="E17" s="13" t="s">
        <v>342</v>
      </c>
      <c r="F17" s="80" t="s">
        <v>338</v>
      </c>
      <c r="G17" s="13" t="s">
        <v>342</v>
      </c>
      <c r="H17" s="81" t="s">
        <v>216</v>
      </c>
      <c r="J17" s="3" t="s">
        <v>339</v>
      </c>
    </row>
    <row r="18" spans="1:10" ht="20.100000000000001" customHeight="1" x14ac:dyDescent="0.25">
      <c r="A18" s="12" t="s">
        <v>344</v>
      </c>
      <c r="B18" s="78" t="s">
        <v>336</v>
      </c>
      <c r="C18" s="13" t="s">
        <v>344</v>
      </c>
      <c r="D18" s="82" t="s">
        <v>345</v>
      </c>
      <c r="E18" s="13" t="s">
        <v>344</v>
      </c>
      <c r="F18" s="80" t="s">
        <v>338</v>
      </c>
      <c r="G18" s="13" t="s">
        <v>344</v>
      </c>
      <c r="H18" s="81" t="s">
        <v>216</v>
      </c>
      <c r="J18" s="3" t="s">
        <v>339</v>
      </c>
    </row>
    <row r="19" spans="1:10" ht="20.100000000000001" customHeight="1" x14ac:dyDescent="0.25">
      <c r="A19" s="12" t="s">
        <v>346</v>
      </c>
      <c r="B19" s="78" t="s">
        <v>347</v>
      </c>
      <c r="C19" s="13" t="s">
        <v>346</v>
      </c>
      <c r="D19" s="82" t="s">
        <v>348</v>
      </c>
      <c r="E19" s="13" t="s">
        <v>346</v>
      </c>
      <c r="F19" s="80" t="s">
        <v>338</v>
      </c>
      <c r="G19" s="13" t="s">
        <v>346</v>
      </c>
      <c r="H19" s="81" t="s">
        <v>216</v>
      </c>
      <c r="J19" s="3" t="s">
        <v>339</v>
      </c>
    </row>
    <row r="20" spans="1:10" ht="20.100000000000001" customHeight="1" x14ac:dyDescent="0.25">
      <c r="A20" s="12" t="s">
        <v>349</v>
      </c>
      <c r="B20" s="78" t="s">
        <v>347</v>
      </c>
      <c r="C20" s="13" t="s">
        <v>349</v>
      </c>
      <c r="D20" s="78" t="s">
        <v>350</v>
      </c>
      <c r="E20" s="13" t="s">
        <v>349</v>
      </c>
      <c r="F20" s="80" t="s">
        <v>338</v>
      </c>
      <c r="G20" s="13" t="s">
        <v>349</v>
      </c>
      <c r="H20" s="81" t="s">
        <v>216</v>
      </c>
      <c r="J20" s="3" t="s">
        <v>339</v>
      </c>
    </row>
    <row r="21" spans="1:10" ht="20.100000000000001" customHeight="1" x14ac:dyDescent="0.25">
      <c r="A21" s="12" t="s">
        <v>351</v>
      </c>
      <c r="B21" s="78" t="s">
        <v>352</v>
      </c>
      <c r="C21" s="13" t="s">
        <v>351</v>
      </c>
      <c r="D21" s="78" t="s">
        <v>353</v>
      </c>
      <c r="E21" s="13" t="s">
        <v>351</v>
      </c>
      <c r="F21" s="80" t="s">
        <v>338</v>
      </c>
      <c r="G21" s="13" t="s">
        <v>351</v>
      </c>
      <c r="H21" s="81" t="s">
        <v>216</v>
      </c>
      <c r="J21" s="3" t="s">
        <v>339</v>
      </c>
    </row>
    <row r="22" spans="1:10" ht="20.100000000000001" customHeight="1" x14ac:dyDescent="0.25">
      <c r="A22" s="12" t="s">
        <v>130</v>
      </c>
      <c r="B22" s="78" t="s">
        <v>352</v>
      </c>
      <c r="C22" s="13" t="s">
        <v>130</v>
      </c>
      <c r="D22" s="78" t="s">
        <v>354</v>
      </c>
      <c r="E22" s="13" t="s">
        <v>130</v>
      </c>
      <c r="F22" s="80" t="s">
        <v>338</v>
      </c>
      <c r="G22" s="13" t="s">
        <v>130</v>
      </c>
      <c r="H22" s="81" t="s">
        <v>216</v>
      </c>
      <c r="J22" s="3" t="s">
        <v>339</v>
      </c>
    </row>
    <row r="23" spans="1:10" ht="20.100000000000001" customHeight="1" x14ac:dyDescent="0.25">
      <c r="A23" s="12" t="s">
        <v>131</v>
      </c>
      <c r="B23" s="78" t="s">
        <v>355</v>
      </c>
      <c r="C23" s="13" t="s">
        <v>131</v>
      </c>
      <c r="D23" s="78" t="s">
        <v>356</v>
      </c>
      <c r="E23" s="13" t="s">
        <v>131</v>
      </c>
      <c r="F23" s="80" t="s">
        <v>338</v>
      </c>
      <c r="G23" s="13" t="s">
        <v>131</v>
      </c>
      <c r="H23" s="81" t="s">
        <v>216</v>
      </c>
      <c r="J23" s="3" t="s">
        <v>339</v>
      </c>
    </row>
    <row r="24" spans="1:10" ht="20.100000000000001" customHeight="1" x14ac:dyDescent="0.25">
      <c r="A24" s="12" t="s">
        <v>132</v>
      </c>
      <c r="B24" s="78" t="s">
        <v>355</v>
      </c>
      <c r="C24" s="13" t="s">
        <v>132</v>
      </c>
      <c r="D24" s="78" t="s">
        <v>350</v>
      </c>
      <c r="E24" s="13" t="s">
        <v>132</v>
      </c>
      <c r="F24" s="80" t="s">
        <v>338</v>
      </c>
      <c r="G24" s="13" t="s">
        <v>132</v>
      </c>
      <c r="H24" s="81" t="s">
        <v>216</v>
      </c>
      <c r="J24" s="3" t="s">
        <v>339</v>
      </c>
    </row>
    <row r="25" spans="1:10" ht="20.100000000000001" customHeight="1" x14ac:dyDescent="0.25">
      <c r="A25" s="12" t="s">
        <v>133</v>
      </c>
      <c r="B25" s="78" t="s">
        <v>357</v>
      </c>
      <c r="C25" s="13" t="s">
        <v>133</v>
      </c>
      <c r="D25" s="78" t="s">
        <v>358</v>
      </c>
      <c r="E25" s="13" t="s">
        <v>133</v>
      </c>
      <c r="F25" s="80" t="s">
        <v>338</v>
      </c>
      <c r="G25" s="13" t="s">
        <v>133</v>
      </c>
      <c r="H25" s="81" t="s">
        <v>216</v>
      </c>
      <c r="J25" s="3" t="s">
        <v>339</v>
      </c>
    </row>
    <row r="26" spans="1:10" ht="20.100000000000001" customHeight="1" x14ac:dyDescent="0.25">
      <c r="A26" s="12" t="s">
        <v>134</v>
      </c>
      <c r="B26" s="78" t="s">
        <v>357</v>
      </c>
      <c r="C26" s="13" t="s">
        <v>134</v>
      </c>
      <c r="D26" s="78" t="s">
        <v>359</v>
      </c>
      <c r="E26" s="13" t="s">
        <v>134</v>
      </c>
      <c r="F26" s="80" t="s">
        <v>338</v>
      </c>
      <c r="G26" s="13" t="s">
        <v>134</v>
      </c>
      <c r="H26" s="81" t="s">
        <v>216</v>
      </c>
      <c r="J26" s="3" t="s">
        <v>339</v>
      </c>
    </row>
    <row r="27" spans="1:10" ht="20.100000000000001" customHeight="1" x14ac:dyDescent="0.25">
      <c r="A27" s="12" t="s">
        <v>135</v>
      </c>
      <c r="B27" s="78" t="s">
        <v>357</v>
      </c>
      <c r="C27" s="13" t="s">
        <v>135</v>
      </c>
      <c r="D27" s="78" t="s">
        <v>350</v>
      </c>
      <c r="E27" s="13" t="s">
        <v>135</v>
      </c>
      <c r="F27" s="80" t="s">
        <v>338</v>
      </c>
      <c r="G27" s="13" t="s">
        <v>135</v>
      </c>
      <c r="H27" s="81" t="s">
        <v>216</v>
      </c>
      <c r="J27" s="3" t="s">
        <v>339</v>
      </c>
    </row>
    <row r="28" spans="1:10" s="9" customFormat="1" ht="20.100000000000001" customHeight="1" x14ac:dyDescent="0.25">
      <c r="A28" s="83" t="s">
        <v>136</v>
      </c>
      <c r="B28" s="84" t="s">
        <v>360</v>
      </c>
      <c r="C28" s="85" t="s">
        <v>136</v>
      </c>
      <c r="D28" s="84" t="s">
        <v>361</v>
      </c>
      <c r="E28" s="85" t="s">
        <v>136</v>
      </c>
      <c r="F28" s="86" t="s">
        <v>338</v>
      </c>
      <c r="G28" s="85" t="s">
        <v>136</v>
      </c>
      <c r="H28" s="87" t="s">
        <v>216</v>
      </c>
      <c r="J28" s="9" t="s">
        <v>339</v>
      </c>
    </row>
    <row r="29" spans="1:10" s="9" customFormat="1" ht="20.100000000000001" customHeight="1" x14ac:dyDescent="0.25">
      <c r="A29" s="83" t="s">
        <v>137</v>
      </c>
      <c r="B29" s="84" t="s">
        <v>360</v>
      </c>
      <c r="C29" s="85" t="s">
        <v>137</v>
      </c>
      <c r="D29" s="84" t="s">
        <v>362</v>
      </c>
      <c r="E29" s="85" t="s">
        <v>137</v>
      </c>
      <c r="F29" s="86" t="s">
        <v>338</v>
      </c>
      <c r="G29" s="85" t="s">
        <v>137</v>
      </c>
      <c r="H29" s="87" t="s">
        <v>216</v>
      </c>
      <c r="J29" s="9" t="s">
        <v>339</v>
      </c>
    </row>
    <row r="30" spans="1:10" ht="20.100000000000001" customHeight="1" x14ac:dyDescent="0.25">
      <c r="A30" s="12" t="s">
        <v>138</v>
      </c>
      <c r="B30" s="78" t="s">
        <v>363</v>
      </c>
      <c r="C30" s="13" t="s">
        <v>138</v>
      </c>
      <c r="D30" s="78" t="s">
        <v>364</v>
      </c>
      <c r="E30" s="13" t="s">
        <v>138</v>
      </c>
      <c r="F30" s="80" t="s">
        <v>338</v>
      </c>
      <c r="G30" s="13" t="s">
        <v>138</v>
      </c>
      <c r="H30" s="81" t="s">
        <v>216</v>
      </c>
      <c r="J30" s="3" t="s">
        <v>339</v>
      </c>
    </row>
    <row r="31" spans="1:10" ht="20.100000000000001" customHeight="1" x14ac:dyDescent="0.25">
      <c r="A31" s="12" t="s">
        <v>139</v>
      </c>
      <c r="B31" s="78" t="s">
        <v>363</v>
      </c>
      <c r="C31" s="13" t="s">
        <v>139</v>
      </c>
      <c r="D31" s="78" t="s">
        <v>365</v>
      </c>
      <c r="E31" s="13" t="s">
        <v>139</v>
      </c>
      <c r="F31" s="80" t="s">
        <v>338</v>
      </c>
      <c r="G31" s="13" t="s">
        <v>139</v>
      </c>
      <c r="H31" s="81" t="s">
        <v>216</v>
      </c>
      <c r="J31" s="3" t="s">
        <v>339</v>
      </c>
    </row>
    <row r="32" spans="1:10" ht="20.100000000000001" customHeight="1" x14ac:dyDescent="0.25">
      <c r="A32" s="12" t="s">
        <v>140</v>
      </c>
      <c r="B32" s="78" t="s">
        <v>363</v>
      </c>
      <c r="C32" s="13" t="s">
        <v>140</v>
      </c>
      <c r="D32" s="78" t="s">
        <v>350</v>
      </c>
      <c r="E32" s="13" t="s">
        <v>140</v>
      </c>
      <c r="F32" s="80" t="s">
        <v>338</v>
      </c>
      <c r="G32" s="13" t="s">
        <v>140</v>
      </c>
      <c r="H32" s="81" t="s">
        <v>216</v>
      </c>
      <c r="J32" s="3" t="s">
        <v>339</v>
      </c>
    </row>
    <row r="33" spans="1:12" ht="20.100000000000001" customHeight="1" x14ac:dyDescent="0.25">
      <c r="A33" s="88" t="s">
        <v>141</v>
      </c>
      <c r="B33" s="89" t="s">
        <v>366</v>
      </c>
      <c r="C33" s="90" t="s">
        <v>141</v>
      </c>
      <c r="D33" s="89" t="s">
        <v>367</v>
      </c>
      <c r="E33" s="90" t="s">
        <v>141</v>
      </c>
      <c r="F33" s="90" t="s">
        <v>368</v>
      </c>
      <c r="G33" s="90" t="s">
        <v>141</v>
      </c>
      <c r="H33" s="91" t="s">
        <v>218</v>
      </c>
      <c r="K33" s="49" t="s">
        <v>308</v>
      </c>
      <c r="L33" s="49" t="s">
        <v>369</v>
      </c>
    </row>
    <row r="34" spans="1:12" ht="20.100000000000001" customHeight="1" x14ac:dyDescent="0.25">
      <c r="A34" s="88" t="s">
        <v>142</v>
      </c>
      <c r="B34" s="89" t="s">
        <v>366</v>
      </c>
      <c r="C34" s="90" t="s">
        <v>142</v>
      </c>
      <c r="D34" s="89" t="s">
        <v>370</v>
      </c>
      <c r="E34" s="90" t="s">
        <v>142</v>
      </c>
      <c r="F34" s="90" t="s">
        <v>368</v>
      </c>
      <c r="G34" s="90" t="s">
        <v>142</v>
      </c>
      <c r="H34" s="91" t="s">
        <v>218</v>
      </c>
      <c r="K34" s="49" t="s">
        <v>308</v>
      </c>
      <c r="L34" s="49" t="s">
        <v>369</v>
      </c>
    </row>
    <row r="35" spans="1:12" ht="20.100000000000001" customHeight="1" x14ac:dyDescent="0.25">
      <c r="A35" s="88" t="s">
        <v>143</v>
      </c>
      <c r="B35" s="89" t="s">
        <v>366</v>
      </c>
      <c r="C35" s="90" t="s">
        <v>143</v>
      </c>
      <c r="D35" s="89" t="s">
        <v>350</v>
      </c>
      <c r="E35" s="90" t="s">
        <v>143</v>
      </c>
      <c r="F35" s="90" t="s">
        <v>368</v>
      </c>
      <c r="G35" s="90" t="s">
        <v>143</v>
      </c>
      <c r="H35" s="91" t="s">
        <v>218</v>
      </c>
      <c r="K35" s="49" t="s">
        <v>308</v>
      </c>
      <c r="L35" s="49" t="s">
        <v>369</v>
      </c>
    </row>
    <row r="36" spans="1:12" ht="20.100000000000001" customHeight="1" x14ac:dyDescent="0.25">
      <c r="A36" s="88" t="s">
        <v>144</v>
      </c>
      <c r="B36" s="89" t="s">
        <v>366</v>
      </c>
      <c r="C36" s="90" t="s">
        <v>144</v>
      </c>
      <c r="D36" s="89" t="s">
        <v>371</v>
      </c>
      <c r="E36" s="90" t="s">
        <v>144</v>
      </c>
      <c r="F36" s="90" t="s">
        <v>368</v>
      </c>
      <c r="G36" s="90" t="s">
        <v>144</v>
      </c>
      <c r="H36" s="91" t="s">
        <v>218</v>
      </c>
      <c r="K36" s="49" t="s">
        <v>308</v>
      </c>
      <c r="L36" s="49" t="s">
        <v>369</v>
      </c>
    </row>
    <row r="37" spans="1:12" ht="20.100000000000001" customHeight="1" x14ac:dyDescent="0.25">
      <c r="A37" s="88" t="s">
        <v>145</v>
      </c>
      <c r="B37" s="89" t="s">
        <v>366</v>
      </c>
      <c r="C37" s="90" t="s">
        <v>145</v>
      </c>
      <c r="D37" s="89" t="s">
        <v>372</v>
      </c>
      <c r="E37" s="90" t="s">
        <v>145</v>
      </c>
      <c r="F37" s="90" t="s">
        <v>368</v>
      </c>
      <c r="G37" s="90" t="s">
        <v>145</v>
      </c>
      <c r="H37" s="91" t="s">
        <v>218</v>
      </c>
      <c r="K37" s="49" t="s">
        <v>308</v>
      </c>
      <c r="L37" s="49" t="s">
        <v>369</v>
      </c>
    </row>
    <row r="38" spans="1:12" ht="20.100000000000001" customHeight="1" x14ac:dyDescent="0.25">
      <c r="A38" s="88" t="s">
        <v>146</v>
      </c>
      <c r="B38" s="89" t="s">
        <v>373</v>
      </c>
      <c r="C38" s="90" t="s">
        <v>146</v>
      </c>
      <c r="D38" s="89" t="s">
        <v>374</v>
      </c>
      <c r="E38" s="90" t="s">
        <v>146</v>
      </c>
      <c r="F38" s="90" t="s">
        <v>368</v>
      </c>
      <c r="G38" s="90" t="s">
        <v>146</v>
      </c>
      <c r="H38" s="91" t="s">
        <v>218</v>
      </c>
      <c r="K38" s="49" t="s">
        <v>308</v>
      </c>
      <c r="L38" s="49" t="s">
        <v>369</v>
      </c>
    </row>
    <row r="39" spans="1:12" ht="20.100000000000001" customHeight="1" x14ac:dyDescent="0.25">
      <c r="A39" s="88" t="s">
        <v>147</v>
      </c>
      <c r="B39" s="89" t="s">
        <v>375</v>
      </c>
      <c r="C39" s="90" t="s">
        <v>147</v>
      </c>
      <c r="D39" s="89" t="s">
        <v>376</v>
      </c>
      <c r="E39" s="90" t="s">
        <v>147</v>
      </c>
      <c r="F39" s="90" t="s">
        <v>368</v>
      </c>
      <c r="G39" s="90" t="s">
        <v>147</v>
      </c>
      <c r="H39" s="91" t="s">
        <v>218</v>
      </c>
      <c r="K39" s="49" t="s">
        <v>308</v>
      </c>
      <c r="L39" s="49" t="s">
        <v>369</v>
      </c>
    </row>
    <row r="40" spans="1:12" ht="20.100000000000001" customHeight="1" x14ac:dyDescent="0.25">
      <c r="A40" s="88" t="s">
        <v>148</v>
      </c>
      <c r="B40" s="89" t="s">
        <v>375</v>
      </c>
      <c r="C40" s="90" t="s">
        <v>148</v>
      </c>
      <c r="D40" s="89" t="s">
        <v>377</v>
      </c>
      <c r="E40" s="90" t="s">
        <v>148</v>
      </c>
      <c r="F40" s="90" t="s">
        <v>368</v>
      </c>
      <c r="G40" s="90" t="s">
        <v>148</v>
      </c>
      <c r="H40" s="91" t="s">
        <v>218</v>
      </c>
      <c r="K40" s="49" t="s">
        <v>308</v>
      </c>
      <c r="L40" s="49" t="s">
        <v>369</v>
      </c>
    </row>
    <row r="41" spans="1:12" ht="20.100000000000001" customHeight="1" x14ac:dyDescent="0.25">
      <c r="A41" s="88" t="s">
        <v>149</v>
      </c>
      <c r="B41" s="89" t="s">
        <v>375</v>
      </c>
      <c r="C41" s="90" t="s">
        <v>149</v>
      </c>
      <c r="D41" s="89" t="s">
        <v>378</v>
      </c>
      <c r="E41" s="90" t="s">
        <v>149</v>
      </c>
      <c r="F41" s="90" t="s">
        <v>368</v>
      </c>
      <c r="G41" s="90" t="s">
        <v>149</v>
      </c>
      <c r="H41" s="91" t="s">
        <v>218</v>
      </c>
      <c r="K41" s="49" t="s">
        <v>308</v>
      </c>
      <c r="L41" s="49" t="s">
        <v>369</v>
      </c>
    </row>
    <row r="42" spans="1:12" ht="20.100000000000001" customHeight="1" x14ac:dyDescent="0.25">
      <c r="A42" s="88" t="s">
        <v>150</v>
      </c>
      <c r="B42" s="89" t="s">
        <v>375</v>
      </c>
      <c r="C42" s="90" t="s">
        <v>150</v>
      </c>
      <c r="D42" s="89" t="s">
        <v>379</v>
      </c>
      <c r="E42" s="90" t="s">
        <v>150</v>
      </c>
      <c r="F42" s="90" t="s">
        <v>368</v>
      </c>
      <c r="G42" s="90" t="s">
        <v>150</v>
      </c>
      <c r="H42" s="91" t="s">
        <v>218</v>
      </c>
      <c r="K42" s="49" t="s">
        <v>308</v>
      </c>
      <c r="L42" s="49" t="s">
        <v>369</v>
      </c>
    </row>
    <row r="43" spans="1:12" ht="20.100000000000001" customHeight="1" x14ac:dyDescent="0.25">
      <c r="A43" s="92" t="s">
        <v>151</v>
      </c>
      <c r="B43" s="93" t="s">
        <v>380</v>
      </c>
      <c r="C43" s="94" t="s">
        <v>151</v>
      </c>
      <c r="D43" s="93" t="s">
        <v>381</v>
      </c>
      <c r="E43" s="94" t="s">
        <v>151</v>
      </c>
      <c r="F43" s="94" t="s">
        <v>382</v>
      </c>
      <c r="G43" s="94" t="s">
        <v>151</v>
      </c>
      <c r="H43" s="95" t="s">
        <v>219</v>
      </c>
      <c r="K43" s="33" t="s">
        <v>308</v>
      </c>
    </row>
    <row r="44" spans="1:12" ht="20.100000000000001" customHeight="1" x14ac:dyDescent="0.25">
      <c r="A44" s="92" t="s">
        <v>152</v>
      </c>
      <c r="B44" s="93" t="s">
        <v>380</v>
      </c>
      <c r="C44" s="94" t="s">
        <v>152</v>
      </c>
      <c r="D44" s="94" t="s">
        <v>383</v>
      </c>
      <c r="E44" s="94" t="s">
        <v>152</v>
      </c>
      <c r="F44" s="94" t="s">
        <v>382</v>
      </c>
      <c r="G44" s="94" t="s">
        <v>152</v>
      </c>
      <c r="H44" s="95" t="s">
        <v>219</v>
      </c>
      <c r="K44" s="33" t="s">
        <v>308</v>
      </c>
    </row>
    <row r="45" spans="1:12" ht="20.100000000000001" customHeight="1" x14ac:dyDescent="0.25">
      <c r="A45" s="92" t="s">
        <v>153</v>
      </c>
      <c r="B45" s="93" t="s">
        <v>380</v>
      </c>
      <c r="C45" s="94" t="s">
        <v>153</v>
      </c>
      <c r="D45" s="94" t="s">
        <v>384</v>
      </c>
      <c r="E45" s="94" t="s">
        <v>153</v>
      </c>
      <c r="F45" s="94" t="s">
        <v>382</v>
      </c>
      <c r="G45" s="94" t="s">
        <v>153</v>
      </c>
      <c r="H45" s="95" t="s">
        <v>219</v>
      </c>
      <c r="K45" s="33" t="s">
        <v>308</v>
      </c>
    </row>
    <row r="46" spans="1:12" ht="20.100000000000001" customHeight="1" x14ac:dyDescent="0.25">
      <c r="A46" s="92" t="s">
        <v>154</v>
      </c>
      <c r="B46" s="93" t="s">
        <v>380</v>
      </c>
      <c r="C46" s="94" t="s">
        <v>154</v>
      </c>
      <c r="D46" s="94" t="s">
        <v>385</v>
      </c>
      <c r="E46" s="94" t="s">
        <v>154</v>
      </c>
      <c r="F46" s="94" t="s">
        <v>382</v>
      </c>
      <c r="G46" s="94" t="s">
        <v>154</v>
      </c>
      <c r="H46" s="95" t="s">
        <v>219</v>
      </c>
      <c r="K46" s="33" t="s">
        <v>308</v>
      </c>
    </row>
    <row r="47" spans="1:12" ht="20.100000000000001" customHeight="1" x14ac:dyDescent="0.25">
      <c r="A47" s="92" t="s">
        <v>155</v>
      </c>
      <c r="B47" s="93" t="s">
        <v>380</v>
      </c>
      <c r="C47" s="94" t="s">
        <v>155</v>
      </c>
      <c r="D47" s="94" t="s">
        <v>386</v>
      </c>
      <c r="E47" s="94" t="s">
        <v>155</v>
      </c>
      <c r="F47" s="94" t="s">
        <v>382</v>
      </c>
      <c r="G47" s="94" t="s">
        <v>155</v>
      </c>
      <c r="H47" s="95" t="s">
        <v>219</v>
      </c>
      <c r="K47" s="33" t="s">
        <v>308</v>
      </c>
    </row>
    <row r="48" spans="1:12" ht="20.100000000000001" customHeight="1" x14ac:dyDescent="0.25">
      <c r="A48" s="96" t="s">
        <v>156</v>
      </c>
      <c r="B48" s="97" t="s">
        <v>380</v>
      </c>
      <c r="C48" s="98" t="s">
        <v>156</v>
      </c>
      <c r="D48" s="98" t="s">
        <v>387</v>
      </c>
      <c r="E48" s="98" t="s">
        <v>156</v>
      </c>
      <c r="F48" s="98" t="s">
        <v>382</v>
      </c>
      <c r="G48" s="98" t="s">
        <v>156</v>
      </c>
      <c r="H48" s="99" t="s">
        <v>219</v>
      </c>
      <c r="K48" s="33" t="s">
        <v>308</v>
      </c>
    </row>
    <row r="50" spans="1:15" x14ac:dyDescent="0.25">
      <c r="A50" s="1" t="s">
        <v>388</v>
      </c>
      <c r="B50" s="1" t="s">
        <v>389</v>
      </c>
    </row>
    <row r="51" spans="1:15" s="1" customFormat="1" x14ac:dyDescent="0.25">
      <c r="A51" s="70" t="s">
        <v>299</v>
      </c>
      <c r="B51" s="71" t="s">
        <v>80</v>
      </c>
      <c r="C51" s="70" t="s">
        <v>299</v>
      </c>
      <c r="D51" s="5" t="s">
        <v>300</v>
      </c>
      <c r="E51" s="70" t="s">
        <v>299</v>
      </c>
      <c r="F51" s="72" t="s">
        <v>301</v>
      </c>
      <c r="G51" s="70" t="s">
        <v>299</v>
      </c>
      <c r="H51" s="73" t="s">
        <v>302</v>
      </c>
    </row>
    <row r="52" spans="1:15" s="1" customFormat="1" x14ac:dyDescent="0.25">
      <c r="A52" s="15" t="s">
        <v>37</v>
      </c>
      <c r="B52" s="16" t="s">
        <v>37</v>
      </c>
      <c r="C52" s="16" t="s">
        <v>37</v>
      </c>
      <c r="D52" s="16" t="s">
        <v>37</v>
      </c>
      <c r="E52" s="16" t="s">
        <v>37</v>
      </c>
      <c r="F52" s="7" t="s">
        <v>37</v>
      </c>
      <c r="G52" s="16" t="s">
        <v>37</v>
      </c>
      <c r="H52" s="8" t="s">
        <v>37</v>
      </c>
    </row>
    <row r="53" spans="1:15" ht="20.100000000000001" customHeight="1" x14ac:dyDescent="0.25">
      <c r="A53" s="74" t="s">
        <v>390</v>
      </c>
      <c r="B53" s="100" t="s">
        <v>391</v>
      </c>
      <c r="C53" s="76" t="s">
        <v>390</v>
      </c>
      <c r="D53" s="75" t="s">
        <v>392</v>
      </c>
      <c r="E53" s="76" t="s">
        <v>390</v>
      </c>
      <c r="F53" s="100" t="s">
        <v>393</v>
      </c>
      <c r="G53" s="76" t="s">
        <v>390</v>
      </c>
      <c r="H53" s="77" t="s">
        <v>225</v>
      </c>
      <c r="I53" s="28" t="s">
        <v>394</v>
      </c>
      <c r="O53" t="s">
        <v>395</v>
      </c>
    </row>
    <row r="54" spans="1:15" ht="20.100000000000001" customHeight="1" x14ac:dyDescent="0.25">
      <c r="A54" s="74" t="s">
        <v>396</v>
      </c>
      <c r="B54" s="100" t="s">
        <v>391</v>
      </c>
      <c r="C54" s="76" t="s">
        <v>396</v>
      </c>
      <c r="D54" s="75" t="s">
        <v>397</v>
      </c>
      <c r="E54" s="76" t="s">
        <v>396</v>
      </c>
      <c r="F54" s="100" t="s">
        <v>393</v>
      </c>
      <c r="G54" s="76" t="s">
        <v>396</v>
      </c>
      <c r="H54" s="77" t="s">
        <v>225</v>
      </c>
      <c r="I54" s="28" t="s">
        <v>394</v>
      </c>
    </row>
    <row r="55" spans="1:15" ht="20.100000000000001" customHeight="1" x14ac:dyDescent="0.25">
      <c r="A55" s="74" t="s">
        <v>398</v>
      </c>
      <c r="B55" s="100" t="s">
        <v>391</v>
      </c>
      <c r="C55" s="76" t="s">
        <v>398</v>
      </c>
      <c r="D55" s="75" t="s">
        <v>399</v>
      </c>
      <c r="E55" s="76" t="s">
        <v>398</v>
      </c>
      <c r="F55" s="100" t="s">
        <v>393</v>
      </c>
      <c r="G55" s="76" t="s">
        <v>398</v>
      </c>
      <c r="H55" s="77" t="s">
        <v>225</v>
      </c>
      <c r="I55" s="28" t="s">
        <v>394</v>
      </c>
    </row>
    <row r="56" spans="1:15" ht="20.100000000000001" customHeight="1" x14ac:dyDescent="0.25">
      <c r="A56" s="74" t="s">
        <v>400</v>
      </c>
      <c r="B56" s="100" t="s">
        <v>391</v>
      </c>
      <c r="C56" s="76" t="s">
        <v>400</v>
      </c>
      <c r="D56" s="75" t="s">
        <v>401</v>
      </c>
      <c r="E56" s="76" t="s">
        <v>400</v>
      </c>
      <c r="F56" s="100" t="s">
        <v>393</v>
      </c>
      <c r="G56" s="76" t="s">
        <v>400</v>
      </c>
      <c r="H56" s="77" t="s">
        <v>225</v>
      </c>
      <c r="I56" s="28" t="s">
        <v>394</v>
      </c>
    </row>
    <row r="57" spans="1:15" ht="20.100000000000001" customHeight="1" x14ac:dyDescent="0.25">
      <c r="A57" s="74" t="s">
        <v>402</v>
      </c>
      <c r="B57" s="100" t="s">
        <v>403</v>
      </c>
      <c r="C57" s="76" t="s">
        <v>402</v>
      </c>
      <c r="D57" s="75" t="s">
        <v>404</v>
      </c>
      <c r="E57" s="76" t="s">
        <v>402</v>
      </c>
      <c r="F57" s="100" t="s">
        <v>393</v>
      </c>
      <c r="G57" s="76" t="s">
        <v>402</v>
      </c>
      <c r="H57" s="77" t="s">
        <v>225</v>
      </c>
      <c r="I57" s="28" t="s">
        <v>394</v>
      </c>
    </row>
    <row r="58" spans="1:15" ht="20.100000000000001" customHeight="1" x14ac:dyDescent="0.25">
      <c r="A58" s="74" t="s">
        <v>405</v>
      </c>
      <c r="B58" s="100" t="s">
        <v>403</v>
      </c>
      <c r="C58" s="76" t="s">
        <v>405</v>
      </c>
      <c r="D58" s="75" t="s">
        <v>406</v>
      </c>
      <c r="E58" s="76" t="s">
        <v>405</v>
      </c>
      <c r="F58" s="100" t="s">
        <v>393</v>
      </c>
      <c r="G58" s="76" t="s">
        <v>405</v>
      </c>
      <c r="H58" s="77" t="s">
        <v>225</v>
      </c>
      <c r="I58" s="28" t="s">
        <v>394</v>
      </c>
    </row>
    <row r="59" spans="1:15" ht="20.100000000000001" customHeight="1" x14ac:dyDescent="0.25">
      <c r="A59" s="74" t="s">
        <v>407</v>
      </c>
      <c r="B59" s="100" t="s">
        <v>403</v>
      </c>
      <c r="C59" s="76" t="s">
        <v>407</v>
      </c>
      <c r="D59" s="75" t="s">
        <v>408</v>
      </c>
      <c r="E59" s="76" t="s">
        <v>407</v>
      </c>
      <c r="F59" s="100" t="s">
        <v>393</v>
      </c>
      <c r="G59" s="76" t="s">
        <v>407</v>
      </c>
      <c r="H59" s="77" t="s">
        <v>225</v>
      </c>
      <c r="I59" s="28" t="s">
        <v>394</v>
      </c>
    </row>
    <row r="60" spans="1:15" ht="20.100000000000001" customHeight="1" x14ac:dyDescent="0.25">
      <c r="A60" s="74" t="s">
        <v>409</v>
      </c>
      <c r="B60" s="100" t="s">
        <v>403</v>
      </c>
      <c r="C60" s="76" t="s">
        <v>409</v>
      </c>
      <c r="D60" s="75" t="s">
        <v>410</v>
      </c>
      <c r="E60" s="76" t="s">
        <v>409</v>
      </c>
      <c r="F60" s="100" t="s">
        <v>393</v>
      </c>
      <c r="G60" s="76" t="s">
        <v>409</v>
      </c>
      <c r="H60" s="77" t="s">
        <v>225</v>
      </c>
      <c r="I60" s="28" t="s">
        <v>394</v>
      </c>
    </row>
    <row r="61" spans="1:15" ht="20.100000000000001" customHeight="1" x14ac:dyDescent="0.25">
      <c r="A61" s="74" t="s">
        <v>411</v>
      </c>
      <c r="B61" s="100" t="s">
        <v>403</v>
      </c>
      <c r="C61" s="76" t="s">
        <v>411</v>
      </c>
      <c r="D61" s="75" t="s">
        <v>412</v>
      </c>
      <c r="E61" s="76" t="s">
        <v>411</v>
      </c>
      <c r="F61" s="100" t="s">
        <v>393</v>
      </c>
      <c r="G61" s="76" t="s">
        <v>411</v>
      </c>
      <c r="H61" s="77" t="s">
        <v>225</v>
      </c>
      <c r="I61" s="28" t="s">
        <v>394</v>
      </c>
    </row>
    <row r="62" spans="1:15" x14ac:dyDescent="0.25">
      <c r="A62" s="12" t="s">
        <v>413</v>
      </c>
      <c r="B62" s="101" t="s">
        <v>414</v>
      </c>
      <c r="C62" s="13" t="s">
        <v>413</v>
      </c>
      <c r="D62" s="78" t="s">
        <v>415</v>
      </c>
      <c r="E62" s="13" t="s">
        <v>413</v>
      </c>
      <c r="F62" s="101" t="s">
        <v>416</v>
      </c>
      <c r="G62" s="13" t="s">
        <v>413</v>
      </c>
      <c r="H62" s="14" t="s">
        <v>226</v>
      </c>
      <c r="J62" s="3" t="s">
        <v>417</v>
      </c>
      <c r="K62" s="3" t="s">
        <v>418</v>
      </c>
      <c r="L62" s="3" t="s">
        <v>419</v>
      </c>
      <c r="M62" s="3" t="s">
        <v>420</v>
      </c>
    </row>
    <row r="63" spans="1:15" x14ac:dyDescent="0.25">
      <c r="A63" s="12" t="s">
        <v>421</v>
      </c>
      <c r="B63" s="101" t="s">
        <v>414</v>
      </c>
      <c r="C63" s="13" t="s">
        <v>421</v>
      </c>
      <c r="D63" s="78" t="s">
        <v>422</v>
      </c>
      <c r="E63" s="13" t="s">
        <v>421</v>
      </c>
      <c r="F63" s="101" t="s">
        <v>416</v>
      </c>
      <c r="G63" s="13" t="s">
        <v>421</v>
      </c>
      <c r="H63" s="14" t="s">
        <v>226</v>
      </c>
      <c r="J63" s="3" t="s">
        <v>417</v>
      </c>
      <c r="K63" s="3" t="s">
        <v>418</v>
      </c>
      <c r="L63" s="3" t="s">
        <v>419</v>
      </c>
      <c r="M63" s="3" t="s">
        <v>420</v>
      </c>
    </row>
    <row r="64" spans="1:15" x14ac:dyDescent="0.25">
      <c r="A64" s="12" t="s">
        <v>423</v>
      </c>
      <c r="B64" s="101" t="s">
        <v>424</v>
      </c>
      <c r="C64" s="13" t="s">
        <v>423</v>
      </c>
      <c r="D64" s="78" t="s">
        <v>425</v>
      </c>
      <c r="E64" s="13" t="s">
        <v>423</v>
      </c>
      <c r="F64" s="101" t="s">
        <v>416</v>
      </c>
      <c r="G64" s="13" t="s">
        <v>423</v>
      </c>
      <c r="H64" s="14" t="s">
        <v>226</v>
      </c>
      <c r="J64" s="3" t="s">
        <v>417</v>
      </c>
      <c r="K64" s="3" t="s">
        <v>418</v>
      </c>
      <c r="L64" s="3" t="s">
        <v>419</v>
      </c>
      <c r="M64" s="3" t="s">
        <v>420</v>
      </c>
    </row>
    <row r="65" spans="1:17" x14ac:dyDescent="0.25">
      <c r="A65" s="12" t="s">
        <v>426</v>
      </c>
      <c r="B65" s="101" t="s">
        <v>424</v>
      </c>
      <c r="C65" s="13" t="s">
        <v>426</v>
      </c>
      <c r="D65" s="78" t="s">
        <v>427</v>
      </c>
      <c r="E65" s="13" t="s">
        <v>426</v>
      </c>
      <c r="F65" s="101" t="s">
        <v>416</v>
      </c>
      <c r="G65" s="13" t="s">
        <v>426</v>
      </c>
      <c r="H65" s="14" t="s">
        <v>226</v>
      </c>
      <c r="J65" s="3" t="s">
        <v>417</v>
      </c>
      <c r="K65" s="3" t="s">
        <v>418</v>
      </c>
      <c r="L65" s="3" t="s">
        <v>419</v>
      </c>
      <c r="M65" s="3" t="s">
        <v>420</v>
      </c>
    </row>
    <row r="66" spans="1:17" x14ac:dyDescent="0.25">
      <c r="A66" s="12" t="s">
        <v>428</v>
      </c>
      <c r="B66" s="101" t="s">
        <v>424</v>
      </c>
      <c r="C66" s="13" t="s">
        <v>428</v>
      </c>
      <c r="D66" s="78" t="s">
        <v>429</v>
      </c>
      <c r="E66" s="13" t="s">
        <v>428</v>
      </c>
      <c r="F66" s="101" t="s">
        <v>416</v>
      </c>
      <c r="G66" s="13" t="s">
        <v>428</v>
      </c>
      <c r="H66" s="14" t="s">
        <v>226</v>
      </c>
      <c r="J66" s="3" t="s">
        <v>417</v>
      </c>
      <c r="K66" s="3" t="s">
        <v>418</v>
      </c>
      <c r="L66" s="3" t="s">
        <v>419</v>
      </c>
      <c r="M66" s="3" t="s">
        <v>420</v>
      </c>
    </row>
    <row r="67" spans="1:17" x14ac:dyDescent="0.25">
      <c r="A67" s="12" t="s">
        <v>430</v>
      </c>
      <c r="B67" s="101" t="s">
        <v>424</v>
      </c>
      <c r="C67" s="13" t="s">
        <v>430</v>
      </c>
      <c r="D67" s="78" t="s">
        <v>350</v>
      </c>
      <c r="E67" s="13" t="s">
        <v>430</v>
      </c>
      <c r="F67" s="101" t="s">
        <v>416</v>
      </c>
      <c r="G67" s="13" t="s">
        <v>430</v>
      </c>
      <c r="H67" s="14" t="s">
        <v>226</v>
      </c>
      <c r="J67" s="3" t="s">
        <v>417</v>
      </c>
      <c r="K67" s="3" t="s">
        <v>418</v>
      </c>
      <c r="L67" s="3" t="s">
        <v>419</v>
      </c>
      <c r="M67" s="3" t="s">
        <v>420</v>
      </c>
    </row>
    <row r="68" spans="1:17" x14ac:dyDescent="0.25">
      <c r="A68" s="12" t="s">
        <v>431</v>
      </c>
      <c r="B68" s="101" t="s">
        <v>432</v>
      </c>
      <c r="C68" s="13" t="s">
        <v>431</v>
      </c>
      <c r="D68" s="78" t="s">
        <v>433</v>
      </c>
      <c r="E68" s="13" t="s">
        <v>431</v>
      </c>
      <c r="F68" s="101" t="s">
        <v>416</v>
      </c>
      <c r="G68" s="13" t="s">
        <v>431</v>
      </c>
      <c r="H68" s="14" t="s">
        <v>226</v>
      </c>
      <c r="J68" s="3" t="s">
        <v>417</v>
      </c>
      <c r="K68" s="3" t="s">
        <v>418</v>
      </c>
      <c r="L68" s="3" t="s">
        <v>419</v>
      </c>
      <c r="M68" s="3" t="s">
        <v>420</v>
      </c>
    </row>
    <row r="69" spans="1:17" x14ac:dyDescent="0.25">
      <c r="A69" s="12" t="s">
        <v>434</v>
      </c>
      <c r="B69" s="101" t="s">
        <v>432</v>
      </c>
      <c r="C69" s="13" t="s">
        <v>434</v>
      </c>
      <c r="D69" s="78" t="s">
        <v>435</v>
      </c>
      <c r="E69" s="13" t="s">
        <v>434</v>
      </c>
      <c r="F69" s="101" t="s">
        <v>416</v>
      </c>
      <c r="G69" s="13" t="s">
        <v>434</v>
      </c>
      <c r="H69" s="14" t="s">
        <v>226</v>
      </c>
      <c r="J69" s="3" t="s">
        <v>417</v>
      </c>
      <c r="K69" s="3" t="s">
        <v>418</v>
      </c>
      <c r="L69" s="3" t="s">
        <v>419</v>
      </c>
      <c r="M69" s="3" t="s">
        <v>420</v>
      </c>
    </row>
    <row r="70" spans="1:17" x14ac:dyDescent="0.25">
      <c r="A70" s="102" t="s">
        <v>436</v>
      </c>
      <c r="B70" s="103" t="s">
        <v>432</v>
      </c>
      <c r="C70" s="104" t="s">
        <v>436</v>
      </c>
      <c r="D70" s="105" t="s">
        <v>437</v>
      </c>
      <c r="E70" s="104" t="s">
        <v>436</v>
      </c>
      <c r="F70" s="103" t="s">
        <v>416</v>
      </c>
      <c r="G70" s="104" t="s">
        <v>436</v>
      </c>
      <c r="H70" s="106" t="s">
        <v>226</v>
      </c>
      <c r="J70" s="3" t="s">
        <v>417</v>
      </c>
      <c r="K70" s="3" t="s">
        <v>418</v>
      </c>
      <c r="L70" s="3" t="s">
        <v>419</v>
      </c>
      <c r="M70" s="3" t="s">
        <v>420</v>
      </c>
    </row>
    <row r="72" spans="1:17" x14ac:dyDescent="0.25">
      <c r="A72" s="1" t="s">
        <v>438</v>
      </c>
      <c r="B72" s="1" t="s">
        <v>439</v>
      </c>
    </row>
    <row r="73" spans="1:17" x14ac:dyDescent="0.25">
      <c r="A73" s="70" t="s">
        <v>299</v>
      </c>
      <c r="B73" s="71" t="s">
        <v>80</v>
      </c>
      <c r="C73" s="70" t="s">
        <v>299</v>
      </c>
      <c r="D73" s="5" t="s">
        <v>300</v>
      </c>
      <c r="E73" s="70" t="s">
        <v>299</v>
      </c>
      <c r="F73" s="72" t="s">
        <v>301</v>
      </c>
      <c r="G73" s="70" t="s">
        <v>299</v>
      </c>
      <c r="H73" s="73" t="s">
        <v>302</v>
      </c>
      <c r="I73" s="1"/>
      <c r="J73" s="1"/>
      <c r="K73" s="1"/>
      <c r="L73" s="1"/>
      <c r="M73" s="1"/>
      <c r="N73" s="1"/>
    </row>
    <row r="74" spans="1:17" x14ac:dyDescent="0.25">
      <c r="A74" s="15" t="s">
        <v>37</v>
      </c>
      <c r="B74" s="16" t="s">
        <v>37</v>
      </c>
      <c r="C74" s="16" t="s">
        <v>37</v>
      </c>
      <c r="D74" s="16" t="s">
        <v>37</v>
      </c>
      <c r="E74" s="16" t="s">
        <v>37</v>
      </c>
      <c r="F74" s="7" t="s">
        <v>37</v>
      </c>
      <c r="G74" s="16" t="s">
        <v>37</v>
      </c>
      <c r="H74" s="8" t="s">
        <v>37</v>
      </c>
      <c r="I74" s="1"/>
      <c r="J74" s="1"/>
      <c r="K74" s="1"/>
      <c r="L74" s="1"/>
      <c r="M74" s="1"/>
      <c r="N74" s="1"/>
    </row>
    <row r="75" spans="1:17" x14ac:dyDescent="0.25">
      <c r="A75" s="74" t="s">
        <v>440</v>
      </c>
      <c r="B75" s="100" t="s">
        <v>441</v>
      </c>
      <c r="C75" s="76" t="s">
        <v>440</v>
      </c>
      <c r="D75" s="75" t="s">
        <v>442</v>
      </c>
      <c r="E75" s="76" t="s">
        <v>440</v>
      </c>
      <c r="F75" s="100" t="s">
        <v>443</v>
      </c>
      <c r="G75" s="76" t="s">
        <v>440</v>
      </c>
      <c r="H75" s="77" t="s">
        <v>228</v>
      </c>
      <c r="N75" s="28" t="s">
        <v>444</v>
      </c>
      <c r="O75" s="28" t="s">
        <v>445</v>
      </c>
      <c r="Q75" s="28" t="s">
        <v>446</v>
      </c>
    </row>
    <row r="76" spans="1:17" x14ac:dyDescent="0.25">
      <c r="A76" s="74" t="s">
        <v>447</v>
      </c>
      <c r="B76" s="100" t="s">
        <v>441</v>
      </c>
      <c r="C76" s="76" t="s">
        <v>447</v>
      </c>
      <c r="D76" s="75" t="s">
        <v>448</v>
      </c>
      <c r="E76" s="76" t="s">
        <v>447</v>
      </c>
      <c r="F76" s="100" t="s">
        <v>443</v>
      </c>
      <c r="G76" s="76" t="s">
        <v>447</v>
      </c>
      <c r="H76" s="77" t="s">
        <v>228</v>
      </c>
      <c r="N76" s="28" t="s">
        <v>444</v>
      </c>
      <c r="O76" s="28" t="s">
        <v>445</v>
      </c>
      <c r="Q76" s="28" t="s">
        <v>446</v>
      </c>
    </row>
    <row r="77" spans="1:17" x14ac:dyDescent="0.25">
      <c r="A77" s="74" t="s">
        <v>449</v>
      </c>
      <c r="B77" s="100" t="s">
        <v>441</v>
      </c>
      <c r="C77" s="76" t="s">
        <v>449</v>
      </c>
      <c r="D77" s="75" t="s">
        <v>450</v>
      </c>
      <c r="E77" s="76" t="s">
        <v>449</v>
      </c>
      <c r="F77" s="100" t="s">
        <v>443</v>
      </c>
      <c r="G77" s="76" t="s">
        <v>449</v>
      </c>
      <c r="H77" s="77" t="s">
        <v>228</v>
      </c>
      <c r="N77" s="28" t="s">
        <v>444</v>
      </c>
      <c r="O77" s="28" t="s">
        <v>445</v>
      </c>
      <c r="Q77" s="28" t="s">
        <v>446</v>
      </c>
    </row>
    <row r="78" spans="1:17" x14ac:dyDescent="0.25">
      <c r="A78" s="74" t="s">
        <v>451</v>
      </c>
      <c r="B78" s="100" t="s">
        <v>452</v>
      </c>
      <c r="C78" s="76" t="s">
        <v>451</v>
      </c>
      <c r="D78" s="75" t="s">
        <v>453</v>
      </c>
      <c r="E78" s="76" t="s">
        <v>451</v>
      </c>
      <c r="F78" s="100" t="s">
        <v>443</v>
      </c>
      <c r="G78" s="76" t="s">
        <v>451</v>
      </c>
      <c r="H78" s="77" t="s">
        <v>228</v>
      </c>
      <c r="N78" s="28" t="s">
        <v>444</v>
      </c>
      <c r="O78" s="28" t="s">
        <v>445</v>
      </c>
      <c r="Q78" s="28" t="s">
        <v>446</v>
      </c>
    </row>
    <row r="79" spans="1:17" x14ac:dyDescent="0.25">
      <c r="A79" s="74" t="s">
        <v>454</v>
      </c>
      <c r="B79" s="100" t="s">
        <v>452</v>
      </c>
      <c r="C79" s="76" t="s">
        <v>454</v>
      </c>
      <c r="D79" s="75" t="s">
        <v>455</v>
      </c>
      <c r="E79" s="76" t="s">
        <v>454</v>
      </c>
      <c r="F79" s="100" t="s">
        <v>443</v>
      </c>
      <c r="G79" s="76" t="s">
        <v>454</v>
      </c>
      <c r="H79" s="77" t="s">
        <v>228</v>
      </c>
      <c r="N79" s="28" t="s">
        <v>444</v>
      </c>
      <c r="O79" s="28" t="s">
        <v>445</v>
      </c>
      <c r="Q79" s="28" t="s">
        <v>446</v>
      </c>
    </row>
    <row r="80" spans="1:17" x14ac:dyDescent="0.25">
      <c r="A80" s="74" t="s">
        <v>456</v>
      </c>
      <c r="B80" s="100" t="s">
        <v>452</v>
      </c>
      <c r="C80" s="76" t="s">
        <v>456</v>
      </c>
      <c r="D80" s="75" t="s">
        <v>457</v>
      </c>
      <c r="E80" s="76" t="s">
        <v>456</v>
      </c>
      <c r="F80" s="100" t="s">
        <v>443</v>
      </c>
      <c r="G80" s="76" t="s">
        <v>456</v>
      </c>
      <c r="H80" s="77" t="s">
        <v>228</v>
      </c>
      <c r="N80" s="28" t="s">
        <v>444</v>
      </c>
      <c r="O80" s="28" t="s">
        <v>445</v>
      </c>
      <c r="Q80" s="28" t="s">
        <v>446</v>
      </c>
    </row>
    <row r="81" spans="1:552" s="107" customFormat="1" x14ac:dyDescent="0.25">
      <c r="A81" s="108" t="s">
        <v>458</v>
      </c>
      <c r="B81" s="109" t="s">
        <v>459</v>
      </c>
      <c r="C81" s="110" t="s">
        <v>458</v>
      </c>
      <c r="D81" s="111" t="s">
        <v>460</v>
      </c>
      <c r="E81" s="110" t="s">
        <v>458</v>
      </c>
      <c r="F81" s="109" t="s">
        <v>443</v>
      </c>
      <c r="G81" s="110" t="s">
        <v>458</v>
      </c>
      <c r="H81" s="112" t="s">
        <v>228</v>
      </c>
      <c r="N81" s="107" t="s">
        <v>444</v>
      </c>
      <c r="O81" s="107" t="s">
        <v>445</v>
      </c>
      <c r="Q81" s="107" t="s">
        <v>446</v>
      </c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</row>
    <row r="82" spans="1:552" x14ac:dyDescent="0.25">
      <c r="A82" s="74" t="s">
        <v>461</v>
      </c>
      <c r="B82" s="100" t="s">
        <v>230</v>
      </c>
      <c r="C82" s="76" t="s">
        <v>461</v>
      </c>
      <c r="D82" s="75" t="s">
        <v>462</v>
      </c>
      <c r="E82" s="76" t="s">
        <v>461</v>
      </c>
      <c r="F82" s="100" t="s">
        <v>443</v>
      </c>
      <c r="G82" s="76" t="s">
        <v>461</v>
      </c>
      <c r="H82" s="77" t="s">
        <v>228</v>
      </c>
      <c r="N82" s="28" t="s">
        <v>444</v>
      </c>
      <c r="O82" s="28" t="s">
        <v>445</v>
      </c>
      <c r="Q82" s="28" t="s">
        <v>446</v>
      </c>
    </row>
    <row r="83" spans="1:552" x14ac:dyDescent="0.25">
      <c r="A83" s="74" t="s">
        <v>463</v>
      </c>
      <c r="B83" s="100" t="s">
        <v>230</v>
      </c>
      <c r="C83" s="76" t="s">
        <v>463</v>
      </c>
      <c r="D83" s="75" t="s">
        <v>464</v>
      </c>
      <c r="E83" s="76" t="s">
        <v>463</v>
      </c>
      <c r="F83" s="100" t="s">
        <v>443</v>
      </c>
      <c r="G83" s="76" t="s">
        <v>463</v>
      </c>
      <c r="H83" s="77" t="s">
        <v>228</v>
      </c>
      <c r="N83" s="28" t="s">
        <v>444</v>
      </c>
      <c r="O83" s="28" t="s">
        <v>445</v>
      </c>
      <c r="Q83" s="28" t="s">
        <v>446</v>
      </c>
    </row>
    <row r="84" spans="1:552" x14ac:dyDescent="0.25">
      <c r="A84" s="74" t="s">
        <v>465</v>
      </c>
      <c r="B84" s="100" t="s">
        <v>230</v>
      </c>
      <c r="C84" s="76" t="s">
        <v>465</v>
      </c>
      <c r="D84" s="75" t="s">
        <v>466</v>
      </c>
      <c r="E84" s="76" t="s">
        <v>465</v>
      </c>
      <c r="F84" s="100" t="s">
        <v>443</v>
      </c>
      <c r="G84" s="76" t="s">
        <v>465</v>
      </c>
      <c r="H84" s="77" t="s">
        <v>228</v>
      </c>
      <c r="N84" s="28" t="s">
        <v>444</v>
      </c>
      <c r="O84" s="28" t="s">
        <v>445</v>
      </c>
      <c r="Q84" s="28" t="s">
        <v>446</v>
      </c>
    </row>
    <row r="85" spans="1:552" s="107" customFormat="1" x14ac:dyDescent="0.25">
      <c r="A85" s="108" t="s">
        <v>467</v>
      </c>
      <c r="B85" s="109" t="s">
        <v>468</v>
      </c>
      <c r="C85" s="110" t="s">
        <v>467</v>
      </c>
      <c r="D85" s="111" t="s">
        <v>469</v>
      </c>
      <c r="E85" s="110" t="s">
        <v>467</v>
      </c>
      <c r="F85" s="109" t="s">
        <v>443</v>
      </c>
      <c r="G85" s="110" t="s">
        <v>467</v>
      </c>
      <c r="H85" s="112" t="s">
        <v>228</v>
      </c>
      <c r="N85" s="107" t="s">
        <v>444</v>
      </c>
      <c r="O85" s="107" t="s">
        <v>445</v>
      </c>
      <c r="Q85" s="107" t="s">
        <v>446</v>
      </c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</row>
    <row r="86" spans="1:552" s="107" customFormat="1" x14ac:dyDescent="0.25">
      <c r="A86" s="108" t="s">
        <v>470</v>
      </c>
      <c r="B86" s="109" t="s">
        <v>468</v>
      </c>
      <c r="C86" s="110" t="s">
        <v>470</v>
      </c>
      <c r="D86" s="111" t="s">
        <v>471</v>
      </c>
      <c r="E86" s="110" t="s">
        <v>470</v>
      </c>
      <c r="F86" s="109" t="s">
        <v>443</v>
      </c>
      <c r="G86" s="110" t="s">
        <v>470</v>
      </c>
      <c r="H86" s="112" t="s">
        <v>228</v>
      </c>
      <c r="N86" s="107" t="s">
        <v>444</v>
      </c>
      <c r="O86" s="107" t="s">
        <v>445</v>
      </c>
      <c r="Q86" s="107" t="s">
        <v>446</v>
      </c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</row>
    <row r="87" spans="1:552" s="107" customFormat="1" x14ac:dyDescent="0.25">
      <c r="A87" s="108" t="s">
        <v>472</v>
      </c>
      <c r="B87" s="109" t="s">
        <v>468</v>
      </c>
      <c r="C87" s="110" t="s">
        <v>472</v>
      </c>
      <c r="D87" s="111" t="s">
        <v>473</v>
      </c>
      <c r="E87" s="110" t="s">
        <v>472</v>
      </c>
      <c r="F87" s="109" t="s">
        <v>443</v>
      </c>
      <c r="G87" s="110" t="s">
        <v>472</v>
      </c>
      <c r="H87" s="112" t="s">
        <v>228</v>
      </c>
      <c r="N87" s="107" t="s">
        <v>444</v>
      </c>
      <c r="O87" s="107" t="s">
        <v>445</v>
      </c>
      <c r="Q87" s="107" t="s">
        <v>446</v>
      </c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</row>
    <row r="88" spans="1:552" x14ac:dyDescent="0.25">
      <c r="A88" s="74" t="s">
        <v>474</v>
      </c>
      <c r="B88" s="100" t="s">
        <v>475</v>
      </c>
      <c r="C88" s="76" t="s">
        <v>474</v>
      </c>
      <c r="D88" s="75" t="s">
        <v>476</v>
      </c>
      <c r="E88" s="76" t="s">
        <v>428</v>
      </c>
      <c r="F88" s="100" t="s">
        <v>443</v>
      </c>
      <c r="G88" s="76" t="s">
        <v>474</v>
      </c>
      <c r="H88" s="77" t="s">
        <v>228</v>
      </c>
      <c r="N88" s="28" t="s">
        <v>444</v>
      </c>
      <c r="O88" s="28" t="s">
        <v>445</v>
      </c>
      <c r="Q88" s="28" t="s">
        <v>446</v>
      </c>
    </row>
    <row r="89" spans="1:552" x14ac:dyDescent="0.25">
      <c r="A89" s="74" t="s">
        <v>477</v>
      </c>
      <c r="B89" s="100" t="s">
        <v>475</v>
      </c>
      <c r="C89" s="76" t="s">
        <v>477</v>
      </c>
      <c r="D89" s="75" t="s">
        <v>478</v>
      </c>
      <c r="E89" s="76" t="s">
        <v>430</v>
      </c>
      <c r="F89" s="100" t="s">
        <v>443</v>
      </c>
      <c r="G89" s="76" t="s">
        <v>477</v>
      </c>
      <c r="H89" s="77" t="s">
        <v>228</v>
      </c>
      <c r="N89" s="28" t="s">
        <v>444</v>
      </c>
      <c r="O89" s="28" t="s">
        <v>445</v>
      </c>
      <c r="Q89" s="28" t="s">
        <v>446</v>
      </c>
    </row>
    <row r="90" spans="1:552" x14ac:dyDescent="0.25">
      <c r="A90" s="74" t="s">
        <v>479</v>
      </c>
      <c r="B90" s="100" t="s">
        <v>475</v>
      </c>
      <c r="C90" s="76" t="s">
        <v>479</v>
      </c>
      <c r="D90" s="75" t="s">
        <v>480</v>
      </c>
      <c r="E90" s="76" t="s">
        <v>431</v>
      </c>
      <c r="F90" s="100" t="s">
        <v>443</v>
      </c>
      <c r="G90" s="76" t="s">
        <v>479</v>
      </c>
      <c r="H90" s="77" t="s">
        <v>228</v>
      </c>
      <c r="N90" s="28" t="s">
        <v>444</v>
      </c>
      <c r="O90" s="28" t="s">
        <v>445</v>
      </c>
      <c r="Q90" s="28" t="s">
        <v>446</v>
      </c>
    </row>
    <row r="91" spans="1:552" x14ac:dyDescent="0.25">
      <c r="A91" s="74" t="s">
        <v>481</v>
      </c>
      <c r="B91" s="100" t="s">
        <v>475</v>
      </c>
      <c r="C91" s="76" t="s">
        <v>481</v>
      </c>
      <c r="D91" s="75" t="s">
        <v>482</v>
      </c>
      <c r="E91" s="76" t="s">
        <v>434</v>
      </c>
      <c r="F91" s="100" t="s">
        <v>443</v>
      </c>
      <c r="G91" s="76" t="s">
        <v>481</v>
      </c>
      <c r="H91" s="77" t="s">
        <v>228</v>
      </c>
      <c r="N91" s="28" t="s">
        <v>444</v>
      </c>
      <c r="O91" s="28" t="s">
        <v>445</v>
      </c>
      <c r="Q91" s="28" t="s">
        <v>446</v>
      </c>
    </row>
    <row r="92" spans="1:552" s="9" customFormat="1" x14ac:dyDescent="0.25">
      <c r="A92" s="12" t="s">
        <v>483</v>
      </c>
      <c r="B92" s="101" t="s">
        <v>484</v>
      </c>
      <c r="C92" s="13" t="s">
        <v>483</v>
      </c>
      <c r="D92" s="78" t="s">
        <v>485</v>
      </c>
      <c r="E92" s="13" t="s">
        <v>483</v>
      </c>
      <c r="F92" s="101" t="s">
        <v>486</v>
      </c>
      <c r="G92" s="13" t="s">
        <v>483</v>
      </c>
      <c r="H92" s="14" t="s">
        <v>229</v>
      </c>
      <c r="I92"/>
      <c r="J92"/>
      <c r="K92"/>
      <c r="L92"/>
      <c r="M92"/>
      <c r="N92"/>
      <c r="O92" s="9" t="s">
        <v>445</v>
      </c>
      <c r="P92" s="9" t="s">
        <v>487</v>
      </c>
      <c r="Q92" s="9" t="s">
        <v>446</v>
      </c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</row>
    <row r="93" spans="1:552" s="9" customFormat="1" x14ac:dyDescent="0.25">
      <c r="A93" s="12" t="s">
        <v>488</v>
      </c>
      <c r="B93" s="101" t="s">
        <v>484</v>
      </c>
      <c r="C93" s="13" t="s">
        <v>488</v>
      </c>
      <c r="D93" s="78" t="s">
        <v>489</v>
      </c>
      <c r="E93" s="13" t="s">
        <v>488</v>
      </c>
      <c r="F93" s="101" t="s">
        <v>486</v>
      </c>
      <c r="G93" s="13" t="s">
        <v>488</v>
      </c>
      <c r="H93" s="14" t="s">
        <v>229</v>
      </c>
      <c r="I93"/>
      <c r="J93"/>
      <c r="K93"/>
      <c r="L93"/>
      <c r="M93"/>
      <c r="N93"/>
      <c r="O93" s="9" t="s">
        <v>445</v>
      </c>
      <c r="P93" s="9" t="s">
        <v>487</v>
      </c>
      <c r="Q93" s="9" t="s">
        <v>446</v>
      </c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</row>
    <row r="94" spans="1:552" x14ac:dyDescent="0.25">
      <c r="A94" s="12" t="s">
        <v>490</v>
      </c>
      <c r="B94" s="101" t="s">
        <v>491</v>
      </c>
      <c r="C94" s="13" t="s">
        <v>490</v>
      </c>
      <c r="D94" s="78" t="s">
        <v>492</v>
      </c>
      <c r="E94" s="13" t="s">
        <v>490</v>
      </c>
      <c r="F94" s="101" t="s">
        <v>486</v>
      </c>
      <c r="G94" s="13" t="s">
        <v>490</v>
      </c>
      <c r="H94" s="14" t="s">
        <v>229</v>
      </c>
      <c r="O94" s="3" t="s">
        <v>445</v>
      </c>
      <c r="P94" s="3" t="s">
        <v>487</v>
      </c>
      <c r="Q94" s="3" t="s">
        <v>446</v>
      </c>
    </row>
    <row r="95" spans="1:552" x14ac:dyDescent="0.25">
      <c r="A95" s="12" t="s">
        <v>493</v>
      </c>
      <c r="B95" s="101" t="s">
        <v>491</v>
      </c>
      <c r="C95" s="13" t="s">
        <v>493</v>
      </c>
      <c r="D95" s="78" t="s">
        <v>494</v>
      </c>
      <c r="E95" s="13" t="s">
        <v>493</v>
      </c>
      <c r="F95" s="101" t="s">
        <v>486</v>
      </c>
      <c r="G95" s="13" t="s">
        <v>493</v>
      </c>
      <c r="H95" s="14" t="s">
        <v>229</v>
      </c>
      <c r="O95" s="3" t="s">
        <v>445</v>
      </c>
      <c r="P95" s="3" t="s">
        <v>487</v>
      </c>
      <c r="Q95" s="3" t="s">
        <v>446</v>
      </c>
    </row>
    <row r="96" spans="1:552" x14ac:dyDescent="0.25">
      <c r="A96" s="12" t="s">
        <v>495</v>
      </c>
      <c r="B96" s="101" t="s">
        <v>491</v>
      </c>
      <c r="C96" s="13" t="s">
        <v>495</v>
      </c>
      <c r="D96" s="78" t="s">
        <v>466</v>
      </c>
      <c r="E96" s="13" t="s">
        <v>495</v>
      </c>
      <c r="F96" s="101" t="s">
        <v>486</v>
      </c>
      <c r="G96" s="13" t="s">
        <v>495</v>
      </c>
      <c r="H96" s="14" t="s">
        <v>229</v>
      </c>
      <c r="O96" s="3" t="s">
        <v>445</v>
      </c>
      <c r="P96" s="3" t="s">
        <v>487</v>
      </c>
      <c r="Q96" s="3" t="s">
        <v>446</v>
      </c>
    </row>
    <row r="97" spans="1:17" x14ac:dyDescent="0.25">
      <c r="A97" s="12" t="s">
        <v>496</v>
      </c>
      <c r="B97" s="101" t="s">
        <v>233</v>
      </c>
      <c r="C97" s="13" t="s">
        <v>496</v>
      </c>
      <c r="D97" s="78" t="s">
        <v>497</v>
      </c>
      <c r="E97" s="13" t="s">
        <v>496</v>
      </c>
      <c r="F97" s="101" t="s">
        <v>486</v>
      </c>
      <c r="G97" s="13" t="s">
        <v>496</v>
      </c>
      <c r="H97" s="14" t="s">
        <v>229</v>
      </c>
      <c r="O97" s="3" t="s">
        <v>445</v>
      </c>
      <c r="P97" s="3" t="s">
        <v>487</v>
      </c>
      <c r="Q97" s="3" t="s">
        <v>446</v>
      </c>
    </row>
    <row r="98" spans="1:17" x14ac:dyDescent="0.25">
      <c r="A98" s="12" t="s">
        <v>498</v>
      </c>
      <c r="B98" s="101" t="s">
        <v>233</v>
      </c>
      <c r="C98" s="13" t="s">
        <v>498</v>
      </c>
      <c r="D98" s="78" t="s">
        <v>499</v>
      </c>
      <c r="E98" s="13" t="s">
        <v>498</v>
      </c>
      <c r="F98" s="101" t="s">
        <v>486</v>
      </c>
      <c r="G98" s="13" t="s">
        <v>498</v>
      </c>
      <c r="H98" s="14" t="s">
        <v>229</v>
      </c>
      <c r="O98" s="3" t="s">
        <v>445</v>
      </c>
      <c r="P98" s="3" t="s">
        <v>487</v>
      </c>
      <c r="Q98" s="3" t="s">
        <v>446</v>
      </c>
    </row>
    <row r="99" spans="1:17" x14ac:dyDescent="0.25">
      <c r="A99" s="12" t="s">
        <v>500</v>
      </c>
      <c r="B99" s="101" t="s">
        <v>233</v>
      </c>
      <c r="C99" s="13" t="s">
        <v>500</v>
      </c>
      <c r="D99" s="13" t="s">
        <v>466</v>
      </c>
      <c r="E99" s="13" t="s">
        <v>500</v>
      </c>
      <c r="F99" s="101" t="s">
        <v>486</v>
      </c>
      <c r="G99" s="13" t="s">
        <v>500</v>
      </c>
      <c r="H99" s="14" t="s">
        <v>229</v>
      </c>
      <c r="O99" s="3" t="s">
        <v>445</v>
      </c>
      <c r="P99" s="3" t="s">
        <v>487</v>
      </c>
      <c r="Q99" s="3" t="s">
        <v>446</v>
      </c>
    </row>
    <row r="100" spans="1:17" x14ac:dyDescent="0.25">
      <c r="A100" s="12" t="s">
        <v>501</v>
      </c>
      <c r="B100" s="101" t="s">
        <v>502</v>
      </c>
      <c r="C100" s="13" t="s">
        <v>501</v>
      </c>
      <c r="D100" s="13" t="s">
        <v>503</v>
      </c>
      <c r="E100" s="13" t="s">
        <v>501</v>
      </c>
      <c r="F100" s="101" t="s">
        <v>486</v>
      </c>
      <c r="G100" s="13" t="s">
        <v>501</v>
      </c>
      <c r="H100" s="14" t="s">
        <v>229</v>
      </c>
      <c r="O100" s="3" t="s">
        <v>445</v>
      </c>
      <c r="P100" s="3" t="s">
        <v>487</v>
      </c>
      <c r="Q100" s="3" t="s">
        <v>446</v>
      </c>
    </row>
    <row r="101" spans="1:17" x14ac:dyDescent="0.25">
      <c r="A101" s="12" t="s">
        <v>504</v>
      </c>
      <c r="B101" s="101" t="s">
        <v>502</v>
      </c>
      <c r="C101" s="13" t="s">
        <v>504</v>
      </c>
      <c r="D101" s="13" t="s">
        <v>505</v>
      </c>
      <c r="E101" s="13" t="s">
        <v>504</v>
      </c>
      <c r="F101" s="101" t="s">
        <v>486</v>
      </c>
      <c r="G101" s="13" t="s">
        <v>504</v>
      </c>
      <c r="H101" s="14" t="s">
        <v>229</v>
      </c>
      <c r="O101" s="3" t="s">
        <v>445</v>
      </c>
      <c r="P101" s="3" t="s">
        <v>487</v>
      </c>
      <c r="Q101" s="3" t="s">
        <v>446</v>
      </c>
    </row>
    <row r="102" spans="1:17" x14ac:dyDescent="0.25">
      <c r="A102" s="12" t="s">
        <v>506</v>
      </c>
      <c r="B102" s="101" t="s">
        <v>502</v>
      </c>
      <c r="C102" s="13" t="s">
        <v>506</v>
      </c>
      <c r="D102" s="13" t="s">
        <v>507</v>
      </c>
      <c r="E102" s="13" t="s">
        <v>506</v>
      </c>
      <c r="F102" s="101" t="s">
        <v>486</v>
      </c>
      <c r="G102" s="13" t="s">
        <v>506</v>
      </c>
      <c r="H102" s="14" t="s">
        <v>229</v>
      </c>
      <c r="O102" s="3" t="s">
        <v>445</v>
      </c>
      <c r="P102" s="3" t="s">
        <v>487</v>
      </c>
      <c r="Q102" s="3" t="s">
        <v>446</v>
      </c>
    </row>
    <row r="103" spans="1:17" x14ac:dyDescent="0.25">
      <c r="A103" s="12" t="s">
        <v>508</v>
      </c>
      <c r="B103" s="101" t="s">
        <v>509</v>
      </c>
      <c r="C103" s="13" t="s">
        <v>508</v>
      </c>
      <c r="D103" s="13" t="s">
        <v>510</v>
      </c>
      <c r="E103" s="13" t="s">
        <v>508</v>
      </c>
      <c r="F103" s="101" t="s">
        <v>486</v>
      </c>
      <c r="G103" s="13" t="s">
        <v>508</v>
      </c>
      <c r="H103" s="14" t="s">
        <v>229</v>
      </c>
      <c r="O103" s="3" t="s">
        <v>445</v>
      </c>
      <c r="P103" s="3" t="s">
        <v>487</v>
      </c>
      <c r="Q103" s="3" t="s">
        <v>446</v>
      </c>
    </row>
    <row r="104" spans="1:17" x14ac:dyDescent="0.25">
      <c r="A104" s="113" t="s">
        <v>511</v>
      </c>
      <c r="B104" s="114" t="s">
        <v>512</v>
      </c>
      <c r="C104" s="115" t="s">
        <v>511</v>
      </c>
      <c r="D104" s="115" t="s">
        <v>513</v>
      </c>
      <c r="E104" s="115" t="s">
        <v>511</v>
      </c>
      <c r="F104" s="114" t="s">
        <v>514</v>
      </c>
      <c r="G104" s="115" t="s">
        <v>511</v>
      </c>
      <c r="H104" s="116" t="s">
        <v>231</v>
      </c>
      <c r="O104" s="40" t="s">
        <v>445</v>
      </c>
      <c r="P104" s="40" t="s">
        <v>487</v>
      </c>
      <c r="Q104" s="40" t="s">
        <v>446</v>
      </c>
    </row>
    <row r="105" spans="1:17" x14ac:dyDescent="0.25">
      <c r="A105" s="113" t="s">
        <v>515</v>
      </c>
      <c r="B105" s="114" t="s">
        <v>232</v>
      </c>
      <c r="C105" s="115" t="s">
        <v>515</v>
      </c>
      <c r="D105" s="115" t="s">
        <v>516</v>
      </c>
      <c r="E105" s="115" t="s">
        <v>515</v>
      </c>
      <c r="F105" s="114" t="s">
        <v>514</v>
      </c>
      <c r="G105" s="115" t="s">
        <v>515</v>
      </c>
      <c r="H105" s="116" t="s">
        <v>231</v>
      </c>
      <c r="O105" s="40" t="s">
        <v>445</v>
      </c>
      <c r="P105" s="40" t="s">
        <v>487</v>
      </c>
      <c r="Q105" s="40" t="s">
        <v>446</v>
      </c>
    </row>
    <row r="106" spans="1:17" x14ac:dyDescent="0.25">
      <c r="A106" s="113" t="s">
        <v>517</v>
      </c>
      <c r="B106" s="114" t="s">
        <v>232</v>
      </c>
      <c r="C106" s="115" t="s">
        <v>517</v>
      </c>
      <c r="D106" s="115" t="s">
        <v>518</v>
      </c>
      <c r="E106" s="115" t="s">
        <v>517</v>
      </c>
      <c r="F106" s="114" t="s">
        <v>514</v>
      </c>
      <c r="G106" s="115" t="s">
        <v>517</v>
      </c>
      <c r="H106" s="116" t="s">
        <v>231</v>
      </c>
      <c r="O106" s="40" t="s">
        <v>445</v>
      </c>
      <c r="P106" s="40" t="s">
        <v>487</v>
      </c>
      <c r="Q106" s="40" t="s">
        <v>446</v>
      </c>
    </row>
    <row r="107" spans="1:17" x14ac:dyDescent="0.25">
      <c r="A107" s="113" t="s">
        <v>519</v>
      </c>
      <c r="B107" s="114" t="s">
        <v>520</v>
      </c>
      <c r="C107" s="115" t="s">
        <v>519</v>
      </c>
      <c r="D107" s="115" t="s">
        <v>521</v>
      </c>
      <c r="E107" s="115" t="s">
        <v>515</v>
      </c>
      <c r="F107" s="114" t="s">
        <v>514</v>
      </c>
      <c r="G107" s="115" t="s">
        <v>519</v>
      </c>
      <c r="H107" s="116" t="s">
        <v>231</v>
      </c>
      <c r="O107" s="40" t="s">
        <v>445</v>
      </c>
      <c r="P107" s="40" t="s">
        <v>487</v>
      </c>
      <c r="Q107" s="40" t="s">
        <v>446</v>
      </c>
    </row>
    <row r="108" spans="1:17" x14ac:dyDescent="0.25">
      <c r="A108" s="117" t="s">
        <v>522</v>
      </c>
      <c r="B108" s="118" t="s">
        <v>520</v>
      </c>
      <c r="C108" s="119" t="s">
        <v>522</v>
      </c>
      <c r="D108" s="119" t="s">
        <v>523</v>
      </c>
      <c r="E108" s="119" t="s">
        <v>517</v>
      </c>
      <c r="F108" s="118" t="s">
        <v>514</v>
      </c>
      <c r="G108" s="119" t="s">
        <v>522</v>
      </c>
      <c r="H108" s="120" t="s">
        <v>231</v>
      </c>
      <c r="O108" s="40" t="s">
        <v>445</v>
      </c>
      <c r="P108" s="40" t="s">
        <v>487</v>
      </c>
      <c r="Q108" s="40" t="s">
        <v>446</v>
      </c>
    </row>
    <row r="110" spans="1:17" x14ac:dyDescent="0.25">
      <c r="A110" s="1" t="s">
        <v>524</v>
      </c>
      <c r="B110" s="1" t="s">
        <v>525</v>
      </c>
    </row>
    <row r="111" spans="1:17" x14ac:dyDescent="0.25">
      <c r="A111" s="70" t="s">
        <v>299</v>
      </c>
      <c r="B111" s="71" t="s">
        <v>80</v>
      </c>
      <c r="C111" s="70" t="s">
        <v>299</v>
      </c>
      <c r="D111" s="5" t="s">
        <v>300</v>
      </c>
      <c r="E111" s="70" t="s">
        <v>299</v>
      </c>
      <c r="F111" s="72" t="s">
        <v>301</v>
      </c>
      <c r="G111" s="70" t="s">
        <v>299</v>
      </c>
      <c r="H111" s="73" t="s">
        <v>302</v>
      </c>
      <c r="I111" s="1"/>
      <c r="J111" s="1"/>
      <c r="K111" s="1"/>
      <c r="L111" s="1"/>
      <c r="M111" s="1"/>
      <c r="N111" s="1"/>
    </row>
    <row r="112" spans="1:17" x14ac:dyDescent="0.25">
      <c r="A112" s="15" t="s">
        <v>37</v>
      </c>
      <c r="B112" s="16" t="s">
        <v>37</v>
      </c>
      <c r="C112" s="16" t="s">
        <v>37</v>
      </c>
      <c r="D112" s="16" t="s">
        <v>37</v>
      </c>
      <c r="E112" s="16" t="s">
        <v>37</v>
      </c>
      <c r="F112" s="7" t="s">
        <v>37</v>
      </c>
      <c r="G112" s="16" t="s">
        <v>37</v>
      </c>
      <c r="H112" s="8" t="s">
        <v>37</v>
      </c>
      <c r="I112" s="1"/>
      <c r="J112" s="1"/>
      <c r="K112" s="1"/>
      <c r="L112" s="1"/>
      <c r="M112" s="1"/>
      <c r="N112" s="1"/>
    </row>
    <row r="113" spans="1:19" x14ac:dyDescent="0.25">
      <c r="A113" s="74" t="s">
        <v>526</v>
      </c>
      <c r="B113" s="100" t="s">
        <v>238</v>
      </c>
      <c r="C113" s="76" t="s">
        <v>526</v>
      </c>
      <c r="D113" s="75" t="s">
        <v>527</v>
      </c>
      <c r="E113" s="76" t="s">
        <v>526</v>
      </c>
      <c r="F113" s="100" t="s">
        <v>528</v>
      </c>
      <c r="G113" s="76" t="s">
        <v>526</v>
      </c>
      <c r="H113" s="77" t="s">
        <v>239</v>
      </c>
      <c r="S113" s="28" t="s">
        <v>529</v>
      </c>
    </row>
    <row r="114" spans="1:19" x14ac:dyDescent="0.25">
      <c r="A114" s="74" t="s">
        <v>530</v>
      </c>
      <c r="B114" s="100" t="s">
        <v>238</v>
      </c>
      <c r="C114" s="76" t="s">
        <v>530</v>
      </c>
      <c r="D114" s="75" t="s">
        <v>531</v>
      </c>
      <c r="E114" s="76" t="s">
        <v>530</v>
      </c>
      <c r="F114" s="100" t="s">
        <v>528</v>
      </c>
      <c r="G114" s="76" t="s">
        <v>530</v>
      </c>
      <c r="H114" s="77" t="s">
        <v>239</v>
      </c>
      <c r="S114" s="28" t="s">
        <v>529</v>
      </c>
    </row>
    <row r="115" spans="1:19" x14ac:dyDescent="0.25">
      <c r="A115" s="74" t="s">
        <v>532</v>
      </c>
      <c r="B115" s="100" t="s">
        <v>238</v>
      </c>
      <c r="C115" s="76" t="s">
        <v>532</v>
      </c>
      <c r="D115" s="75" t="s">
        <v>533</v>
      </c>
      <c r="E115" s="76" t="s">
        <v>532</v>
      </c>
      <c r="F115" s="100" t="s">
        <v>528</v>
      </c>
      <c r="G115" s="76" t="s">
        <v>532</v>
      </c>
      <c r="H115" s="77" t="s">
        <v>239</v>
      </c>
      <c r="S115" s="28" t="s">
        <v>529</v>
      </c>
    </row>
    <row r="116" spans="1:19" x14ac:dyDescent="0.25">
      <c r="A116" s="74" t="s">
        <v>534</v>
      </c>
      <c r="B116" s="100" t="s">
        <v>535</v>
      </c>
      <c r="C116" s="74" t="s">
        <v>534</v>
      </c>
      <c r="D116" s="75" t="s">
        <v>536</v>
      </c>
      <c r="E116" s="74" t="s">
        <v>534</v>
      </c>
      <c r="F116" s="100" t="s">
        <v>528</v>
      </c>
      <c r="G116" s="74" t="s">
        <v>534</v>
      </c>
      <c r="H116" s="77" t="s">
        <v>239</v>
      </c>
      <c r="S116" s="28" t="s">
        <v>529</v>
      </c>
    </row>
    <row r="117" spans="1:19" x14ac:dyDescent="0.25">
      <c r="A117" s="74" t="s">
        <v>537</v>
      </c>
      <c r="B117" s="100" t="s">
        <v>535</v>
      </c>
      <c r="C117" s="74" t="s">
        <v>537</v>
      </c>
      <c r="D117" s="75" t="s">
        <v>538</v>
      </c>
      <c r="E117" s="74" t="s">
        <v>537</v>
      </c>
      <c r="F117" s="100" t="s">
        <v>528</v>
      </c>
      <c r="G117" s="74" t="s">
        <v>537</v>
      </c>
      <c r="H117" s="77" t="s">
        <v>239</v>
      </c>
      <c r="S117" s="28" t="s">
        <v>529</v>
      </c>
    </row>
    <row r="118" spans="1:19" x14ac:dyDescent="0.25">
      <c r="A118" s="74" t="s">
        <v>539</v>
      </c>
      <c r="B118" s="100" t="s">
        <v>535</v>
      </c>
      <c r="C118" s="74" t="s">
        <v>539</v>
      </c>
      <c r="D118" s="75" t="s">
        <v>540</v>
      </c>
      <c r="E118" s="74" t="s">
        <v>539</v>
      </c>
      <c r="F118" s="100" t="s">
        <v>528</v>
      </c>
      <c r="G118" s="74" t="s">
        <v>539</v>
      </c>
      <c r="H118" s="77" t="s">
        <v>239</v>
      </c>
      <c r="S118" s="28" t="s">
        <v>529</v>
      </c>
    </row>
    <row r="119" spans="1:19" x14ac:dyDescent="0.25">
      <c r="A119" s="74" t="s">
        <v>541</v>
      </c>
      <c r="B119" s="100" t="s">
        <v>535</v>
      </c>
      <c r="C119" s="74" t="s">
        <v>541</v>
      </c>
      <c r="D119" s="74" t="s">
        <v>542</v>
      </c>
      <c r="E119" s="74" t="s">
        <v>541</v>
      </c>
      <c r="F119" s="100" t="s">
        <v>528</v>
      </c>
      <c r="G119" s="74" t="s">
        <v>541</v>
      </c>
      <c r="H119" s="77" t="s">
        <v>239</v>
      </c>
      <c r="S119" s="28" t="s">
        <v>529</v>
      </c>
    </row>
    <row r="120" spans="1:19" x14ac:dyDescent="0.25">
      <c r="A120" s="74" t="s">
        <v>543</v>
      </c>
      <c r="B120" s="100" t="s">
        <v>535</v>
      </c>
      <c r="C120" s="74" t="s">
        <v>543</v>
      </c>
      <c r="D120" s="75" t="s">
        <v>450</v>
      </c>
      <c r="E120" s="74" t="s">
        <v>543</v>
      </c>
      <c r="F120" s="100" t="s">
        <v>528</v>
      </c>
      <c r="G120" s="74" t="s">
        <v>543</v>
      </c>
      <c r="H120" s="77" t="s">
        <v>239</v>
      </c>
      <c r="S120" s="28" t="s">
        <v>529</v>
      </c>
    </row>
    <row r="121" spans="1:19" x14ac:dyDescent="0.25">
      <c r="A121" s="74" t="s">
        <v>544</v>
      </c>
      <c r="B121" s="100" t="s">
        <v>545</v>
      </c>
      <c r="C121" s="74" t="s">
        <v>544</v>
      </c>
      <c r="D121" s="75" t="s">
        <v>546</v>
      </c>
      <c r="E121" s="74" t="s">
        <v>544</v>
      </c>
      <c r="F121" s="100" t="s">
        <v>528</v>
      </c>
      <c r="G121" s="74" t="s">
        <v>544</v>
      </c>
      <c r="H121" s="77" t="s">
        <v>239</v>
      </c>
      <c r="S121" s="28" t="s">
        <v>529</v>
      </c>
    </row>
    <row r="122" spans="1:19" x14ac:dyDescent="0.25">
      <c r="A122" s="74" t="s">
        <v>93</v>
      </c>
      <c r="B122" s="100" t="s">
        <v>545</v>
      </c>
      <c r="C122" s="74" t="s">
        <v>93</v>
      </c>
      <c r="D122" s="75" t="s">
        <v>547</v>
      </c>
      <c r="E122" s="74" t="s">
        <v>93</v>
      </c>
      <c r="F122" s="100" t="s">
        <v>528</v>
      </c>
      <c r="G122" s="74" t="s">
        <v>93</v>
      </c>
      <c r="H122" s="77" t="s">
        <v>239</v>
      </c>
      <c r="S122" s="28" t="s">
        <v>529</v>
      </c>
    </row>
    <row r="123" spans="1:19" x14ac:dyDescent="0.25">
      <c r="A123" s="74" t="s">
        <v>548</v>
      </c>
      <c r="B123" s="100" t="s">
        <v>545</v>
      </c>
      <c r="C123" s="74" t="s">
        <v>548</v>
      </c>
      <c r="D123" s="74" t="s">
        <v>549</v>
      </c>
      <c r="E123" s="74" t="s">
        <v>548</v>
      </c>
      <c r="F123" s="100" t="s">
        <v>528</v>
      </c>
      <c r="G123" s="74" t="s">
        <v>548</v>
      </c>
      <c r="H123" s="77" t="s">
        <v>239</v>
      </c>
      <c r="S123" s="28" t="s">
        <v>529</v>
      </c>
    </row>
    <row r="124" spans="1:19" x14ac:dyDescent="0.25">
      <c r="A124" s="74" t="s">
        <v>94</v>
      </c>
      <c r="B124" s="74" t="s">
        <v>550</v>
      </c>
      <c r="C124" s="74" t="s">
        <v>94</v>
      </c>
      <c r="D124" s="74" t="s">
        <v>551</v>
      </c>
      <c r="E124" s="74" t="s">
        <v>94</v>
      </c>
      <c r="F124" s="100" t="s">
        <v>528</v>
      </c>
      <c r="G124" s="74" t="s">
        <v>94</v>
      </c>
      <c r="H124" s="77" t="s">
        <v>239</v>
      </c>
      <c r="S124" s="28" t="s">
        <v>529</v>
      </c>
    </row>
    <row r="125" spans="1:19" x14ac:dyDescent="0.25">
      <c r="A125" s="74" t="s">
        <v>552</v>
      </c>
      <c r="B125" s="74" t="s">
        <v>550</v>
      </c>
      <c r="C125" s="74" t="s">
        <v>552</v>
      </c>
      <c r="D125" s="74" t="s">
        <v>553</v>
      </c>
      <c r="E125" s="74" t="s">
        <v>552</v>
      </c>
      <c r="F125" s="100" t="s">
        <v>528</v>
      </c>
      <c r="G125" s="74" t="s">
        <v>552</v>
      </c>
      <c r="H125" s="77" t="s">
        <v>239</v>
      </c>
      <c r="S125" s="28" t="s">
        <v>529</v>
      </c>
    </row>
    <row r="126" spans="1:19" x14ac:dyDescent="0.25">
      <c r="A126" s="74" t="s">
        <v>554</v>
      </c>
      <c r="B126" s="74" t="s">
        <v>550</v>
      </c>
      <c r="C126" s="74" t="s">
        <v>554</v>
      </c>
      <c r="D126" s="75" t="s">
        <v>555</v>
      </c>
      <c r="E126" s="74" t="s">
        <v>554</v>
      </c>
      <c r="F126" s="100" t="s">
        <v>528</v>
      </c>
      <c r="G126" s="74" t="s">
        <v>554</v>
      </c>
      <c r="H126" s="77" t="s">
        <v>239</v>
      </c>
      <c r="S126" s="28" t="s">
        <v>529</v>
      </c>
    </row>
    <row r="127" spans="1:19" x14ac:dyDescent="0.25">
      <c r="A127" s="74" t="s">
        <v>556</v>
      </c>
      <c r="B127" s="74" t="s">
        <v>550</v>
      </c>
      <c r="C127" s="74" t="s">
        <v>556</v>
      </c>
      <c r="D127" s="75" t="s">
        <v>557</v>
      </c>
      <c r="E127" s="74" t="s">
        <v>556</v>
      </c>
      <c r="F127" s="100" t="s">
        <v>528</v>
      </c>
      <c r="G127" s="74" t="s">
        <v>556</v>
      </c>
      <c r="H127" s="77" t="s">
        <v>239</v>
      </c>
      <c r="S127" s="28" t="s">
        <v>529</v>
      </c>
    </row>
    <row r="128" spans="1:19" x14ac:dyDescent="0.25">
      <c r="A128" s="74" t="s">
        <v>558</v>
      </c>
      <c r="B128" s="74" t="s">
        <v>550</v>
      </c>
      <c r="C128" s="74" t="s">
        <v>558</v>
      </c>
      <c r="D128" s="75" t="s">
        <v>559</v>
      </c>
      <c r="E128" s="74" t="s">
        <v>558</v>
      </c>
      <c r="F128" s="100" t="s">
        <v>528</v>
      </c>
      <c r="G128" s="74" t="s">
        <v>558</v>
      </c>
      <c r="H128" s="77" t="s">
        <v>239</v>
      </c>
      <c r="S128" s="28" t="s">
        <v>529</v>
      </c>
    </row>
    <row r="129" spans="1:22" x14ac:dyDescent="0.25">
      <c r="A129" s="74" t="s">
        <v>96</v>
      </c>
      <c r="B129" s="100" t="s">
        <v>560</v>
      </c>
      <c r="C129" s="74" t="s">
        <v>96</v>
      </c>
      <c r="D129" s="75" t="s">
        <v>561</v>
      </c>
      <c r="E129" s="74" t="s">
        <v>96</v>
      </c>
      <c r="F129" s="100" t="s">
        <v>528</v>
      </c>
      <c r="G129" s="74" t="s">
        <v>96</v>
      </c>
      <c r="H129" s="77" t="s">
        <v>239</v>
      </c>
      <c r="S129" s="28" t="s">
        <v>529</v>
      </c>
    </row>
    <row r="130" spans="1:22" x14ac:dyDescent="0.25">
      <c r="A130" s="74" t="s">
        <v>97</v>
      </c>
      <c r="B130" s="100" t="s">
        <v>560</v>
      </c>
      <c r="C130" s="74" t="s">
        <v>97</v>
      </c>
      <c r="D130" s="75" t="s">
        <v>562</v>
      </c>
      <c r="E130" s="74" t="s">
        <v>97</v>
      </c>
      <c r="F130" s="100" t="s">
        <v>528</v>
      </c>
      <c r="G130" s="74" t="s">
        <v>97</v>
      </c>
      <c r="H130" s="77" t="s">
        <v>239</v>
      </c>
      <c r="S130" s="28" t="s">
        <v>529</v>
      </c>
    </row>
    <row r="131" spans="1:22" x14ac:dyDescent="0.25">
      <c r="A131" s="74" t="s">
        <v>99</v>
      </c>
      <c r="B131" s="100" t="s">
        <v>560</v>
      </c>
      <c r="C131" s="74" t="s">
        <v>99</v>
      </c>
      <c r="D131" s="75" t="s">
        <v>563</v>
      </c>
      <c r="E131" s="74" t="s">
        <v>99</v>
      </c>
      <c r="F131" s="100" t="s">
        <v>528</v>
      </c>
      <c r="G131" s="74" t="s">
        <v>99</v>
      </c>
      <c r="H131" s="77" t="s">
        <v>239</v>
      </c>
      <c r="S131" s="28" t="s">
        <v>529</v>
      </c>
    </row>
    <row r="132" spans="1:22" x14ac:dyDescent="0.25">
      <c r="A132" s="74" t="s">
        <v>102</v>
      </c>
      <c r="B132" s="100" t="s">
        <v>564</v>
      </c>
      <c r="C132" s="74" t="s">
        <v>102</v>
      </c>
      <c r="D132" s="75" t="s">
        <v>565</v>
      </c>
      <c r="E132" s="74" t="s">
        <v>102</v>
      </c>
      <c r="F132" s="100" t="s">
        <v>528</v>
      </c>
      <c r="G132" s="74" t="s">
        <v>102</v>
      </c>
      <c r="H132" s="77" t="s">
        <v>239</v>
      </c>
      <c r="S132" s="28" t="s">
        <v>529</v>
      </c>
    </row>
    <row r="133" spans="1:22" x14ac:dyDescent="0.25">
      <c r="A133" s="74" t="s">
        <v>566</v>
      </c>
      <c r="B133" s="100" t="s">
        <v>564</v>
      </c>
      <c r="C133" s="74" t="s">
        <v>566</v>
      </c>
      <c r="D133" s="75" t="s">
        <v>567</v>
      </c>
      <c r="E133" s="74" t="s">
        <v>566</v>
      </c>
      <c r="F133" s="100" t="s">
        <v>528</v>
      </c>
      <c r="G133" s="74" t="s">
        <v>566</v>
      </c>
      <c r="H133" s="77" t="s">
        <v>239</v>
      </c>
      <c r="S133" s="28" t="s">
        <v>529</v>
      </c>
    </row>
    <row r="134" spans="1:22" x14ac:dyDescent="0.25">
      <c r="A134" s="74" t="s">
        <v>568</v>
      </c>
      <c r="B134" s="100" t="s">
        <v>564</v>
      </c>
      <c r="C134" s="74" t="s">
        <v>568</v>
      </c>
      <c r="D134" s="75" t="s">
        <v>466</v>
      </c>
      <c r="E134" s="74" t="s">
        <v>568</v>
      </c>
      <c r="F134" s="100" t="s">
        <v>528</v>
      </c>
      <c r="G134" s="74" t="s">
        <v>568</v>
      </c>
      <c r="H134" s="77" t="s">
        <v>239</v>
      </c>
      <c r="S134" s="28" t="s">
        <v>529</v>
      </c>
    </row>
    <row r="135" spans="1:22" x14ac:dyDescent="0.25">
      <c r="A135" s="113" t="s">
        <v>569</v>
      </c>
      <c r="B135" s="114" t="s">
        <v>570</v>
      </c>
      <c r="C135" s="113" t="s">
        <v>569</v>
      </c>
      <c r="D135" s="115" t="s">
        <v>571</v>
      </c>
      <c r="E135" s="113" t="s">
        <v>569</v>
      </c>
      <c r="F135" s="114" t="s">
        <v>572</v>
      </c>
      <c r="G135" s="113" t="s">
        <v>569</v>
      </c>
      <c r="H135" s="116" t="s">
        <v>243</v>
      </c>
      <c r="T135" s="40" t="s">
        <v>573</v>
      </c>
      <c r="U135" s="40" t="s">
        <v>574</v>
      </c>
      <c r="V135" s="40" t="s">
        <v>575</v>
      </c>
    </row>
    <row r="136" spans="1:22" x14ac:dyDescent="0.25">
      <c r="A136" s="113" t="s">
        <v>576</v>
      </c>
      <c r="B136" s="114" t="s">
        <v>570</v>
      </c>
      <c r="C136" s="113" t="s">
        <v>576</v>
      </c>
      <c r="D136" s="115" t="s">
        <v>577</v>
      </c>
      <c r="E136" s="113" t="s">
        <v>576</v>
      </c>
      <c r="F136" s="114" t="s">
        <v>572</v>
      </c>
      <c r="G136" s="113" t="s">
        <v>576</v>
      </c>
      <c r="H136" s="116" t="s">
        <v>243</v>
      </c>
      <c r="T136" s="40" t="s">
        <v>573</v>
      </c>
      <c r="U136" s="40" t="s">
        <v>574</v>
      </c>
      <c r="V136" s="40" t="s">
        <v>575</v>
      </c>
    </row>
    <row r="137" spans="1:22" x14ac:dyDescent="0.25">
      <c r="A137" s="113" t="s">
        <v>578</v>
      </c>
      <c r="B137" s="114" t="s">
        <v>579</v>
      </c>
      <c r="C137" s="113" t="s">
        <v>578</v>
      </c>
      <c r="D137" s="115" t="s">
        <v>580</v>
      </c>
      <c r="E137" s="113" t="s">
        <v>578</v>
      </c>
      <c r="F137" s="114" t="s">
        <v>572</v>
      </c>
      <c r="G137" s="113" t="s">
        <v>578</v>
      </c>
      <c r="H137" s="116" t="s">
        <v>243</v>
      </c>
      <c r="T137" s="40" t="s">
        <v>573</v>
      </c>
      <c r="U137" s="40" t="s">
        <v>574</v>
      </c>
      <c r="V137" s="40" t="s">
        <v>575</v>
      </c>
    </row>
    <row r="138" spans="1:22" x14ac:dyDescent="0.25">
      <c r="A138" s="113" t="s">
        <v>581</v>
      </c>
      <c r="B138" s="114" t="s">
        <v>579</v>
      </c>
      <c r="C138" s="113" t="s">
        <v>581</v>
      </c>
      <c r="D138" s="115" t="s">
        <v>582</v>
      </c>
      <c r="E138" s="113" t="s">
        <v>581</v>
      </c>
      <c r="F138" s="114" t="s">
        <v>572</v>
      </c>
      <c r="G138" s="113" t="s">
        <v>581</v>
      </c>
      <c r="H138" s="116" t="s">
        <v>243</v>
      </c>
      <c r="T138" s="40" t="s">
        <v>573</v>
      </c>
      <c r="U138" s="40" t="s">
        <v>574</v>
      </c>
      <c r="V138" s="40" t="s">
        <v>575</v>
      </c>
    </row>
    <row r="139" spans="1:22" x14ac:dyDescent="0.25">
      <c r="A139" s="113" t="s">
        <v>583</v>
      </c>
      <c r="B139" s="114" t="s">
        <v>584</v>
      </c>
      <c r="C139" s="113" t="s">
        <v>583</v>
      </c>
      <c r="D139" s="115" t="s">
        <v>585</v>
      </c>
      <c r="E139" s="113" t="s">
        <v>583</v>
      </c>
      <c r="F139" s="114" t="s">
        <v>572</v>
      </c>
      <c r="G139" s="113" t="s">
        <v>583</v>
      </c>
      <c r="H139" s="116" t="s">
        <v>243</v>
      </c>
      <c r="T139" s="40" t="s">
        <v>573</v>
      </c>
      <c r="U139" s="40" t="s">
        <v>574</v>
      </c>
      <c r="V139" s="40" t="s">
        <v>575</v>
      </c>
    </row>
    <row r="140" spans="1:22" x14ac:dyDescent="0.25">
      <c r="A140" s="113" t="s">
        <v>586</v>
      </c>
      <c r="B140" s="114" t="s">
        <v>584</v>
      </c>
      <c r="C140" s="113" t="s">
        <v>586</v>
      </c>
      <c r="D140" s="115" t="s">
        <v>587</v>
      </c>
      <c r="E140" s="113" t="s">
        <v>586</v>
      </c>
      <c r="F140" s="114" t="s">
        <v>572</v>
      </c>
      <c r="G140" s="113" t="s">
        <v>586</v>
      </c>
      <c r="H140" s="116" t="s">
        <v>243</v>
      </c>
      <c r="T140" s="40" t="s">
        <v>573</v>
      </c>
      <c r="U140" s="40" t="s">
        <v>574</v>
      </c>
      <c r="V140" s="40" t="s">
        <v>575</v>
      </c>
    </row>
    <row r="141" spans="1:22" x14ac:dyDescent="0.25">
      <c r="A141" s="113" t="s">
        <v>588</v>
      </c>
      <c r="B141" s="114" t="s">
        <v>589</v>
      </c>
      <c r="C141" s="113" t="s">
        <v>588</v>
      </c>
      <c r="D141" s="115" t="s">
        <v>590</v>
      </c>
      <c r="E141" s="113" t="s">
        <v>588</v>
      </c>
      <c r="F141" s="114" t="s">
        <v>572</v>
      </c>
      <c r="G141" s="113" t="s">
        <v>588</v>
      </c>
      <c r="H141" s="116" t="s">
        <v>243</v>
      </c>
      <c r="T141" s="40" t="s">
        <v>573</v>
      </c>
      <c r="U141" s="40" t="s">
        <v>574</v>
      </c>
      <c r="V141" s="40" t="s">
        <v>575</v>
      </c>
    </row>
    <row r="142" spans="1:22" x14ac:dyDescent="0.25">
      <c r="A142" s="113" t="s">
        <v>591</v>
      </c>
      <c r="B142" s="114" t="s">
        <v>589</v>
      </c>
      <c r="C142" s="113" t="s">
        <v>591</v>
      </c>
      <c r="D142" s="115" t="s">
        <v>592</v>
      </c>
      <c r="E142" s="113" t="s">
        <v>591</v>
      </c>
      <c r="F142" s="114" t="s">
        <v>572</v>
      </c>
      <c r="G142" s="113" t="s">
        <v>591</v>
      </c>
      <c r="H142" s="116" t="s">
        <v>243</v>
      </c>
      <c r="T142" s="40" t="s">
        <v>573</v>
      </c>
      <c r="U142" s="40" t="s">
        <v>574</v>
      </c>
      <c r="V142" s="40" t="s">
        <v>575</v>
      </c>
    </row>
    <row r="143" spans="1:22" x14ac:dyDescent="0.25">
      <c r="A143" s="113" t="s">
        <v>593</v>
      </c>
      <c r="B143" s="114" t="s">
        <v>589</v>
      </c>
      <c r="C143" s="113" t="s">
        <v>593</v>
      </c>
      <c r="D143" s="115" t="s">
        <v>594</v>
      </c>
      <c r="E143" s="113" t="s">
        <v>593</v>
      </c>
      <c r="F143" s="114" t="s">
        <v>572</v>
      </c>
      <c r="G143" s="113" t="s">
        <v>593</v>
      </c>
      <c r="H143" s="116" t="s">
        <v>243</v>
      </c>
      <c r="T143" s="40" t="s">
        <v>573</v>
      </c>
      <c r="U143" s="40" t="s">
        <v>574</v>
      </c>
      <c r="V143" s="40" t="s">
        <v>575</v>
      </c>
    </row>
    <row r="144" spans="1:22" x14ac:dyDescent="0.25">
      <c r="A144" s="113" t="s">
        <v>595</v>
      </c>
      <c r="B144" s="114" t="s">
        <v>589</v>
      </c>
      <c r="C144" s="113" t="s">
        <v>595</v>
      </c>
      <c r="D144" s="115" t="s">
        <v>596</v>
      </c>
      <c r="E144" s="113" t="s">
        <v>595</v>
      </c>
      <c r="F144" s="114" t="s">
        <v>572</v>
      </c>
      <c r="G144" s="113" t="s">
        <v>595</v>
      </c>
      <c r="H144" s="116" t="s">
        <v>243</v>
      </c>
      <c r="T144" s="40" t="s">
        <v>573</v>
      </c>
      <c r="U144" s="40" t="s">
        <v>574</v>
      </c>
      <c r="V144" s="40" t="s">
        <v>575</v>
      </c>
    </row>
    <row r="145" spans="1:22" x14ac:dyDescent="0.25">
      <c r="A145" s="113" t="s">
        <v>597</v>
      </c>
      <c r="B145" s="114" t="s">
        <v>589</v>
      </c>
      <c r="C145" s="113" t="s">
        <v>597</v>
      </c>
      <c r="D145" s="115" t="s">
        <v>598</v>
      </c>
      <c r="E145" s="113" t="s">
        <v>597</v>
      </c>
      <c r="F145" s="114" t="s">
        <v>572</v>
      </c>
      <c r="G145" s="113" t="s">
        <v>597</v>
      </c>
      <c r="H145" s="116" t="s">
        <v>243</v>
      </c>
      <c r="T145" s="40" t="s">
        <v>573</v>
      </c>
      <c r="U145" s="40" t="s">
        <v>574</v>
      </c>
      <c r="V145" s="40" t="s">
        <v>575</v>
      </c>
    </row>
    <row r="146" spans="1:22" x14ac:dyDescent="0.25">
      <c r="A146" s="113" t="s">
        <v>599</v>
      </c>
      <c r="B146" s="114" t="s">
        <v>600</v>
      </c>
      <c r="C146" s="113" t="s">
        <v>599</v>
      </c>
      <c r="D146" s="115" t="s">
        <v>601</v>
      </c>
      <c r="E146" s="113" t="s">
        <v>599</v>
      </c>
      <c r="F146" s="114" t="s">
        <v>572</v>
      </c>
      <c r="G146" s="113" t="s">
        <v>599</v>
      </c>
      <c r="H146" s="116" t="s">
        <v>243</v>
      </c>
      <c r="T146" s="40" t="s">
        <v>573</v>
      </c>
      <c r="U146" s="40" t="s">
        <v>574</v>
      </c>
      <c r="V146" s="40" t="s">
        <v>575</v>
      </c>
    </row>
    <row r="148" spans="1:22" x14ac:dyDescent="0.25">
      <c r="A148" s="1" t="s">
        <v>602</v>
      </c>
      <c r="B148" s="1" t="s">
        <v>603</v>
      </c>
    </row>
    <row r="149" spans="1:22" x14ac:dyDescent="0.25">
      <c r="A149" s="70" t="s">
        <v>299</v>
      </c>
      <c r="B149" s="71" t="s">
        <v>80</v>
      </c>
      <c r="C149" s="70" t="s">
        <v>299</v>
      </c>
      <c r="D149" s="5" t="s">
        <v>300</v>
      </c>
      <c r="E149" s="70" t="s">
        <v>299</v>
      </c>
      <c r="F149" s="72" t="s">
        <v>301</v>
      </c>
      <c r="G149" s="70" t="s">
        <v>299</v>
      </c>
      <c r="H149" s="73" t="s">
        <v>302</v>
      </c>
      <c r="I149" s="1"/>
      <c r="J149" s="1"/>
      <c r="K149" s="1"/>
      <c r="L149" s="1"/>
      <c r="M149" s="1"/>
      <c r="N149" s="1"/>
    </row>
    <row r="150" spans="1:22" x14ac:dyDescent="0.25">
      <c r="A150" s="15" t="s">
        <v>37</v>
      </c>
      <c r="B150" s="16" t="s">
        <v>37</v>
      </c>
      <c r="C150" s="16" t="s">
        <v>37</v>
      </c>
      <c r="D150" s="16" t="s">
        <v>37</v>
      </c>
      <c r="E150" s="16" t="s">
        <v>37</v>
      </c>
      <c r="F150" s="7" t="s">
        <v>37</v>
      </c>
      <c r="G150" s="16" t="s">
        <v>37</v>
      </c>
      <c r="H150" s="8" t="s">
        <v>37</v>
      </c>
      <c r="I150" s="1"/>
      <c r="J150" s="1"/>
      <c r="K150" s="1"/>
      <c r="L150" s="1"/>
      <c r="M150" s="1"/>
      <c r="N150" s="1"/>
    </row>
    <row r="151" spans="1:22" x14ac:dyDescent="0.25">
      <c r="A151" s="74" t="s">
        <v>604</v>
      </c>
      <c r="B151" s="100" t="s">
        <v>605</v>
      </c>
      <c r="C151" s="76" t="s">
        <v>604</v>
      </c>
      <c r="D151" s="75" t="s">
        <v>606</v>
      </c>
      <c r="E151" s="76" t="s">
        <v>604</v>
      </c>
      <c r="F151" s="100" t="s">
        <v>607</v>
      </c>
      <c r="G151" s="76" t="s">
        <v>604</v>
      </c>
      <c r="H151" s="77" t="s">
        <v>83</v>
      </c>
      <c r="R151" s="28" t="s">
        <v>529</v>
      </c>
    </row>
    <row r="152" spans="1:22" x14ac:dyDescent="0.25">
      <c r="A152" s="74" t="s">
        <v>608</v>
      </c>
      <c r="B152" s="100" t="s">
        <v>605</v>
      </c>
      <c r="C152" s="76" t="s">
        <v>608</v>
      </c>
      <c r="D152" s="75" t="s">
        <v>609</v>
      </c>
      <c r="E152" s="76" t="s">
        <v>608</v>
      </c>
      <c r="F152" s="100" t="s">
        <v>607</v>
      </c>
      <c r="G152" s="76" t="s">
        <v>608</v>
      </c>
      <c r="H152" s="77" t="s">
        <v>83</v>
      </c>
      <c r="R152" s="28" t="s">
        <v>529</v>
      </c>
    </row>
    <row r="153" spans="1:22" x14ac:dyDescent="0.25">
      <c r="A153" s="74" t="s">
        <v>610</v>
      </c>
      <c r="B153" s="100" t="s">
        <v>605</v>
      </c>
      <c r="C153" s="76" t="s">
        <v>610</v>
      </c>
      <c r="D153" s="75" t="s">
        <v>611</v>
      </c>
      <c r="E153" s="76" t="s">
        <v>610</v>
      </c>
      <c r="F153" s="100" t="s">
        <v>607</v>
      </c>
      <c r="G153" s="76" t="s">
        <v>610</v>
      </c>
      <c r="H153" s="77" t="s">
        <v>83</v>
      </c>
      <c r="R153" s="28" t="s">
        <v>529</v>
      </c>
    </row>
    <row r="154" spans="1:22" x14ac:dyDescent="0.25">
      <c r="A154" s="74" t="s">
        <v>91</v>
      </c>
      <c r="B154" s="100" t="s">
        <v>605</v>
      </c>
      <c r="C154" s="76" t="s">
        <v>91</v>
      </c>
      <c r="D154" s="75" t="s">
        <v>612</v>
      </c>
      <c r="E154" s="76" t="s">
        <v>91</v>
      </c>
      <c r="F154" s="100" t="s">
        <v>607</v>
      </c>
      <c r="G154" s="76" t="s">
        <v>91</v>
      </c>
      <c r="H154" s="77" t="s">
        <v>83</v>
      </c>
      <c r="R154" s="28" t="s">
        <v>529</v>
      </c>
    </row>
    <row r="155" spans="1:22" x14ac:dyDescent="0.25">
      <c r="A155" s="74" t="s">
        <v>88</v>
      </c>
      <c r="B155" s="100" t="s">
        <v>89</v>
      </c>
      <c r="C155" s="74" t="s">
        <v>88</v>
      </c>
      <c r="D155" s="75" t="s">
        <v>613</v>
      </c>
      <c r="E155" s="74" t="s">
        <v>88</v>
      </c>
      <c r="F155" s="100" t="s">
        <v>607</v>
      </c>
      <c r="G155" s="74" t="s">
        <v>88</v>
      </c>
      <c r="H155" s="77" t="s">
        <v>83</v>
      </c>
      <c r="R155" s="28" t="s">
        <v>529</v>
      </c>
    </row>
    <row r="156" spans="1:22" x14ac:dyDescent="0.25">
      <c r="A156" s="74" t="s">
        <v>95</v>
      </c>
      <c r="B156" s="100" t="s">
        <v>89</v>
      </c>
      <c r="C156" s="74" t="s">
        <v>95</v>
      </c>
      <c r="D156" s="75" t="s">
        <v>614</v>
      </c>
      <c r="E156" s="74" t="s">
        <v>95</v>
      </c>
      <c r="F156" s="100" t="s">
        <v>607</v>
      </c>
      <c r="G156" s="74" t="s">
        <v>95</v>
      </c>
      <c r="H156" s="77" t="s">
        <v>83</v>
      </c>
      <c r="R156" s="28" t="s">
        <v>529</v>
      </c>
    </row>
    <row r="157" spans="1:22" x14ac:dyDescent="0.25">
      <c r="A157" s="74" t="s">
        <v>544</v>
      </c>
      <c r="B157" s="74" t="s">
        <v>615</v>
      </c>
      <c r="C157" s="74" t="s">
        <v>544</v>
      </c>
      <c r="D157" s="74" t="s">
        <v>616</v>
      </c>
      <c r="E157" s="74" t="s">
        <v>544</v>
      </c>
      <c r="F157" s="74" t="s">
        <v>607</v>
      </c>
      <c r="G157" s="74" t="s">
        <v>544</v>
      </c>
      <c r="H157" s="74" t="s">
        <v>83</v>
      </c>
      <c r="R157" s="28" t="s">
        <v>529</v>
      </c>
    </row>
    <row r="158" spans="1:22" x14ac:dyDescent="0.25">
      <c r="A158" s="74" t="s">
        <v>93</v>
      </c>
      <c r="B158" s="100" t="s">
        <v>615</v>
      </c>
      <c r="C158" s="76" t="s">
        <v>93</v>
      </c>
      <c r="D158" s="75" t="s">
        <v>617</v>
      </c>
      <c r="E158" s="74" t="s">
        <v>93</v>
      </c>
      <c r="F158" s="100" t="s">
        <v>607</v>
      </c>
      <c r="G158" s="74" t="s">
        <v>93</v>
      </c>
      <c r="H158" s="77" t="s">
        <v>83</v>
      </c>
      <c r="R158" s="28" t="s">
        <v>529</v>
      </c>
    </row>
    <row r="159" spans="1:22" x14ac:dyDescent="0.25">
      <c r="A159" s="74" t="s">
        <v>548</v>
      </c>
      <c r="B159" s="100" t="s">
        <v>615</v>
      </c>
      <c r="C159" s="76" t="s">
        <v>548</v>
      </c>
      <c r="D159" s="75" t="s">
        <v>450</v>
      </c>
      <c r="E159" s="74" t="s">
        <v>548</v>
      </c>
      <c r="F159" s="100" t="s">
        <v>607</v>
      </c>
      <c r="G159" s="74" t="s">
        <v>548</v>
      </c>
      <c r="H159" s="77" t="s">
        <v>83</v>
      </c>
      <c r="R159" s="28" t="s">
        <v>529</v>
      </c>
    </row>
    <row r="160" spans="1:22" x14ac:dyDescent="0.25">
      <c r="A160" s="74" t="s">
        <v>94</v>
      </c>
      <c r="B160" s="100" t="s">
        <v>618</v>
      </c>
      <c r="C160" s="74" t="s">
        <v>94</v>
      </c>
      <c r="D160" s="75" t="s">
        <v>619</v>
      </c>
      <c r="E160" s="76" t="s">
        <v>94</v>
      </c>
      <c r="F160" s="100" t="s">
        <v>607</v>
      </c>
      <c r="G160" s="76" t="s">
        <v>94</v>
      </c>
      <c r="H160" s="77" t="s">
        <v>83</v>
      </c>
      <c r="R160" s="28" t="s">
        <v>529</v>
      </c>
    </row>
    <row r="161" spans="1:18" s="6" customFormat="1" x14ac:dyDescent="0.25">
      <c r="A161" s="121" t="s">
        <v>96</v>
      </c>
      <c r="B161" s="121" t="s">
        <v>100</v>
      </c>
      <c r="C161" s="121" t="s">
        <v>96</v>
      </c>
      <c r="D161" s="121" t="s">
        <v>620</v>
      </c>
      <c r="E161" s="121" t="s">
        <v>96</v>
      </c>
      <c r="F161" s="121" t="s">
        <v>607</v>
      </c>
      <c r="G161" s="121" t="s">
        <v>96</v>
      </c>
      <c r="H161" s="121" t="s">
        <v>83</v>
      </c>
      <c r="R161" s="122" t="s">
        <v>529</v>
      </c>
    </row>
    <row r="162" spans="1:18" s="6" customFormat="1" x14ac:dyDescent="0.25">
      <c r="A162" s="121" t="s">
        <v>97</v>
      </c>
      <c r="B162" s="121" t="s">
        <v>100</v>
      </c>
      <c r="C162" s="121" t="s">
        <v>97</v>
      </c>
      <c r="D162" s="121" t="s">
        <v>621</v>
      </c>
      <c r="E162" s="121" t="s">
        <v>97</v>
      </c>
      <c r="F162" s="121" t="s">
        <v>607</v>
      </c>
      <c r="G162" s="121" t="s">
        <v>97</v>
      </c>
      <c r="H162" s="121" t="s">
        <v>83</v>
      </c>
      <c r="R162" s="122" t="s">
        <v>529</v>
      </c>
    </row>
    <row r="163" spans="1:18" s="6" customFormat="1" x14ac:dyDescent="0.25">
      <c r="A163" s="121" t="s">
        <v>99</v>
      </c>
      <c r="B163" s="121" t="s">
        <v>100</v>
      </c>
      <c r="C163" s="121" t="s">
        <v>99</v>
      </c>
      <c r="D163" s="121" t="s">
        <v>622</v>
      </c>
      <c r="E163" s="121" t="s">
        <v>99</v>
      </c>
      <c r="F163" s="121" t="s">
        <v>607</v>
      </c>
      <c r="G163" s="121" t="s">
        <v>99</v>
      </c>
      <c r="H163" s="121" t="s">
        <v>83</v>
      </c>
      <c r="R163" s="122" t="s">
        <v>529</v>
      </c>
    </row>
    <row r="164" spans="1:18" x14ac:dyDescent="0.25">
      <c r="A164" s="74" t="s">
        <v>102</v>
      </c>
      <c r="B164" s="100" t="s">
        <v>248</v>
      </c>
      <c r="C164" s="76" t="s">
        <v>102</v>
      </c>
      <c r="D164" s="75" t="s">
        <v>623</v>
      </c>
      <c r="E164" s="76" t="s">
        <v>102</v>
      </c>
      <c r="F164" s="100" t="s">
        <v>607</v>
      </c>
      <c r="G164" s="76" t="s">
        <v>102</v>
      </c>
      <c r="H164" s="77" t="s">
        <v>83</v>
      </c>
      <c r="R164" s="28" t="s">
        <v>529</v>
      </c>
    </row>
    <row r="165" spans="1:18" x14ac:dyDescent="0.25">
      <c r="A165" s="74" t="s">
        <v>103</v>
      </c>
      <c r="B165" s="100" t="s">
        <v>624</v>
      </c>
      <c r="C165" s="76" t="s">
        <v>103</v>
      </c>
      <c r="D165" s="75" t="s">
        <v>478</v>
      </c>
      <c r="E165" s="74" t="s">
        <v>103</v>
      </c>
      <c r="F165" s="100" t="s">
        <v>607</v>
      </c>
      <c r="G165" s="74" t="s">
        <v>103</v>
      </c>
      <c r="H165" s="77" t="s">
        <v>83</v>
      </c>
      <c r="R165" s="28" t="s">
        <v>529</v>
      </c>
    </row>
    <row r="166" spans="1:18" x14ac:dyDescent="0.25">
      <c r="A166" s="74" t="s">
        <v>625</v>
      </c>
      <c r="B166" s="100" t="s">
        <v>475</v>
      </c>
      <c r="C166" s="74" t="s">
        <v>625</v>
      </c>
      <c r="D166" s="75" t="s">
        <v>626</v>
      </c>
      <c r="E166" s="74" t="s">
        <v>625</v>
      </c>
      <c r="F166" s="100" t="s">
        <v>607</v>
      </c>
      <c r="G166" s="74" t="s">
        <v>625</v>
      </c>
      <c r="H166" s="77" t="s">
        <v>83</v>
      </c>
      <c r="R166" s="28" t="s">
        <v>529</v>
      </c>
    </row>
    <row r="167" spans="1:18" x14ac:dyDescent="0.25">
      <c r="A167" s="74" t="s">
        <v>627</v>
      </c>
      <c r="B167" s="100" t="s">
        <v>475</v>
      </c>
      <c r="C167" s="74" t="s">
        <v>627</v>
      </c>
      <c r="D167" s="75" t="s">
        <v>628</v>
      </c>
      <c r="E167" s="74" t="s">
        <v>627</v>
      </c>
      <c r="F167" s="100" t="s">
        <v>607</v>
      </c>
      <c r="G167" s="74" t="s">
        <v>627</v>
      </c>
      <c r="H167" s="77" t="s">
        <v>83</v>
      </c>
      <c r="R167" s="28" t="s">
        <v>529</v>
      </c>
    </row>
    <row r="168" spans="1:18" x14ac:dyDescent="0.25">
      <c r="A168" s="74" t="s">
        <v>629</v>
      </c>
      <c r="B168" s="100" t="s">
        <v>475</v>
      </c>
      <c r="C168" s="74" t="s">
        <v>629</v>
      </c>
      <c r="D168" s="75" t="s">
        <v>478</v>
      </c>
      <c r="E168" s="74" t="s">
        <v>629</v>
      </c>
      <c r="F168" s="100" t="s">
        <v>607</v>
      </c>
      <c r="G168" s="74" t="s">
        <v>629</v>
      </c>
      <c r="H168" s="77" t="s">
        <v>83</v>
      </c>
      <c r="R168" s="28" t="s">
        <v>529</v>
      </c>
    </row>
    <row r="169" spans="1:18" x14ac:dyDescent="0.25">
      <c r="A169" s="74" t="s">
        <v>106</v>
      </c>
      <c r="B169" s="100" t="s">
        <v>475</v>
      </c>
      <c r="C169" s="74" t="s">
        <v>106</v>
      </c>
      <c r="D169" s="75" t="s">
        <v>630</v>
      </c>
      <c r="E169" s="74" t="s">
        <v>106</v>
      </c>
      <c r="F169" s="100" t="s">
        <v>607</v>
      </c>
      <c r="G169" s="74" t="s">
        <v>106</v>
      </c>
      <c r="H169" s="77" t="s">
        <v>83</v>
      </c>
      <c r="R169" s="28" t="s">
        <v>529</v>
      </c>
    </row>
    <row r="170" spans="1:18" x14ac:dyDescent="0.25">
      <c r="A170" s="74" t="s">
        <v>631</v>
      </c>
      <c r="B170" s="100" t="s">
        <v>475</v>
      </c>
      <c r="C170" s="74" t="s">
        <v>631</v>
      </c>
      <c r="D170" s="75" t="s">
        <v>632</v>
      </c>
      <c r="E170" s="74" t="s">
        <v>631</v>
      </c>
      <c r="F170" s="100" t="s">
        <v>607</v>
      </c>
      <c r="G170" s="74" t="s">
        <v>631</v>
      </c>
      <c r="H170" s="77" t="s">
        <v>83</v>
      </c>
      <c r="R170" s="28" t="s">
        <v>529</v>
      </c>
    </row>
    <row r="171" spans="1:18" x14ac:dyDescent="0.25">
      <c r="A171" s="74" t="s">
        <v>633</v>
      </c>
      <c r="B171" s="100" t="s">
        <v>475</v>
      </c>
      <c r="C171" s="74" t="s">
        <v>633</v>
      </c>
      <c r="D171" s="75" t="s">
        <v>634</v>
      </c>
      <c r="E171" s="74" t="s">
        <v>633</v>
      </c>
      <c r="F171" s="100" t="s">
        <v>607</v>
      </c>
      <c r="G171" s="74" t="s">
        <v>633</v>
      </c>
      <c r="H171" s="77" t="s">
        <v>83</v>
      </c>
      <c r="R171" s="28" t="s">
        <v>529</v>
      </c>
    </row>
    <row r="172" spans="1:18" s="6" customFormat="1" x14ac:dyDescent="0.25">
      <c r="A172" s="121" t="s">
        <v>105</v>
      </c>
      <c r="B172" s="123" t="s">
        <v>635</v>
      </c>
      <c r="C172" s="121" t="s">
        <v>105</v>
      </c>
      <c r="D172" s="124" t="s">
        <v>636</v>
      </c>
      <c r="E172" s="121" t="s">
        <v>105</v>
      </c>
      <c r="F172" s="123" t="s">
        <v>607</v>
      </c>
      <c r="G172" s="121" t="s">
        <v>105</v>
      </c>
      <c r="H172" s="125" t="s">
        <v>83</v>
      </c>
      <c r="R172" s="122" t="s">
        <v>529</v>
      </c>
    </row>
    <row r="173" spans="1:18" s="6" customFormat="1" x14ac:dyDescent="0.25">
      <c r="A173" s="121" t="s">
        <v>637</v>
      </c>
      <c r="B173" s="123" t="s">
        <v>635</v>
      </c>
      <c r="C173" s="121" t="s">
        <v>637</v>
      </c>
      <c r="D173" s="124" t="s">
        <v>638</v>
      </c>
      <c r="E173" s="121" t="s">
        <v>637</v>
      </c>
      <c r="F173" s="123" t="s">
        <v>607</v>
      </c>
      <c r="G173" s="121" t="s">
        <v>637</v>
      </c>
      <c r="H173" s="125" t="s">
        <v>83</v>
      </c>
      <c r="R173" s="122" t="s">
        <v>529</v>
      </c>
    </row>
    <row r="174" spans="1:18" s="6" customFormat="1" x14ac:dyDescent="0.25">
      <c r="A174" s="121" t="s">
        <v>639</v>
      </c>
      <c r="B174" s="123" t="s">
        <v>635</v>
      </c>
      <c r="C174" s="121" t="s">
        <v>639</v>
      </c>
      <c r="D174" s="124" t="s">
        <v>640</v>
      </c>
      <c r="E174" s="121" t="s">
        <v>639</v>
      </c>
      <c r="F174" s="123" t="s">
        <v>607</v>
      </c>
      <c r="G174" s="121" t="s">
        <v>639</v>
      </c>
      <c r="H174" s="125" t="s">
        <v>83</v>
      </c>
      <c r="R174" s="122" t="s">
        <v>529</v>
      </c>
    </row>
    <row r="175" spans="1:18" s="6" customFormat="1" x14ac:dyDescent="0.25">
      <c r="A175" s="121" t="s">
        <v>641</v>
      </c>
      <c r="B175" s="123" t="s">
        <v>635</v>
      </c>
      <c r="C175" s="121" t="s">
        <v>641</v>
      </c>
      <c r="D175" s="124" t="s">
        <v>642</v>
      </c>
      <c r="E175" s="121" t="s">
        <v>641</v>
      </c>
      <c r="F175" s="123" t="s">
        <v>607</v>
      </c>
      <c r="G175" s="121" t="s">
        <v>641</v>
      </c>
      <c r="H175" s="125" t="s">
        <v>83</v>
      </c>
      <c r="R175" s="122" t="s">
        <v>529</v>
      </c>
    </row>
    <row r="176" spans="1:18" s="6" customFormat="1" x14ac:dyDescent="0.25">
      <c r="A176" s="121" t="s">
        <v>643</v>
      </c>
      <c r="B176" s="123" t="s">
        <v>635</v>
      </c>
      <c r="C176" s="121" t="s">
        <v>643</v>
      </c>
      <c r="D176" s="124" t="s">
        <v>480</v>
      </c>
      <c r="E176" s="121" t="s">
        <v>643</v>
      </c>
      <c r="F176" s="123" t="s">
        <v>607</v>
      </c>
      <c r="G176" s="121" t="s">
        <v>643</v>
      </c>
      <c r="H176" s="125" t="s">
        <v>83</v>
      </c>
      <c r="R176" s="122" t="s">
        <v>529</v>
      </c>
    </row>
    <row r="177" spans="1:22" x14ac:dyDescent="0.25">
      <c r="A177" s="74" t="s">
        <v>644</v>
      </c>
      <c r="B177" s="100" t="s">
        <v>645</v>
      </c>
      <c r="C177" s="74" t="s">
        <v>644</v>
      </c>
      <c r="D177" s="76" t="s">
        <v>646</v>
      </c>
      <c r="E177" s="76" t="s">
        <v>644</v>
      </c>
      <c r="F177" s="100" t="s">
        <v>607</v>
      </c>
      <c r="G177" s="76" t="s">
        <v>644</v>
      </c>
      <c r="H177" s="77" t="s">
        <v>83</v>
      </c>
      <c r="R177" s="28" t="s">
        <v>529</v>
      </c>
    </row>
    <row r="178" spans="1:22" x14ac:dyDescent="0.25">
      <c r="A178" s="74" t="s">
        <v>647</v>
      </c>
      <c r="B178" s="100" t="s">
        <v>645</v>
      </c>
      <c r="C178" s="74" t="s">
        <v>647</v>
      </c>
      <c r="D178" s="76" t="s">
        <v>480</v>
      </c>
      <c r="E178" s="76" t="s">
        <v>647</v>
      </c>
      <c r="F178" s="100" t="s">
        <v>607</v>
      </c>
      <c r="G178" s="76" t="s">
        <v>647</v>
      </c>
      <c r="H178" s="77" t="s">
        <v>83</v>
      </c>
      <c r="R178" s="28" t="s">
        <v>529</v>
      </c>
    </row>
    <row r="179" spans="1:22" x14ac:dyDescent="0.25">
      <c r="A179" s="74" t="s">
        <v>107</v>
      </c>
      <c r="B179" s="100" t="s">
        <v>648</v>
      </c>
      <c r="C179" s="74" t="s">
        <v>107</v>
      </c>
      <c r="D179" s="76" t="s">
        <v>649</v>
      </c>
      <c r="E179" s="76" t="s">
        <v>107</v>
      </c>
      <c r="F179" s="100" t="s">
        <v>607</v>
      </c>
      <c r="G179" s="76" t="s">
        <v>107</v>
      </c>
      <c r="H179" s="77" t="s">
        <v>83</v>
      </c>
      <c r="R179" s="28" t="s">
        <v>529</v>
      </c>
    </row>
    <row r="180" spans="1:22" x14ac:dyDescent="0.25">
      <c r="A180" s="74" t="s">
        <v>650</v>
      </c>
      <c r="B180" s="100" t="s">
        <v>648</v>
      </c>
      <c r="C180" s="74" t="s">
        <v>650</v>
      </c>
      <c r="D180" s="76" t="s">
        <v>651</v>
      </c>
      <c r="E180" s="76" t="s">
        <v>650</v>
      </c>
      <c r="F180" s="100" t="s">
        <v>607</v>
      </c>
      <c r="G180" s="76" t="s">
        <v>650</v>
      </c>
      <c r="H180" s="77" t="s">
        <v>83</v>
      </c>
      <c r="R180" s="28" t="s">
        <v>529</v>
      </c>
    </row>
    <row r="181" spans="1:22" x14ac:dyDescent="0.25">
      <c r="A181" s="74" t="s">
        <v>652</v>
      </c>
      <c r="B181" s="100" t="s">
        <v>648</v>
      </c>
      <c r="C181" s="74" t="s">
        <v>652</v>
      </c>
      <c r="D181" s="76" t="s">
        <v>563</v>
      </c>
      <c r="E181" s="76" t="s">
        <v>652</v>
      </c>
      <c r="F181" s="100" t="s">
        <v>607</v>
      </c>
      <c r="G181" s="76" t="s">
        <v>652</v>
      </c>
      <c r="H181" s="77" t="s">
        <v>83</v>
      </c>
      <c r="R181" s="28" t="s">
        <v>529</v>
      </c>
    </row>
    <row r="182" spans="1:22" x14ac:dyDescent="0.25">
      <c r="A182" s="74" t="s">
        <v>112</v>
      </c>
      <c r="B182" s="100" t="s">
        <v>564</v>
      </c>
      <c r="C182" s="74" t="s">
        <v>112</v>
      </c>
      <c r="D182" s="28" t="s">
        <v>565</v>
      </c>
      <c r="E182" s="74" t="s">
        <v>112</v>
      </c>
      <c r="F182" s="100" t="s">
        <v>607</v>
      </c>
      <c r="G182" s="74" t="s">
        <v>112</v>
      </c>
      <c r="H182" s="77" t="s">
        <v>83</v>
      </c>
      <c r="R182" s="28" t="s">
        <v>529</v>
      </c>
    </row>
    <row r="183" spans="1:22" x14ac:dyDescent="0.25">
      <c r="A183" s="74" t="s">
        <v>653</v>
      </c>
      <c r="B183" s="100" t="s">
        <v>564</v>
      </c>
      <c r="C183" s="74" t="s">
        <v>653</v>
      </c>
      <c r="D183" s="76" t="s">
        <v>654</v>
      </c>
      <c r="E183" s="74" t="s">
        <v>653</v>
      </c>
      <c r="F183" s="100" t="s">
        <v>607</v>
      </c>
      <c r="G183" s="74" t="s">
        <v>653</v>
      </c>
      <c r="H183" s="77" t="s">
        <v>83</v>
      </c>
      <c r="R183" s="28" t="s">
        <v>529</v>
      </c>
    </row>
    <row r="184" spans="1:22" x14ac:dyDescent="0.25">
      <c r="A184" s="74" t="s">
        <v>655</v>
      </c>
      <c r="B184" s="100" t="s">
        <v>564</v>
      </c>
      <c r="C184" s="74" t="s">
        <v>655</v>
      </c>
      <c r="D184" s="76" t="s">
        <v>466</v>
      </c>
      <c r="E184" s="74" t="s">
        <v>655</v>
      </c>
      <c r="F184" s="100" t="s">
        <v>607</v>
      </c>
      <c r="G184" s="74" t="s">
        <v>655</v>
      </c>
      <c r="H184" s="77" t="s">
        <v>83</v>
      </c>
      <c r="R184" s="28" t="s">
        <v>529</v>
      </c>
    </row>
    <row r="185" spans="1:22" x14ac:dyDescent="0.25">
      <c r="A185" s="113" t="s">
        <v>656</v>
      </c>
      <c r="B185" s="114" t="s">
        <v>657</v>
      </c>
      <c r="C185" s="113" t="s">
        <v>656</v>
      </c>
      <c r="D185" s="115" t="s">
        <v>658</v>
      </c>
      <c r="E185" s="113" t="s">
        <v>656</v>
      </c>
      <c r="F185" s="114" t="s">
        <v>659</v>
      </c>
      <c r="G185" s="113" t="s">
        <v>656</v>
      </c>
      <c r="H185" s="116" t="s">
        <v>84</v>
      </c>
      <c r="T185" s="40" t="s">
        <v>573</v>
      </c>
      <c r="U185" s="40" t="s">
        <v>574</v>
      </c>
      <c r="V185" s="40" t="s">
        <v>575</v>
      </c>
    </row>
    <row r="186" spans="1:22" x14ac:dyDescent="0.25">
      <c r="A186" s="113" t="s">
        <v>660</v>
      </c>
      <c r="B186" s="114" t="s">
        <v>657</v>
      </c>
      <c r="C186" s="113" t="s">
        <v>660</v>
      </c>
      <c r="D186" s="115" t="s">
        <v>661</v>
      </c>
      <c r="E186" s="113" t="s">
        <v>660</v>
      </c>
      <c r="F186" s="114" t="s">
        <v>659</v>
      </c>
      <c r="G186" s="113" t="s">
        <v>660</v>
      </c>
      <c r="H186" s="116" t="s">
        <v>84</v>
      </c>
      <c r="T186" s="40" t="s">
        <v>573</v>
      </c>
      <c r="U186" s="40" t="s">
        <v>574</v>
      </c>
      <c r="V186" s="40" t="s">
        <v>575</v>
      </c>
    </row>
    <row r="187" spans="1:22" x14ac:dyDescent="0.25">
      <c r="A187" s="113" t="s">
        <v>662</v>
      </c>
      <c r="B187" s="114" t="s">
        <v>663</v>
      </c>
      <c r="C187" s="113" t="s">
        <v>662</v>
      </c>
      <c r="D187" s="115" t="s">
        <v>664</v>
      </c>
      <c r="E187" s="113" t="s">
        <v>662</v>
      </c>
      <c r="F187" s="114" t="s">
        <v>659</v>
      </c>
      <c r="G187" s="113" t="s">
        <v>662</v>
      </c>
      <c r="H187" s="116" t="s">
        <v>84</v>
      </c>
      <c r="T187" s="40" t="s">
        <v>573</v>
      </c>
      <c r="U187" s="40" t="s">
        <v>574</v>
      </c>
      <c r="V187" s="40" t="s">
        <v>575</v>
      </c>
    </row>
    <row r="188" spans="1:22" x14ac:dyDescent="0.25">
      <c r="A188" s="113" t="s">
        <v>665</v>
      </c>
      <c r="B188" s="114" t="s">
        <v>663</v>
      </c>
      <c r="C188" s="113" t="s">
        <v>665</v>
      </c>
      <c r="D188" s="115" t="s">
        <v>666</v>
      </c>
      <c r="E188" s="113" t="s">
        <v>665</v>
      </c>
      <c r="F188" s="114" t="s">
        <v>659</v>
      </c>
      <c r="G188" s="113" t="s">
        <v>665</v>
      </c>
      <c r="H188" s="116" t="s">
        <v>84</v>
      </c>
      <c r="T188" s="40" t="s">
        <v>573</v>
      </c>
      <c r="U188" s="40" t="s">
        <v>574</v>
      </c>
      <c r="V188" s="40" t="s">
        <v>575</v>
      </c>
    </row>
    <row r="189" spans="1:22" x14ac:dyDescent="0.25">
      <c r="A189" s="113" t="s">
        <v>667</v>
      </c>
      <c r="B189" s="114" t="s">
        <v>663</v>
      </c>
      <c r="C189" s="113" t="s">
        <v>667</v>
      </c>
      <c r="D189" s="115" t="s">
        <v>577</v>
      </c>
      <c r="E189" s="113" t="s">
        <v>667</v>
      </c>
      <c r="F189" s="114" t="s">
        <v>659</v>
      </c>
      <c r="G189" s="113" t="s">
        <v>667</v>
      </c>
      <c r="H189" s="116" t="s">
        <v>84</v>
      </c>
      <c r="T189" s="40" t="s">
        <v>573</v>
      </c>
      <c r="U189" s="40" t="s">
        <v>574</v>
      </c>
      <c r="V189" s="40" t="s">
        <v>575</v>
      </c>
    </row>
    <row r="190" spans="1:22" x14ac:dyDescent="0.25">
      <c r="A190" s="113" t="s">
        <v>668</v>
      </c>
      <c r="B190" s="114" t="s">
        <v>669</v>
      </c>
      <c r="C190" s="113" t="s">
        <v>668</v>
      </c>
      <c r="D190" s="115" t="s">
        <v>670</v>
      </c>
      <c r="E190" s="113" t="s">
        <v>668</v>
      </c>
      <c r="F190" s="114" t="s">
        <v>659</v>
      </c>
      <c r="G190" s="113" t="s">
        <v>668</v>
      </c>
      <c r="H190" s="116" t="s">
        <v>84</v>
      </c>
      <c r="T190" s="40" t="s">
        <v>573</v>
      </c>
      <c r="U190" s="40" t="s">
        <v>574</v>
      </c>
      <c r="V190" s="40" t="s">
        <v>575</v>
      </c>
    </row>
    <row r="191" spans="1:22" s="6" customFormat="1" x14ac:dyDescent="0.25">
      <c r="A191" s="126" t="s">
        <v>671</v>
      </c>
      <c r="B191" s="127" t="s">
        <v>669</v>
      </c>
      <c r="C191" s="126" t="s">
        <v>671</v>
      </c>
      <c r="D191" s="128" t="s">
        <v>672</v>
      </c>
      <c r="E191" s="126" t="s">
        <v>671</v>
      </c>
      <c r="F191" s="127" t="s">
        <v>659</v>
      </c>
      <c r="G191" s="126" t="s">
        <v>671</v>
      </c>
      <c r="H191" s="129" t="s">
        <v>84</v>
      </c>
      <c r="T191" s="130" t="s">
        <v>573</v>
      </c>
      <c r="U191" s="130" t="s">
        <v>574</v>
      </c>
      <c r="V191" s="130" t="s">
        <v>575</v>
      </c>
    </row>
    <row r="192" spans="1:22" s="6" customFormat="1" x14ac:dyDescent="0.25">
      <c r="A192" s="126" t="s">
        <v>108</v>
      </c>
      <c r="B192" s="127" t="s">
        <v>669</v>
      </c>
      <c r="C192" s="126" t="s">
        <v>108</v>
      </c>
      <c r="D192" s="128" t="s">
        <v>673</v>
      </c>
      <c r="E192" s="126" t="s">
        <v>108</v>
      </c>
      <c r="F192" s="127" t="s">
        <v>659</v>
      </c>
      <c r="G192" s="126" t="s">
        <v>108</v>
      </c>
      <c r="H192" s="129" t="s">
        <v>84</v>
      </c>
      <c r="T192" s="130" t="s">
        <v>573</v>
      </c>
      <c r="U192" s="130" t="s">
        <v>574</v>
      </c>
      <c r="V192" s="130" t="s">
        <v>575</v>
      </c>
    </row>
    <row r="193" spans="1:22" s="6" customFormat="1" x14ac:dyDescent="0.25">
      <c r="A193" s="126" t="s">
        <v>110</v>
      </c>
      <c r="B193" s="127" t="s">
        <v>669</v>
      </c>
      <c r="C193" s="126" t="s">
        <v>110</v>
      </c>
      <c r="D193" s="128" t="s">
        <v>674</v>
      </c>
      <c r="E193" s="126" t="s">
        <v>110</v>
      </c>
      <c r="F193" s="127" t="s">
        <v>659</v>
      </c>
      <c r="G193" s="126" t="s">
        <v>110</v>
      </c>
      <c r="H193" s="129" t="s">
        <v>84</v>
      </c>
      <c r="T193" s="130" t="s">
        <v>573</v>
      </c>
      <c r="U193" s="130" t="s">
        <v>574</v>
      </c>
      <c r="V193" s="130" t="s">
        <v>575</v>
      </c>
    </row>
    <row r="194" spans="1:22" s="6" customFormat="1" x14ac:dyDescent="0.25">
      <c r="A194" s="126" t="s">
        <v>111</v>
      </c>
      <c r="B194" s="127" t="s">
        <v>669</v>
      </c>
      <c r="C194" s="126" t="s">
        <v>111</v>
      </c>
      <c r="D194" s="128" t="s">
        <v>675</v>
      </c>
      <c r="E194" s="126" t="s">
        <v>111</v>
      </c>
      <c r="F194" s="127" t="s">
        <v>659</v>
      </c>
      <c r="G194" s="126" t="s">
        <v>111</v>
      </c>
      <c r="H194" s="129" t="s">
        <v>84</v>
      </c>
      <c r="T194" s="130" t="s">
        <v>573</v>
      </c>
      <c r="U194" s="130" t="s">
        <v>574</v>
      </c>
      <c r="V194" s="130" t="s">
        <v>575</v>
      </c>
    </row>
    <row r="195" spans="1:22" s="6" customFormat="1" x14ac:dyDescent="0.25">
      <c r="A195" s="126" t="s">
        <v>676</v>
      </c>
      <c r="B195" s="127" t="s">
        <v>669</v>
      </c>
      <c r="C195" s="126" t="s">
        <v>676</v>
      </c>
      <c r="D195" s="128" t="s">
        <v>677</v>
      </c>
      <c r="E195" s="126" t="s">
        <v>676</v>
      </c>
      <c r="F195" s="127" t="s">
        <v>659</v>
      </c>
      <c r="G195" s="126" t="s">
        <v>676</v>
      </c>
      <c r="H195" s="129" t="s">
        <v>84</v>
      </c>
      <c r="T195" s="130" t="s">
        <v>573</v>
      </c>
      <c r="U195" s="130" t="s">
        <v>574</v>
      </c>
      <c r="V195" s="130" t="s">
        <v>575</v>
      </c>
    </row>
    <row r="196" spans="1:22" x14ac:dyDescent="0.25">
      <c r="A196" s="113" t="s">
        <v>114</v>
      </c>
      <c r="B196" s="114" t="s">
        <v>678</v>
      </c>
      <c r="C196" s="113" t="s">
        <v>114</v>
      </c>
      <c r="D196" s="115" t="s">
        <v>679</v>
      </c>
      <c r="E196" s="113" t="s">
        <v>114</v>
      </c>
      <c r="F196" s="114" t="s">
        <v>659</v>
      </c>
      <c r="G196" s="113" t="s">
        <v>114</v>
      </c>
      <c r="H196" s="116" t="s">
        <v>84</v>
      </c>
      <c r="T196" s="40" t="s">
        <v>573</v>
      </c>
      <c r="U196" s="40" t="s">
        <v>574</v>
      </c>
      <c r="V196" s="40" t="s">
        <v>575</v>
      </c>
    </row>
    <row r="197" spans="1:22" x14ac:dyDescent="0.25">
      <c r="A197" s="113" t="s">
        <v>680</v>
      </c>
      <c r="B197" s="114" t="s">
        <v>678</v>
      </c>
      <c r="C197" s="113" t="s">
        <v>680</v>
      </c>
      <c r="D197" s="115" t="s">
        <v>592</v>
      </c>
      <c r="E197" s="113" t="s">
        <v>680</v>
      </c>
      <c r="F197" s="114" t="s">
        <v>659</v>
      </c>
      <c r="G197" s="113" t="s">
        <v>680</v>
      </c>
      <c r="H197" s="116" t="s">
        <v>84</v>
      </c>
      <c r="T197" s="40" t="s">
        <v>573</v>
      </c>
      <c r="U197" s="40" t="s">
        <v>574</v>
      </c>
      <c r="V197" s="40" t="s">
        <v>575</v>
      </c>
    </row>
    <row r="198" spans="1:22" x14ac:dyDescent="0.25">
      <c r="A198" s="113" t="s">
        <v>681</v>
      </c>
      <c r="B198" s="114" t="s">
        <v>678</v>
      </c>
      <c r="C198" s="113" t="s">
        <v>681</v>
      </c>
      <c r="D198" s="115" t="s">
        <v>594</v>
      </c>
      <c r="E198" s="113" t="s">
        <v>681</v>
      </c>
      <c r="F198" s="114" t="s">
        <v>659</v>
      </c>
      <c r="G198" s="113" t="s">
        <v>681</v>
      </c>
      <c r="H198" s="116" t="s">
        <v>84</v>
      </c>
      <c r="T198" s="40" t="s">
        <v>573</v>
      </c>
      <c r="U198" s="40" t="s">
        <v>574</v>
      </c>
      <c r="V198" s="40" t="s">
        <v>575</v>
      </c>
    </row>
    <row r="199" spans="1:22" x14ac:dyDescent="0.25">
      <c r="A199" s="113" t="s">
        <v>682</v>
      </c>
      <c r="B199" s="114" t="s">
        <v>678</v>
      </c>
      <c r="C199" s="113" t="s">
        <v>682</v>
      </c>
      <c r="D199" s="115" t="s">
        <v>683</v>
      </c>
      <c r="E199" s="113" t="s">
        <v>682</v>
      </c>
      <c r="F199" s="114" t="s">
        <v>659</v>
      </c>
      <c r="G199" s="113" t="s">
        <v>682</v>
      </c>
      <c r="H199" s="116" t="s">
        <v>84</v>
      </c>
      <c r="T199" s="40" t="s">
        <v>573</v>
      </c>
      <c r="U199" s="40" t="s">
        <v>574</v>
      </c>
      <c r="V199" s="40" t="s">
        <v>575</v>
      </c>
    </row>
    <row r="200" spans="1:22" x14ac:dyDescent="0.25">
      <c r="A200" s="113" t="s">
        <v>684</v>
      </c>
      <c r="B200" s="114" t="s">
        <v>678</v>
      </c>
      <c r="C200" s="113" t="s">
        <v>684</v>
      </c>
      <c r="D200" s="115" t="s">
        <v>685</v>
      </c>
      <c r="E200" s="113" t="s">
        <v>684</v>
      </c>
      <c r="F200" s="114" t="s">
        <v>659</v>
      </c>
      <c r="G200" s="113" t="s">
        <v>684</v>
      </c>
      <c r="H200" s="116" t="s">
        <v>84</v>
      </c>
      <c r="T200" s="40" t="s">
        <v>573</v>
      </c>
      <c r="U200" s="40" t="s">
        <v>574</v>
      </c>
      <c r="V200" s="40" t="s">
        <v>575</v>
      </c>
    </row>
    <row r="202" spans="1:22" x14ac:dyDescent="0.25">
      <c r="A202" s="1" t="s">
        <v>602</v>
      </c>
      <c r="B202" s="1" t="s">
        <v>686</v>
      </c>
    </row>
    <row r="203" spans="1:22" x14ac:dyDescent="0.25">
      <c r="A203" s="70" t="s">
        <v>299</v>
      </c>
      <c r="B203" s="71" t="s">
        <v>80</v>
      </c>
      <c r="C203" s="70" t="s">
        <v>299</v>
      </c>
      <c r="D203" s="5" t="s">
        <v>300</v>
      </c>
      <c r="E203" s="70" t="s">
        <v>299</v>
      </c>
      <c r="F203" s="72" t="s">
        <v>301</v>
      </c>
      <c r="G203" s="70" t="s">
        <v>299</v>
      </c>
      <c r="H203" s="73" t="s">
        <v>302</v>
      </c>
      <c r="I203" s="1"/>
      <c r="J203" s="1"/>
      <c r="K203" s="1"/>
      <c r="L203" s="1"/>
      <c r="M203" s="1"/>
      <c r="N203" s="1"/>
    </row>
    <row r="204" spans="1:22" x14ac:dyDescent="0.25">
      <c r="A204" s="15" t="s">
        <v>37</v>
      </c>
      <c r="B204" s="16" t="s">
        <v>37</v>
      </c>
      <c r="C204" s="16" t="s">
        <v>37</v>
      </c>
      <c r="D204" s="16" t="s">
        <v>37</v>
      </c>
      <c r="E204" s="16" t="s">
        <v>37</v>
      </c>
      <c r="F204" s="7" t="s">
        <v>37</v>
      </c>
      <c r="G204" s="16" t="s">
        <v>37</v>
      </c>
      <c r="H204" s="8" t="s">
        <v>37</v>
      </c>
      <c r="I204" s="1"/>
      <c r="J204" s="1"/>
      <c r="K204" s="1"/>
      <c r="L204" s="1"/>
      <c r="M204" s="1"/>
      <c r="N204" s="1"/>
    </row>
    <row r="205" spans="1:22" x14ac:dyDescent="0.25">
      <c r="A205" s="74" t="s">
        <v>604</v>
      </c>
      <c r="B205" s="100" t="s">
        <v>605</v>
      </c>
      <c r="C205" s="76" t="s">
        <v>604</v>
      </c>
      <c r="D205" s="75" t="s">
        <v>606</v>
      </c>
      <c r="E205" s="76" t="s">
        <v>604</v>
      </c>
      <c r="F205" s="100" t="s">
        <v>607</v>
      </c>
      <c r="G205" s="76" t="s">
        <v>604</v>
      </c>
      <c r="H205" s="77" t="s">
        <v>83</v>
      </c>
      <c r="R205" s="28" t="s">
        <v>529</v>
      </c>
    </row>
    <row r="206" spans="1:22" x14ac:dyDescent="0.25">
      <c r="A206" s="74" t="s">
        <v>608</v>
      </c>
      <c r="B206" s="100" t="s">
        <v>605</v>
      </c>
      <c r="C206" s="76" t="s">
        <v>608</v>
      </c>
      <c r="D206" s="75" t="s">
        <v>609</v>
      </c>
      <c r="E206" s="76" t="s">
        <v>608</v>
      </c>
      <c r="F206" s="100" t="s">
        <v>607</v>
      </c>
      <c r="G206" s="76" t="s">
        <v>608</v>
      </c>
      <c r="H206" s="77" t="s">
        <v>83</v>
      </c>
      <c r="R206" s="28" t="s">
        <v>529</v>
      </c>
    </row>
    <row r="207" spans="1:22" x14ac:dyDescent="0.25">
      <c r="A207" s="74" t="s">
        <v>610</v>
      </c>
      <c r="B207" s="100" t="s">
        <v>605</v>
      </c>
      <c r="C207" s="76" t="s">
        <v>610</v>
      </c>
      <c r="D207" s="75" t="s">
        <v>611</v>
      </c>
      <c r="E207" s="76" t="s">
        <v>610</v>
      </c>
      <c r="F207" s="100" t="s">
        <v>607</v>
      </c>
      <c r="G207" s="76" t="s">
        <v>610</v>
      </c>
      <c r="H207" s="77" t="s">
        <v>83</v>
      </c>
      <c r="R207" s="28" t="s">
        <v>529</v>
      </c>
    </row>
    <row r="208" spans="1:22" x14ac:dyDescent="0.25">
      <c r="A208" s="74" t="s">
        <v>91</v>
      </c>
      <c r="B208" s="100" t="s">
        <v>605</v>
      </c>
      <c r="C208" s="76" t="s">
        <v>91</v>
      </c>
      <c r="D208" s="75" t="s">
        <v>612</v>
      </c>
      <c r="E208" s="76" t="s">
        <v>91</v>
      </c>
      <c r="F208" s="100" t="s">
        <v>607</v>
      </c>
      <c r="G208" s="76" t="s">
        <v>91</v>
      </c>
      <c r="H208" s="77" t="s">
        <v>83</v>
      </c>
      <c r="R208" s="28" t="s">
        <v>529</v>
      </c>
    </row>
    <row r="209" spans="1:18" x14ac:dyDescent="0.25">
      <c r="A209" s="74" t="s">
        <v>88</v>
      </c>
      <c r="B209" s="100" t="s">
        <v>89</v>
      </c>
      <c r="C209" s="74" t="s">
        <v>88</v>
      </c>
      <c r="D209" s="75" t="s">
        <v>613</v>
      </c>
      <c r="E209" s="74" t="s">
        <v>88</v>
      </c>
      <c r="F209" s="100" t="s">
        <v>607</v>
      </c>
      <c r="G209" s="74" t="s">
        <v>88</v>
      </c>
      <c r="H209" s="77" t="s">
        <v>83</v>
      </c>
      <c r="R209" s="28" t="s">
        <v>529</v>
      </c>
    </row>
    <row r="210" spans="1:18" x14ac:dyDescent="0.25">
      <c r="A210" s="74" t="s">
        <v>95</v>
      </c>
      <c r="B210" s="100" t="s">
        <v>89</v>
      </c>
      <c r="C210" s="74" t="s">
        <v>95</v>
      </c>
      <c r="D210" s="75" t="s">
        <v>614</v>
      </c>
      <c r="E210" s="74" t="s">
        <v>95</v>
      </c>
      <c r="F210" s="100" t="s">
        <v>607</v>
      </c>
      <c r="G210" s="74" t="s">
        <v>95</v>
      </c>
      <c r="H210" s="77" t="s">
        <v>83</v>
      </c>
      <c r="R210" s="28" t="s">
        <v>529</v>
      </c>
    </row>
    <row r="211" spans="1:18" x14ac:dyDescent="0.25">
      <c r="A211" s="74" t="s">
        <v>544</v>
      </c>
      <c r="B211" s="74" t="s">
        <v>615</v>
      </c>
      <c r="C211" s="74" t="s">
        <v>544</v>
      </c>
      <c r="D211" s="74" t="s">
        <v>616</v>
      </c>
      <c r="E211" s="74" t="s">
        <v>544</v>
      </c>
      <c r="F211" s="74" t="s">
        <v>607</v>
      </c>
      <c r="G211" s="74" t="s">
        <v>544</v>
      </c>
      <c r="H211" s="74" t="s">
        <v>83</v>
      </c>
      <c r="R211" s="28" t="s">
        <v>529</v>
      </c>
    </row>
    <row r="212" spans="1:18" x14ac:dyDescent="0.25">
      <c r="A212" s="74" t="s">
        <v>93</v>
      </c>
      <c r="B212" s="100" t="s">
        <v>615</v>
      </c>
      <c r="C212" s="76" t="s">
        <v>93</v>
      </c>
      <c r="D212" s="75" t="s">
        <v>617</v>
      </c>
      <c r="E212" s="74" t="s">
        <v>93</v>
      </c>
      <c r="F212" s="100" t="s">
        <v>607</v>
      </c>
      <c r="G212" s="74" t="s">
        <v>93</v>
      </c>
      <c r="H212" s="77" t="s">
        <v>83</v>
      </c>
      <c r="R212" s="28" t="s">
        <v>529</v>
      </c>
    </row>
    <row r="213" spans="1:18" x14ac:dyDescent="0.25">
      <c r="A213" s="74" t="s">
        <v>548</v>
      </c>
      <c r="B213" s="100" t="s">
        <v>615</v>
      </c>
      <c r="C213" s="76" t="s">
        <v>548</v>
      </c>
      <c r="D213" s="75" t="s">
        <v>450</v>
      </c>
      <c r="E213" s="74" t="s">
        <v>548</v>
      </c>
      <c r="F213" s="100" t="s">
        <v>607</v>
      </c>
      <c r="G213" s="74" t="s">
        <v>548</v>
      </c>
      <c r="H213" s="77" t="s">
        <v>83</v>
      </c>
      <c r="R213" s="28" t="s">
        <v>529</v>
      </c>
    </row>
    <row r="214" spans="1:18" x14ac:dyDescent="0.25">
      <c r="A214" s="74" t="s">
        <v>94</v>
      </c>
      <c r="B214" s="100" t="s">
        <v>618</v>
      </c>
      <c r="C214" s="134" t="s">
        <v>94</v>
      </c>
      <c r="D214" s="75" t="s">
        <v>619</v>
      </c>
      <c r="E214" s="76" t="s">
        <v>94</v>
      </c>
      <c r="F214" s="100" t="s">
        <v>607</v>
      </c>
      <c r="G214" s="76" t="s">
        <v>94</v>
      </c>
      <c r="H214" s="77" t="s">
        <v>83</v>
      </c>
      <c r="R214" s="28" t="s">
        <v>529</v>
      </c>
    </row>
    <row r="215" spans="1:18" x14ac:dyDescent="0.25">
      <c r="A215" s="134" t="s">
        <v>96</v>
      </c>
      <c r="B215" s="133" t="s">
        <v>760</v>
      </c>
      <c r="C215" s="134" t="s">
        <v>96</v>
      </c>
      <c r="D215" s="135" t="s">
        <v>761</v>
      </c>
      <c r="E215" s="136" t="s">
        <v>96</v>
      </c>
      <c r="F215" s="133" t="s">
        <v>607</v>
      </c>
      <c r="G215" s="136" t="s">
        <v>96</v>
      </c>
      <c r="H215" s="137" t="s">
        <v>83</v>
      </c>
      <c r="R215" s="28"/>
    </row>
    <row r="216" spans="1:18" s="6" customFormat="1" x14ac:dyDescent="0.25">
      <c r="A216" s="138" t="s">
        <v>102</v>
      </c>
      <c r="B216" s="121" t="s">
        <v>100</v>
      </c>
      <c r="C216" s="138" t="s">
        <v>102</v>
      </c>
      <c r="D216" s="121" t="s">
        <v>620</v>
      </c>
      <c r="E216" s="138" t="s">
        <v>102</v>
      </c>
      <c r="F216" s="121" t="s">
        <v>607</v>
      </c>
      <c r="G216" s="138" t="s">
        <v>102</v>
      </c>
      <c r="H216" s="121" t="s">
        <v>83</v>
      </c>
      <c r="R216" s="122" t="s">
        <v>529</v>
      </c>
    </row>
    <row r="217" spans="1:18" s="6" customFormat="1" x14ac:dyDescent="0.25">
      <c r="A217" s="138" t="s">
        <v>566</v>
      </c>
      <c r="B217" s="121" t="s">
        <v>100</v>
      </c>
      <c r="C217" s="138" t="s">
        <v>566</v>
      </c>
      <c r="D217" s="121" t="s">
        <v>621</v>
      </c>
      <c r="E217" s="138" t="s">
        <v>566</v>
      </c>
      <c r="F217" s="121" t="s">
        <v>607</v>
      </c>
      <c r="G217" s="138" t="s">
        <v>566</v>
      </c>
      <c r="H217" s="121" t="s">
        <v>83</v>
      </c>
      <c r="R217" s="122" t="s">
        <v>529</v>
      </c>
    </row>
    <row r="218" spans="1:18" s="6" customFormat="1" x14ac:dyDescent="0.25">
      <c r="A218" s="138" t="s">
        <v>568</v>
      </c>
      <c r="B218" s="121" t="s">
        <v>100</v>
      </c>
      <c r="C218" s="138" t="s">
        <v>568</v>
      </c>
      <c r="D218" s="121" t="s">
        <v>622</v>
      </c>
      <c r="E218" s="138" t="s">
        <v>568</v>
      </c>
      <c r="F218" s="121" t="s">
        <v>607</v>
      </c>
      <c r="G218" s="138" t="s">
        <v>568</v>
      </c>
      <c r="H218" s="121" t="s">
        <v>83</v>
      </c>
      <c r="R218" s="122" t="s">
        <v>529</v>
      </c>
    </row>
    <row r="220" spans="1:18" x14ac:dyDescent="0.25">
      <c r="A220" s="1" t="s">
        <v>602</v>
      </c>
      <c r="B220" s="1" t="s">
        <v>687</v>
      </c>
    </row>
    <row r="221" spans="1:18" x14ac:dyDescent="0.25">
      <c r="A221" s="70" t="s">
        <v>299</v>
      </c>
      <c r="B221" s="71" t="s">
        <v>80</v>
      </c>
      <c r="C221" s="70" t="s">
        <v>299</v>
      </c>
      <c r="D221" s="5" t="s">
        <v>300</v>
      </c>
      <c r="E221" s="70" t="s">
        <v>299</v>
      </c>
      <c r="F221" s="72" t="s">
        <v>301</v>
      </c>
      <c r="G221" s="70" t="s">
        <v>299</v>
      </c>
      <c r="H221" s="73" t="s">
        <v>302</v>
      </c>
      <c r="I221" s="1"/>
      <c r="J221" s="1"/>
      <c r="K221" s="1"/>
      <c r="L221" s="1"/>
      <c r="M221" s="1"/>
      <c r="N221" s="1"/>
    </row>
    <row r="222" spans="1:18" x14ac:dyDescent="0.25">
      <c r="A222" s="15" t="s">
        <v>37</v>
      </c>
      <c r="B222" s="16" t="s">
        <v>37</v>
      </c>
      <c r="C222" s="16" t="s">
        <v>37</v>
      </c>
      <c r="D222" s="16" t="s">
        <v>37</v>
      </c>
      <c r="E222" s="16" t="s">
        <v>37</v>
      </c>
      <c r="F222" s="7" t="s">
        <v>37</v>
      </c>
      <c r="G222" s="16" t="s">
        <v>37</v>
      </c>
      <c r="H222" s="8" t="s">
        <v>37</v>
      </c>
      <c r="I222" s="1"/>
      <c r="J222" s="1"/>
      <c r="K222" s="1"/>
      <c r="L222" s="1"/>
      <c r="M222" s="1"/>
      <c r="N222" s="1"/>
    </row>
    <row r="223" spans="1:18" x14ac:dyDescent="0.25">
      <c r="A223" s="134" t="s">
        <v>103</v>
      </c>
      <c r="B223" s="100" t="s">
        <v>248</v>
      </c>
      <c r="C223" s="134" t="s">
        <v>103</v>
      </c>
      <c r="D223" s="75" t="s">
        <v>623</v>
      </c>
      <c r="E223" s="134" t="s">
        <v>103</v>
      </c>
      <c r="F223" s="100" t="s">
        <v>607</v>
      </c>
      <c r="G223" s="134" t="s">
        <v>103</v>
      </c>
      <c r="H223" s="77" t="s">
        <v>83</v>
      </c>
      <c r="R223" s="28" t="s">
        <v>529</v>
      </c>
    </row>
    <row r="224" spans="1:18" x14ac:dyDescent="0.25">
      <c r="A224" s="134" t="s">
        <v>762</v>
      </c>
      <c r="B224" s="100" t="s">
        <v>248</v>
      </c>
      <c r="C224" s="134" t="s">
        <v>762</v>
      </c>
      <c r="D224" s="139" t="s">
        <v>612</v>
      </c>
      <c r="E224" s="134" t="s">
        <v>762</v>
      </c>
      <c r="F224" s="100" t="s">
        <v>607</v>
      </c>
      <c r="G224" s="134" t="s">
        <v>762</v>
      </c>
      <c r="H224" s="77" t="s">
        <v>83</v>
      </c>
      <c r="R224" s="28"/>
    </row>
    <row r="225" spans="1:18" x14ac:dyDescent="0.25">
      <c r="A225" s="134" t="s">
        <v>625</v>
      </c>
      <c r="B225" s="100" t="s">
        <v>624</v>
      </c>
      <c r="C225" s="134" t="s">
        <v>625</v>
      </c>
      <c r="D225" s="139" t="s">
        <v>626</v>
      </c>
      <c r="E225" s="134" t="s">
        <v>625</v>
      </c>
      <c r="F225" s="100" t="s">
        <v>607</v>
      </c>
      <c r="G225" s="134" t="s">
        <v>625</v>
      </c>
      <c r="H225" s="77" t="s">
        <v>83</v>
      </c>
      <c r="R225" s="28"/>
    </row>
    <row r="226" spans="1:18" x14ac:dyDescent="0.25">
      <c r="A226" s="134" t="s">
        <v>627</v>
      </c>
      <c r="B226" s="100" t="s">
        <v>624</v>
      </c>
      <c r="C226" s="134" t="s">
        <v>627</v>
      </c>
      <c r="D226" s="139" t="s">
        <v>628</v>
      </c>
      <c r="E226" s="134" t="s">
        <v>627</v>
      </c>
      <c r="F226" s="100" t="s">
        <v>607</v>
      </c>
      <c r="G226" s="134" t="s">
        <v>627</v>
      </c>
      <c r="H226" s="77" t="s">
        <v>83</v>
      </c>
      <c r="R226" s="28"/>
    </row>
    <row r="227" spans="1:18" x14ac:dyDescent="0.25">
      <c r="A227" s="134" t="s">
        <v>629</v>
      </c>
      <c r="B227" s="100" t="s">
        <v>624</v>
      </c>
      <c r="C227" s="134" t="s">
        <v>629</v>
      </c>
      <c r="D227" s="75" t="s">
        <v>478</v>
      </c>
      <c r="E227" s="134" t="s">
        <v>629</v>
      </c>
      <c r="F227" s="100" t="s">
        <v>607</v>
      </c>
      <c r="G227" s="134" t="s">
        <v>629</v>
      </c>
      <c r="H227" s="77" t="s">
        <v>83</v>
      </c>
      <c r="R227" s="28" t="s">
        <v>529</v>
      </c>
    </row>
    <row r="228" spans="1:18" x14ac:dyDescent="0.25">
      <c r="A228" s="134" t="s">
        <v>106</v>
      </c>
      <c r="B228" s="100" t="s">
        <v>624</v>
      </c>
      <c r="C228" s="134" t="s">
        <v>106</v>
      </c>
      <c r="D228" s="139" t="s">
        <v>630</v>
      </c>
      <c r="E228" s="134" t="s">
        <v>106</v>
      </c>
      <c r="F228" s="100" t="s">
        <v>607</v>
      </c>
      <c r="G228" s="134" t="s">
        <v>106</v>
      </c>
      <c r="H228" s="77" t="s">
        <v>83</v>
      </c>
      <c r="R228" s="28"/>
    </row>
    <row r="229" spans="1:18" x14ac:dyDescent="0.25">
      <c r="A229" s="134" t="s">
        <v>631</v>
      </c>
      <c r="B229" s="100" t="s">
        <v>624</v>
      </c>
      <c r="C229" s="134" t="s">
        <v>631</v>
      </c>
      <c r="D229" s="139" t="s">
        <v>632</v>
      </c>
      <c r="E229" s="134" t="s">
        <v>631</v>
      </c>
      <c r="F229" s="100" t="s">
        <v>607</v>
      </c>
      <c r="G229" s="134" t="s">
        <v>631</v>
      </c>
      <c r="H229" s="77" t="s">
        <v>83</v>
      </c>
      <c r="R229" s="28"/>
    </row>
    <row r="230" spans="1:18" x14ac:dyDescent="0.25">
      <c r="A230" s="134" t="s">
        <v>633</v>
      </c>
      <c r="B230" s="100" t="s">
        <v>624</v>
      </c>
      <c r="C230" s="134" t="s">
        <v>633</v>
      </c>
      <c r="D230" s="139" t="s">
        <v>634</v>
      </c>
      <c r="E230" s="134" t="s">
        <v>633</v>
      </c>
      <c r="F230" s="100" t="s">
        <v>607</v>
      </c>
      <c r="G230" s="134" t="s">
        <v>633</v>
      </c>
      <c r="H230" s="77" t="s">
        <v>83</v>
      </c>
      <c r="R230" s="28"/>
    </row>
    <row r="231" spans="1:18" s="6" customFormat="1" x14ac:dyDescent="0.25">
      <c r="A231" s="121" t="s">
        <v>105</v>
      </c>
      <c r="B231" s="123" t="s">
        <v>635</v>
      </c>
      <c r="C231" s="121" t="s">
        <v>105</v>
      </c>
      <c r="D231" s="124" t="s">
        <v>636</v>
      </c>
      <c r="E231" s="121" t="s">
        <v>105</v>
      </c>
      <c r="F231" s="123" t="s">
        <v>607</v>
      </c>
      <c r="G231" s="121" t="s">
        <v>105</v>
      </c>
      <c r="H231" s="125" t="s">
        <v>83</v>
      </c>
      <c r="R231" s="122" t="s">
        <v>529</v>
      </c>
    </row>
    <row r="232" spans="1:18" s="6" customFormat="1" x14ac:dyDescent="0.25">
      <c r="A232" s="121" t="s">
        <v>637</v>
      </c>
      <c r="B232" s="123" t="s">
        <v>635</v>
      </c>
      <c r="C232" s="121" t="s">
        <v>637</v>
      </c>
      <c r="D232" s="124" t="s">
        <v>638</v>
      </c>
      <c r="E232" s="121" t="s">
        <v>637</v>
      </c>
      <c r="F232" s="123" t="s">
        <v>607</v>
      </c>
      <c r="G232" s="121" t="s">
        <v>637</v>
      </c>
      <c r="H232" s="125" t="s">
        <v>83</v>
      </c>
      <c r="R232" s="122" t="s">
        <v>529</v>
      </c>
    </row>
    <row r="233" spans="1:18" s="6" customFormat="1" x14ac:dyDescent="0.25">
      <c r="A233" s="121" t="s">
        <v>639</v>
      </c>
      <c r="B233" s="123" t="s">
        <v>635</v>
      </c>
      <c r="C233" s="121" t="s">
        <v>639</v>
      </c>
      <c r="D233" s="124" t="s">
        <v>640</v>
      </c>
      <c r="E233" s="121" t="s">
        <v>639</v>
      </c>
      <c r="F233" s="123" t="s">
        <v>607</v>
      </c>
      <c r="G233" s="121" t="s">
        <v>639</v>
      </c>
      <c r="H233" s="125" t="s">
        <v>83</v>
      </c>
      <c r="R233" s="122" t="s">
        <v>529</v>
      </c>
    </row>
    <row r="234" spans="1:18" s="6" customFormat="1" x14ac:dyDescent="0.25">
      <c r="A234" s="121" t="s">
        <v>641</v>
      </c>
      <c r="B234" s="123" t="s">
        <v>635</v>
      </c>
      <c r="C234" s="121" t="s">
        <v>641</v>
      </c>
      <c r="D234" s="124" t="s">
        <v>642</v>
      </c>
      <c r="E234" s="121" t="s">
        <v>641</v>
      </c>
      <c r="F234" s="123" t="s">
        <v>607</v>
      </c>
      <c r="G234" s="121" t="s">
        <v>641</v>
      </c>
      <c r="H234" s="125" t="s">
        <v>83</v>
      </c>
      <c r="R234" s="122" t="s">
        <v>529</v>
      </c>
    </row>
    <row r="235" spans="1:18" s="6" customFormat="1" x14ac:dyDescent="0.25">
      <c r="A235" s="121" t="s">
        <v>643</v>
      </c>
      <c r="B235" s="123" t="s">
        <v>635</v>
      </c>
      <c r="C235" s="121" t="s">
        <v>643</v>
      </c>
      <c r="D235" s="124" t="s">
        <v>480</v>
      </c>
      <c r="E235" s="121" t="s">
        <v>643</v>
      </c>
      <c r="F235" s="123" t="s">
        <v>607</v>
      </c>
      <c r="G235" s="121" t="s">
        <v>643</v>
      </c>
      <c r="H235" s="125" t="s">
        <v>83</v>
      </c>
      <c r="R235" s="122" t="s">
        <v>529</v>
      </c>
    </row>
    <row r="236" spans="1:18" x14ac:dyDescent="0.25">
      <c r="A236" s="74" t="s">
        <v>644</v>
      </c>
      <c r="B236" s="100" t="s">
        <v>645</v>
      </c>
      <c r="C236" s="74" t="s">
        <v>644</v>
      </c>
      <c r="D236" s="76" t="s">
        <v>646</v>
      </c>
      <c r="E236" s="76" t="s">
        <v>644</v>
      </c>
      <c r="F236" s="100" t="s">
        <v>607</v>
      </c>
      <c r="G236" s="76" t="s">
        <v>644</v>
      </c>
      <c r="H236" s="77" t="s">
        <v>83</v>
      </c>
      <c r="R236" s="28" t="s">
        <v>529</v>
      </c>
    </row>
    <row r="237" spans="1:18" x14ac:dyDescent="0.25">
      <c r="A237" s="74" t="s">
        <v>647</v>
      </c>
      <c r="B237" s="100" t="s">
        <v>645</v>
      </c>
      <c r="C237" s="74" t="s">
        <v>647</v>
      </c>
      <c r="D237" s="76" t="s">
        <v>480</v>
      </c>
      <c r="E237" s="76" t="s">
        <v>647</v>
      </c>
      <c r="F237" s="100" t="s">
        <v>607</v>
      </c>
      <c r="G237" s="76" t="s">
        <v>647</v>
      </c>
      <c r="H237" s="77" t="s">
        <v>83</v>
      </c>
      <c r="R237" s="28" t="s">
        <v>529</v>
      </c>
    </row>
    <row r="238" spans="1:18" x14ac:dyDescent="0.25">
      <c r="A238" s="74" t="s">
        <v>107</v>
      </c>
      <c r="B238" s="100" t="s">
        <v>648</v>
      </c>
      <c r="C238" s="74" t="s">
        <v>107</v>
      </c>
      <c r="D238" s="76" t="s">
        <v>649</v>
      </c>
      <c r="E238" s="76" t="s">
        <v>107</v>
      </c>
      <c r="F238" s="100" t="s">
        <v>607</v>
      </c>
      <c r="G238" s="76" t="s">
        <v>107</v>
      </c>
      <c r="H238" s="77" t="s">
        <v>83</v>
      </c>
      <c r="R238" s="28" t="s">
        <v>529</v>
      </c>
    </row>
    <row r="239" spans="1:18" x14ac:dyDescent="0.25">
      <c r="A239" s="74" t="s">
        <v>650</v>
      </c>
      <c r="B239" s="100" t="s">
        <v>648</v>
      </c>
      <c r="C239" s="74" t="s">
        <v>650</v>
      </c>
      <c r="D239" s="76" t="s">
        <v>651</v>
      </c>
      <c r="E239" s="76" t="s">
        <v>650</v>
      </c>
      <c r="F239" s="100" t="s">
        <v>607</v>
      </c>
      <c r="G239" s="76" t="s">
        <v>650</v>
      </c>
      <c r="H239" s="77" t="s">
        <v>83</v>
      </c>
      <c r="R239" s="28" t="s">
        <v>529</v>
      </c>
    </row>
    <row r="240" spans="1:18" x14ac:dyDescent="0.25">
      <c r="A240" s="74" t="s">
        <v>652</v>
      </c>
      <c r="B240" s="100" t="s">
        <v>648</v>
      </c>
      <c r="C240" s="74" t="s">
        <v>652</v>
      </c>
      <c r="D240" s="76" t="s">
        <v>563</v>
      </c>
      <c r="E240" s="76" t="s">
        <v>652</v>
      </c>
      <c r="F240" s="100" t="s">
        <v>607</v>
      </c>
      <c r="G240" s="76" t="s">
        <v>652</v>
      </c>
      <c r="H240" s="77" t="s">
        <v>83</v>
      </c>
      <c r="R240" s="28" t="s">
        <v>529</v>
      </c>
    </row>
    <row r="241" spans="1:22" x14ac:dyDescent="0.25">
      <c r="A241" s="74" t="s">
        <v>112</v>
      </c>
      <c r="B241" s="100" t="s">
        <v>564</v>
      </c>
      <c r="C241" s="74" t="s">
        <v>112</v>
      </c>
      <c r="D241" s="28" t="s">
        <v>565</v>
      </c>
      <c r="E241" s="74" t="s">
        <v>112</v>
      </c>
      <c r="F241" s="100" t="s">
        <v>607</v>
      </c>
      <c r="G241" s="74" t="s">
        <v>112</v>
      </c>
      <c r="H241" s="77" t="s">
        <v>83</v>
      </c>
      <c r="R241" s="28" t="s">
        <v>529</v>
      </c>
    </row>
    <row r="242" spans="1:22" x14ac:dyDescent="0.25">
      <c r="A242" s="74" t="s">
        <v>653</v>
      </c>
      <c r="B242" s="100" t="s">
        <v>564</v>
      </c>
      <c r="C242" s="74" t="s">
        <v>653</v>
      </c>
      <c r="D242" s="76" t="s">
        <v>654</v>
      </c>
      <c r="E242" s="74" t="s">
        <v>653</v>
      </c>
      <c r="F242" s="100" t="s">
        <v>607</v>
      </c>
      <c r="G242" s="74" t="s">
        <v>653</v>
      </c>
      <c r="H242" s="77" t="s">
        <v>83</v>
      </c>
      <c r="R242" s="28" t="s">
        <v>529</v>
      </c>
    </row>
    <row r="243" spans="1:22" x14ac:dyDescent="0.25">
      <c r="A243" s="74" t="s">
        <v>655</v>
      </c>
      <c r="B243" s="100" t="s">
        <v>564</v>
      </c>
      <c r="C243" s="74" t="s">
        <v>655</v>
      </c>
      <c r="D243" s="76" t="s">
        <v>466</v>
      </c>
      <c r="E243" s="74" t="s">
        <v>655</v>
      </c>
      <c r="F243" s="100" t="s">
        <v>607</v>
      </c>
      <c r="G243" s="74" t="s">
        <v>655</v>
      </c>
      <c r="H243" s="77" t="s">
        <v>83</v>
      </c>
      <c r="R243" s="28" t="s">
        <v>529</v>
      </c>
    </row>
    <row r="244" spans="1:22" x14ac:dyDescent="0.25">
      <c r="A244" s="113" t="s">
        <v>656</v>
      </c>
      <c r="B244" s="114" t="s">
        <v>657</v>
      </c>
      <c r="C244" s="113" t="s">
        <v>656</v>
      </c>
      <c r="D244" s="115" t="s">
        <v>658</v>
      </c>
      <c r="E244" s="113" t="s">
        <v>656</v>
      </c>
      <c r="F244" s="114" t="s">
        <v>659</v>
      </c>
      <c r="G244" s="113" t="s">
        <v>656</v>
      </c>
      <c r="H244" s="116" t="s">
        <v>84</v>
      </c>
      <c r="T244" s="40" t="s">
        <v>573</v>
      </c>
      <c r="U244" s="40" t="s">
        <v>574</v>
      </c>
      <c r="V244" s="40" t="s">
        <v>575</v>
      </c>
    </row>
    <row r="245" spans="1:22" x14ac:dyDescent="0.25">
      <c r="A245" s="113" t="s">
        <v>660</v>
      </c>
      <c r="B245" s="114" t="s">
        <v>657</v>
      </c>
      <c r="C245" s="113" t="s">
        <v>660</v>
      </c>
      <c r="D245" s="115" t="s">
        <v>661</v>
      </c>
      <c r="E245" s="113" t="s">
        <v>660</v>
      </c>
      <c r="F245" s="114" t="s">
        <v>659</v>
      </c>
      <c r="G245" s="113" t="s">
        <v>660</v>
      </c>
      <c r="H245" s="116" t="s">
        <v>84</v>
      </c>
      <c r="T245" s="40" t="s">
        <v>573</v>
      </c>
      <c r="U245" s="40" t="s">
        <v>574</v>
      </c>
      <c r="V245" s="40" t="s">
        <v>575</v>
      </c>
    </row>
    <row r="246" spans="1:22" x14ac:dyDescent="0.25">
      <c r="A246" s="113" t="s">
        <v>662</v>
      </c>
      <c r="B246" s="114" t="s">
        <v>663</v>
      </c>
      <c r="C246" s="113" t="s">
        <v>662</v>
      </c>
      <c r="D246" s="115" t="s">
        <v>664</v>
      </c>
      <c r="E246" s="113" t="s">
        <v>662</v>
      </c>
      <c r="F246" s="114" t="s">
        <v>659</v>
      </c>
      <c r="G246" s="113" t="s">
        <v>662</v>
      </c>
      <c r="H246" s="116" t="s">
        <v>84</v>
      </c>
      <c r="T246" s="40" t="s">
        <v>573</v>
      </c>
      <c r="U246" s="40" t="s">
        <v>574</v>
      </c>
      <c r="V246" s="40" t="s">
        <v>575</v>
      </c>
    </row>
    <row r="247" spans="1:22" x14ac:dyDescent="0.25">
      <c r="A247" s="113" t="s">
        <v>665</v>
      </c>
      <c r="B247" s="114" t="s">
        <v>663</v>
      </c>
      <c r="C247" s="113" t="s">
        <v>665</v>
      </c>
      <c r="D247" s="115" t="s">
        <v>666</v>
      </c>
      <c r="E247" s="113" t="s">
        <v>665</v>
      </c>
      <c r="F247" s="114" t="s">
        <v>659</v>
      </c>
      <c r="G247" s="113" t="s">
        <v>665</v>
      </c>
      <c r="H247" s="116" t="s">
        <v>84</v>
      </c>
      <c r="T247" s="40" t="s">
        <v>573</v>
      </c>
      <c r="U247" s="40" t="s">
        <v>574</v>
      </c>
      <c r="V247" s="40" t="s">
        <v>575</v>
      </c>
    </row>
    <row r="248" spans="1:22" x14ac:dyDescent="0.25">
      <c r="A248" s="113" t="s">
        <v>667</v>
      </c>
      <c r="B248" s="114" t="s">
        <v>663</v>
      </c>
      <c r="C248" s="113" t="s">
        <v>667</v>
      </c>
      <c r="D248" s="115" t="s">
        <v>577</v>
      </c>
      <c r="E248" s="113" t="s">
        <v>667</v>
      </c>
      <c r="F248" s="114" t="s">
        <v>659</v>
      </c>
      <c r="G248" s="113" t="s">
        <v>667</v>
      </c>
      <c r="H248" s="116" t="s">
        <v>84</v>
      </c>
      <c r="T248" s="40" t="s">
        <v>573</v>
      </c>
      <c r="U248" s="40" t="s">
        <v>574</v>
      </c>
      <c r="V248" s="40" t="s">
        <v>575</v>
      </c>
    </row>
    <row r="249" spans="1:22" x14ac:dyDescent="0.25">
      <c r="A249" s="113" t="s">
        <v>668</v>
      </c>
      <c r="B249" s="114" t="s">
        <v>669</v>
      </c>
      <c r="C249" s="113" t="s">
        <v>668</v>
      </c>
      <c r="D249" s="115" t="s">
        <v>670</v>
      </c>
      <c r="E249" s="113" t="s">
        <v>668</v>
      </c>
      <c r="F249" s="114" t="s">
        <v>659</v>
      </c>
      <c r="G249" s="113" t="s">
        <v>668</v>
      </c>
      <c r="H249" s="116" t="s">
        <v>84</v>
      </c>
      <c r="T249" s="40" t="s">
        <v>573</v>
      </c>
      <c r="U249" s="40" t="s">
        <v>574</v>
      </c>
      <c r="V249" s="40" t="s">
        <v>575</v>
      </c>
    </row>
    <row r="250" spans="1:22" s="6" customFormat="1" x14ac:dyDescent="0.25">
      <c r="A250" s="126" t="s">
        <v>671</v>
      </c>
      <c r="B250" s="127" t="s">
        <v>669</v>
      </c>
      <c r="C250" s="126" t="s">
        <v>671</v>
      </c>
      <c r="D250" s="128" t="s">
        <v>672</v>
      </c>
      <c r="E250" s="126" t="s">
        <v>671</v>
      </c>
      <c r="F250" s="127" t="s">
        <v>659</v>
      </c>
      <c r="G250" s="126" t="s">
        <v>671</v>
      </c>
      <c r="H250" s="129" t="s">
        <v>84</v>
      </c>
      <c r="T250" s="130" t="s">
        <v>573</v>
      </c>
      <c r="U250" s="130" t="s">
        <v>574</v>
      </c>
      <c r="V250" s="130" t="s">
        <v>575</v>
      </c>
    </row>
    <row r="251" spans="1:22" s="6" customFormat="1" x14ac:dyDescent="0.25">
      <c r="A251" s="126" t="s">
        <v>108</v>
      </c>
      <c r="B251" s="127" t="s">
        <v>669</v>
      </c>
      <c r="C251" s="126" t="s">
        <v>108</v>
      </c>
      <c r="D251" s="128" t="s">
        <v>673</v>
      </c>
      <c r="E251" s="126" t="s">
        <v>108</v>
      </c>
      <c r="F251" s="127" t="s">
        <v>659</v>
      </c>
      <c r="G251" s="126" t="s">
        <v>108</v>
      </c>
      <c r="H251" s="129" t="s">
        <v>84</v>
      </c>
      <c r="T251" s="130" t="s">
        <v>573</v>
      </c>
      <c r="U251" s="130" t="s">
        <v>574</v>
      </c>
      <c r="V251" s="130" t="s">
        <v>575</v>
      </c>
    </row>
    <row r="252" spans="1:22" s="6" customFormat="1" x14ac:dyDescent="0.25">
      <c r="A252" s="126" t="s">
        <v>110</v>
      </c>
      <c r="B252" s="127" t="s">
        <v>669</v>
      </c>
      <c r="C252" s="126" t="s">
        <v>110</v>
      </c>
      <c r="D252" s="128" t="s">
        <v>674</v>
      </c>
      <c r="E252" s="126" t="s">
        <v>110</v>
      </c>
      <c r="F252" s="127" t="s">
        <v>659</v>
      </c>
      <c r="G252" s="126" t="s">
        <v>110</v>
      </c>
      <c r="H252" s="129" t="s">
        <v>84</v>
      </c>
      <c r="T252" s="130" t="s">
        <v>573</v>
      </c>
      <c r="U252" s="130" t="s">
        <v>574</v>
      </c>
      <c r="V252" s="130" t="s">
        <v>575</v>
      </c>
    </row>
    <row r="253" spans="1:22" s="6" customFormat="1" x14ac:dyDescent="0.25">
      <c r="A253" s="126" t="s">
        <v>111</v>
      </c>
      <c r="B253" s="127" t="s">
        <v>669</v>
      </c>
      <c r="C253" s="126" t="s">
        <v>111</v>
      </c>
      <c r="D253" s="128" t="s">
        <v>675</v>
      </c>
      <c r="E253" s="126" t="s">
        <v>111</v>
      </c>
      <c r="F253" s="127" t="s">
        <v>659</v>
      </c>
      <c r="G253" s="126" t="s">
        <v>111</v>
      </c>
      <c r="H253" s="129" t="s">
        <v>84</v>
      </c>
      <c r="T253" s="130" t="s">
        <v>573</v>
      </c>
      <c r="U253" s="130" t="s">
        <v>574</v>
      </c>
      <c r="V253" s="130" t="s">
        <v>575</v>
      </c>
    </row>
    <row r="254" spans="1:22" s="6" customFormat="1" x14ac:dyDescent="0.25">
      <c r="A254" s="126" t="s">
        <v>676</v>
      </c>
      <c r="B254" s="127" t="s">
        <v>669</v>
      </c>
      <c r="C254" s="126" t="s">
        <v>676</v>
      </c>
      <c r="D254" s="128" t="s">
        <v>677</v>
      </c>
      <c r="E254" s="126" t="s">
        <v>676</v>
      </c>
      <c r="F254" s="127" t="s">
        <v>659</v>
      </c>
      <c r="G254" s="126" t="s">
        <v>676</v>
      </c>
      <c r="H254" s="129" t="s">
        <v>84</v>
      </c>
      <c r="T254" s="130" t="s">
        <v>573</v>
      </c>
      <c r="U254" s="130" t="s">
        <v>574</v>
      </c>
      <c r="V254" s="130" t="s">
        <v>575</v>
      </c>
    </row>
    <row r="255" spans="1:22" x14ac:dyDescent="0.25">
      <c r="A255" s="113" t="s">
        <v>114</v>
      </c>
      <c r="B255" s="114" t="s">
        <v>678</v>
      </c>
      <c r="C255" s="113" t="s">
        <v>114</v>
      </c>
      <c r="D255" s="115" t="s">
        <v>679</v>
      </c>
      <c r="E255" s="113" t="s">
        <v>114</v>
      </c>
      <c r="F255" s="114" t="s">
        <v>659</v>
      </c>
      <c r="G255" s="113" t="s">
        <v>114</v>
      </c>
      <c r="H255" s="116" t="s">
        <v>84</v>
      </c>
      <c r="T255" s="40" t="s">
        <v>573</v>
      </c>
      <c r="U255" s="40" t="s">
        <v>574</v>
      </c>
      <c r="V255" s="40" t="s">
        <v>575</v>
      </c>
    </row>
    <row r="256" spans="1:22" x14ac:dyDescent="0.25">
      <c r="A256" s="113" t="s">
        <v>680</v>
      </c>
      <c r="B256" s="114" t="s">
        <v>678</v>
      </c>
      <c r="C256" s="113" t="s">
        <v>680</v>
      </c>
      <c r="D256" s="115" t="s">
        <v>592</v>
      </c>
      <c r="E256" s="113" t="s">
        <v>680</v>
      </c>
      <c r="F256" s="114" t="s">
        <v>659</v>
      </c>
      <c r="G256" s="113" t="s">
        <v>680</v>
      </c>
      <c r="H256" s="116" t="s">
        <v>84</v>
      </c>
      <c r="T256" s="40" t="s">
        <v>573</v>
      </c>
      <c r="U256" s="40" t="s">
        <v>574</v>
      </c>
      <c r="V256" s="40" t="s">
        <v>575</v>
      </c>
    </row>
    <row r="257" spans="1:22" x14ac:dyDescent="0.25">
      <c r="A257" s="113" t="s">
        <v>681</v>
      </c>
      <c r="B257" s="114" t="s">
        <v>678</v>
      </c>
      <c r="C257" s="113" t="s">
        <v>681</v>
      </c>
      <c r="D257" s="115" t="s">
        <v>594</v>
      </c>
      <c r="E257" s="113" t="s">
        <v>681</v>
      </c>
      <c r="F257" s="114" t="s">
        <v>659</v>
      </c>
      <c r="G257" s="113" t="s">
        <v>681</v>
      </c>
      <c r="H257" s="116" t="s">
        <v>84</v>
      </c>
      <c r="T257" s="40" t="s">
        <v>573</v>
      </c>
      <c r="U257" s="40" t="s">
        <v>574</v>
      </c>
      <c r="V257" s="40" t="s">
        <v>575</v>
      </c>
    </row>
    <row r="258" spans="1:22" x14ac:dyDescent="0.25">
      <c r="A258" s="113" t="s">
        <v>682</v>
      </c>
      <c r="B258" s="114" t="s">
        <v>678</v>
      </c>
      <c r="C258" s="113" t="s">
        <v>682</v>
      </c>
      <c r="D258" s="115" t="s">
        <v>683</v>
      </c>
      <c r="E258" s="113" t="s">
        <v>682</v>
      </c>
      <c r="F258" s="114" t="s">
        <v>659</v>
      </c>
      <c r="G258" s="113" t="s">
        <v>682</v>
      </c>
      <c r="H258" s="116" t="s">
        <v>84</v>
      </c>
      <c r="T258" s="40" t="s">
        <v>573</v>
      </c>
      <c r="U258" s="40" t="s">
        <v>574</v>
      </c>
      <c r="V258" s="40" t="s">
        <v>575</v>
      </c>
    </row>
    <row r="259" spans="1:22" x14ac:dyDescent="0.25">
      <c r="A259" s="113" t="s">
        <v>684</v>
      </c>
      <c r="B259" s="114" t="s">
        <v>678</v>
      </c>
      <c r="C259" s="113" t="s">
        <v>684</v>
      </c>
      <c r="D259" s="115" t="s">
        <v>685</v>
      </c>
      <c r="E259" s="113" t="s">
        <v>684</v>
      </c>
      <c r="F259" s="114" t="s">
        <v>659</v>
      </c>
      <c r="G259" s="113" t="s">
        <v>684</v>
      </c>
      <c r="H259" s="116" t="s">
        <v>84</v>
      </c>
      <c r="T259" s="40" t="s">
        <v>573</v>
      </c>
      <c r="U259" s="40" t="s">
        <v>574</v>
      </c>
      <c r="V259" s="40" t="s">
        <v>575</v>
      </c>
    </row>
    <row r="262" spans="1:22" ht="15.75" thickBot="1" x14ac:dyDescent="0.3">
      <c r="A262" s="1" t="s">
        <v>602</v>
      </c>
      <c r="B262" s="1" t="s">
        <v>766</v>
      </c>
    </row>
    <row r="263" spans="1:22" ht="15.75" thickBot="1" x14ac:dyDescent="0.3">
      <c r="A263" s="70" t="s">
        <v>299</v>
      </c>
      <c r="B263" s="71" t="s">
        <v>80</v>
      </c>
      <c r="C263" s="70" t="s">
        <v>299</v>
      </c>
      <c r="D263" s="5" t="s">
        <v>300</v>
      </c>
      <c r="E263" s="70" t="s">
        <v>299</v>
      </c>
      <c r="F263" s="72" t="s">
        <v>301</v>
      </c>
      <c r="G263" s="70" t="s">
        <v>299</v>
      </c>
      <c r="H263" s="73" t="s">
        <v>302</v>
      </c>
      <c r="I263" s="1"/>
      <c r="J263" s="1"/>
      <c r="K263" s="1"/>
      <c r="L263" s="1"/>
      <c r="M263" s="1"/>
      <c r="N263" s="1"/>
    </row>
    <row r="264" spans="1:22" x14ac:dyDescent="0.25">
      <c r="A264" s="15" t="s">
        <v>37</v>
      </c>
      <c r="B264" s="16" t="s">
        <v>37</v>
      </c>
      <c r="C264" s="16" t="s">
        <v>37</v>
      </c>
      <c r="D264" s="16" t="s">
        <v>37</v>
      </c>
      <c r="E264" s="16" t="s">
        <v>37</v>
      </c>
      <c r="F264" s="7" t="s">
        <v>37</v>
      </c>
      <c r="G264" s="16" t="s">
        <v>37</v>
      </c>
      <c r="H264" s="8" t="s">
        <v>37</v>
      </c>
      <c r="I264" s="1"/>
      <c r="J264" s="1"/>
      <c r="K264" s="1"/>
      <c r="L264" s="1"/>
      <c r="M264" s="1"/>
      <c r="N264" s="1"/>
    </row>
    <row r="265" spans="1:22" s="6" customFormat="1" x14ac:dyDescent="0.25">
      <c r="A265" s="138" t="s">
        <v>566</v>
      </c>
      <c r="B265" s="121" t="s">
        <v>100</v>
      </c>
      <c r="C265" s="138" t="s">
        <v>566</v>
      </c>
      <c r="D265" s="121" t="s">
        <v>621</v>
      </c>
      <c r="E265" s="138" t="s">
        <v>566</v>
      </c>
      <c r="F265" s="121" t="s">
        <v>607</v>
      </c>
      <c r="G265" s="138" t="s">
        <v>566</v>
      </c>
      <c r="H265" s="121" t="s">
        <v>83</v>
      </c>
      <c r="R265" s="122" t="s">
        <v>529</v>
      </c>
    </row>
    <row r="266" spans="1:22" s="6" customFormat="1" x14ac:dyDescent="0.25">
      <c r="A266" s="121" t="s">
        <v>105</v>
      </c>
      <c r="B266" s="123" t="s">
        <v>635</v>
      </c>
      <c r="C266" s="121" t="s">
        <v>105</v>
      </c>
      <c r="D266" s="124" t="s">
        <v>636</v>
      </c>
      <c r="E266" s="121" t="s">
        <v>105</v>
      </c>
      <c r="F266" s="123" t="s">
        <v>607</v>
      </c>
      <c r="G266" s="121" t="s">
        <v>105</v>
      </c>
      <c r="H266" s="125" t="s">
        <v>83</v>
      </c>
      <c r="R266" s="122" t="s">
        <v>529</v>
      </c>
    </row>
    <row r="267" spans="1:22" s="6" customFormat="1" x14ac:dyDescent="0.25">
      <c r="A267" s="126" t="s">
        <v>671</v>
      </c>
      <c r="B267" s="127" t="s">
        <v>669</v>
      </c>
      <c r="C267" s="126" t="s">
        <v>671</v>
      </c>
      <c r="D267" s="128" t="s">
        <v>672</v>
      </c>
      <c r="E267" s="126" t="s">
        <v>671</v>
      </c>
      <c r="F267" s="127" t="s">
        <v>659</v>
      </c>
      <c r="G267" s="126" t="s">
        <v>671</v>
      </c>
      <c r="H267" s="129" t="s">
        <v>84</v>
      </c>
      <c r="T267" s="130" t="s">
        <v>573</v>
      </c>
      <c r="U267" s="130" t="s">
        <v>574</v>
      </c>
      <c r="V267" s="130" t="s">
        <v>575</v>
      </c>
    </row>
    <row r="268" spans="1:22" s="6" customFormat="1" x14ac:dyDescent="0.25">
      <c r="A268" s="126" t="s">
        <v>111</v>
      </c>
      <c r="B268" s="127" t="s">
        <v>669</v>
      </c>
      <c r="C268" s="126" t="s">
        <v>111</v>
      </c>
      <c r="D268" s="128" t="s">
        <v>675</v>
      </c>
      <c r="E268" s="126" t="s">
        <v>111</v>
      </c>
      <c r="F268" s="127" t="s">
        <v>659</v>
      </c>
      <c r="G268" s="126" t="s">
        <v>111</v>
      </c>
      <c r="H268" s="129" t="s">
        <v>84</v>
      </c>
      <c r="T268" s="130" t="s">
        <v>573</v>
      </c>
      <c r="U268" s="130" t="s">
        <v>574</v>
      </c>
      <c r="V268" s="130" t="s">
        <v>575</v>
      </c>
    </row>
  </sheetData>
  <sheetProtection sheet="1" objects="1" scenarios="1"/>
  <phoneticPr fontId="19" type="noConversion"/>
  <pageMargins left="0.7" right="0.7" top="0.75" bottom="0.75" header="0.3" footer="0.3"/>
  <pageSetup paperSize="9" firstPageNumber="2147483648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6"/>
  <sheetViews>
    <sheetView topLeftCell="B10" workbookViewId="0">
      <selection activeCell="E26" sqref="E26"/>
    </sheetView>
  </sheetViews>
  <sheetFormatPr baseColWidth="10" defaultRowHeight="15" x14ac:dyDescent="0.25"/>
  <cols>
    <col min="3" max="3" width="44.7109375" customWidth="1"/>
    <col min="5" max="5" width="5.7109375" customWidth="1"/>
    <col min="7" max="7" width="57.7109375" customWidth="1"/>
    <col min="8" max="8" width="6.42578125" customWidth="1"/>
    <col min="9" max="9" width="6.5703125" customWidth="1"/>
    <col min="10" max="10" width="7" customWidth="1"/>
    <col min="11" max="11" width="5.7109375" customWidth="1"/>
    <col min="12" max="12" width="27" customWidth="1"/>
    <col min="13" max="13" width="7.28515625" customWidth="1"/>
    <col min="14" max="14" width="69.7109375" customWidth="1"/>
    <col min="19" max="19" width="3.5703125" customWidth="1"/>
    <col min="20" max="20" width="4" customWidth="1"/>
    <col min="21" max="22" width="3.7109375" customWidth="1"/>
    <col min="23" max="23" width="3.5703125" customWidth="1"/>
    <col min="24" max="25" width="4.28515625" customWidth="1"/>
    <col min="26" max="26" width="3.5703125" customWidth="1"/>
  </cols>
  <sheetData>
    <row r="2" spans="2:26" ht="218.1" customHeight="1" x14ac:dyDescent="0.25">
      <c r="H2" s="131" t="s">
        <v>171</v>
      </c>
      <c r="I2" s="131" t="s">
        <v>64</v>
      </c>
      <c r="J2" s="131" t="s">
        <v>174</v>
      </c>
      <c r="K2" s="131" t="s">
        <v>217</v>
      </c>
      <c r="S2" s="132" t="s">
        <v>206</v>
      </c>
      <c r="T2" s="132" t="s">
        <v>207</v>
      </c>
      <c r="U2" s="132" t="s">
        <v>208</v>
      </c>
      <c r="V2" s="132" t="s">
        <v>209</v>
      </c>
      <c r="W2" s="132" t="s">
        <v>210</v>
      </c>
      <c r="X2" s="132" t="s">
        <v>211</v>
      </c>
      <c r="Y2" s="132" t="s">
        <v>212</v>
      </c>
      <c r="Z2" s="132" t="s">
        <v>213</v>
      </c>
    </row>
    <row r="3" spans="2:26" x14ac:dyDescent="0.25">
      <c r="D3" t="s">
        <v>37</v>
      </c>
      <c r="E3" t="s">
        <v>37</v>
      </c>
      <c r="F3" t="str">
        <f t="shared" ref="F3:F29" si="0">D3</f>
        <v>?</v>
      </c>
      <c r="G3" t="str">
        <f>E3</f>
        <v>?</v>
      </c>
    </row>
    <row r="4" spans="2:26" x14ac:dyDescent="0.25">
      <c r="B4" t="s">
        <v>688</v>
      </c>
      <c r="C4" t="s">
        <v>689</v>
      </c>
      <c r="D4" t="s">
        <v>690</v>
      </c>
      <c r="E4" t="s">
        <v>688</v>
      </c>
      <c r="F4" t="str">
        <f t="shared" si="0"/>
        <v>S11</v>
      </c>
      <c r="G4" t="s">
        <v>691</v>
      </c>
      <c r="H4" t="s">
        <v>157</v>
      </c>
      <c r="I4" t="s">
        <v>157</v>
      </c>
      <c r="J4" t="s">
        <v>157</v>
      </c>
      <c r="K4" t="s">
        <v>157</v>
      </c>
      <c r="M4" t="s">
        <v>215</v>
      </c>
      <c r="N4" t="s">
        <v>692</v>
      </c>
      <c r="O4" t="s">
        <v>206</v>
      </c>
      <c r="S4" t="s">
        <v>157</v>
      </c>
      <c r="T4" t="s">
        <v>157</v>
      </c>
      <c r="U4" t="s">
        <v>157</v>
      </c>
      <c r="X4" t="s">
        <v>157</v>
      </c>
      <c r="Y4" t="s">
        <v>157</v>
      </c>
    </row>
    <row r="5" spans="2:26" x14ac:dyDescent="0.25">
      <c r="D5" t="s">
        <v>693</v>
      </c>
      <c r="E5" t="s">
        <v>688</v>
      </c>
      <c r="F5" t="str">
        <f t="shared" si="0"/>
        <v>S12</v>
      </c>
      <c r="G5" t="s">
        <v>694</v>
      </c>
      <c r="H5" t="s">
        <v>157</v>
      </c>
      <c r="I5" t="s">
        <v>157</v>
      </c>
      <c r="J5" t="s">
        <v>157</v>
      </c>
      <c r="K5" t="s">
        <v>157</v>
      </c>
      <c r="M5" t="s">
        <v>215</v>
      </c>
      <c r="N5" t="s">
        <v>692</v>
      </c>
      <c r="O5" t="s">
        <v>207</v>
      </c>
    </row>
    <row r="6" spans="2:26" x14ac:dyDescent="0.25">
      <c r="D6" t="s">
        <v>101</v>
      </c>
      <c r="E6" t="s">
        <v>688</v>
      </c>
      <c r="F6" t="str">
        <f t="shared" si="0"/>
        <v>S13</v>
      </c>
      <c r="G6" t="s">
        <v>695</v>
      </c>
      <c r="H6" t="s">
        <v>157</v>
      </c>
      <c r="I6" t="s">
        <v>157</v>
      </c>
      <c r="J6" t="s">
        <v>157</v>
      </c>
      <c r="K6" t="s">
        <v>157</v>
      </c>
      <c r="M6" t="s">
        <v>215</v>
      </c>
      <c r="N6" t="s">
        <v>692</v>
      </c>
      <c r="O6" t="s">
        <v>208</v>
      </c>
    </row>
    <row r="7" spans="2:26" x14ac:dyDescent="0.25">
      <c r="D7" t="s">
        <v>696</v>
      </c>
      <c r="E7" t="s">
        <v>688</v>
      </c>
      <c r="F7" t="str">
        <f t="shared" si="0"/>
        <v>S14</v>
      </c>
      <c r="G7" t="s">
        <v>697</v>
      </c>
      <c r="H7" t="s">
        <v>157</v>
      </c>
      <c r="I7" t="s">
        <v>157</v>
      </c>
      <c r="J7" t="s">
        <v>157</v>
      </c>
      <c r="K7" t="s">
        <v>157</v>
      </c>
      <c r="M7" t="s">
        <v>215</v>
      </c>
      <c r="N7" t="s">
        <v>692</v>
      </c>
      <c r="O7" t="s">
        <v>211</v>
      </c>
    </row>
    <row r="8" spans="2:26" x14ac:dyDescent="0.25">
      <c r="D8" t="s">
        <v>698</v>
      </c>
      <c r="E8" t="s">
        <v>688</v>
      </c>
      <c r="F8" t="str">
        <f t="shared" si="0"/>
        <v>S15</v>
      </c>
      <c r="G8" t="s">
        <v>699</v>
      </c>
      <c r="H8" t="s">
        <v>157</v>
      </c>
      <c r="I8" t="s">
        <v>157</v>
      </c>
      <c r="J8" t="s">
        <v>157</v>
      </c>
      <c r="K8" t="s">
        <v>157</v>
      </c>
      <c r="M8" t="s">
        <v>215</v>
      </c>
      <c r="N8" t="s">
        <v>692</v>
      </c>
      <c r="O8" t="s">
        <v>212</v>
      </c>
    </row>
    <row r="9" spans="2:26" x14ac:dyDescent="0.25">
      <c r="B9" t="s">
        <v>700</v>
      </c>
      <c r="C9" t="s">
        <v>701</v>
      </c>
      <c r="D9" t="s">
        <v>92</v>
      </c>
      <c r="E9" t="s">
        <v>700</v>
      </c>
      <c r="F9" t="str">
        <f t="shared" si="0"/>
        <v>S21</v>
      </c>
      <c r="G9" t="s">
        <v>702</v>
      </c>
      <c r="H9" t="s">
        <v>157</v>
      </c>
      <c r="I9" t="s">
        <v>157</v>
      </c>
      <c r="J9" t="s">
        <v>157</v>
      </c>
      <c r="K9" t="s">
        <v>157</v>
      </c>
    </row>
    <row r="10" spans="2:26" x14ac:dyDescent="0.25">
      <c r="D10" t="s">
        <v>703</v>
      </c>
      <c r="E10" t="s">
        <v>700</v>
      </c>
      <c r="F10" t="str">
        <f t="shared" si="0"/>
        <v>S22</v>
      </c>
      <c r="G10" t="s">
        <v>704</v>
      </c>
      <c r="H10" t="s">
        <v>157</v>
      </c>
      <c r="I10" t="s">
        <v>157</v>
      </c>
      <c r="J10" t="s">
        <v>157</v>
      </c>
      <c r="K10" t="s">
        <v>157</v>
      </c>
      <c r="M10" t="s">
        <v>216</v>
      </c>
      <c r="N10" t="s">
        <v>705</v>
      </c>
      <c r="O10" t="s">
        <v>206</v>
      </c>
      <c r="S10" t="s">
        <v>157</v>
      </c>
      <c r="U10" t="s">
        <v>157</v>
      </c>
      <c r="V10" t="s">
        <v>157</v>
      </c>
      <c r="X10" t="s">
        <v>157</v>
      </c>
    </row>
    <row r="11" spans="2:26" x14ac:dyDescent="0.25">
      <c r="D11" t="s">
        <v>706</v>
      </c>
      <c r="E11" t="s">
        <v>700</v>
      </c>
      <c r="F11" t="str">
        <f t="shared" si="0"/>
        <v>S23</v>
      </c>
      <c r="G11" t="s">
        <v>707</v>
      </c>
      <c r="H11" t="s">
        <v>157</v>
      </c>
      <c r="I11" t="s">
        <v>157</v>
      </c>
      <c r="J11" t="s">
        <v>157</v>
      </c>
      <c r="K11" t="s">
        <v>157</v>
      </c>
      <c r="M11" t="s">
        <v>216</v>
      </c>
      <c r="N11" t="s">
        <v>705</v>
      </c>
      <c r="O11" t="s">
        <v>208</v>
      </c>
    </row>
    <row r="12" spans="2:26" x14ac:dyDescent="0.25">
      <c r="D12" t="s">
        <v>708</v>
      </c>
      <c r="E12" t="s">
        <v>700</v>
      </c>
      <c r="F12" t="str">
        <f t="shared" si="0"/>
        <v>S24</v>
      </c>
      <c r="G12" t="s">
        <v>709</v>
      </c>
      <c r="H12" t="s">
        <v>157</v>
      </c>
      <c r="I12" t="s">
        <v>157</v>
      </c>
      <c r="J12" t="s">
        <v>157</v>
      </c>
      <c r="K12" t="s">
        <v>157</v>
      </c>
      <c r="M12" t="s">
        <v>216</v>
      </c>
      <c r="N12" t="s">
        <v>705</v>
      </c>
      <c r="O12" t="s">
        <v>710</v>
      </c>
    </row>
    <row r="13" spans="2:26" x14ac:dyDescent="0.25">
      <c r="D13" t="s">
        <v>711</v>
      </c>
      <c r="E13" t="s">
        <v>700</v>
      </c>
      <c r="F13" t="str">
        <f t="shared" si="0"/>
        <v>S25</v>
      </c>
      <c r="G13" t="s">
        <v>712</v>
      </c>
      <c r="H13" t="s">
        <v>157</v>
      </c>
      <c r="I13" t="s">
        <v>157</v>
      </c>
      <c r="J13" t="s">
        <v>157</v>
      </c>
      <c r="K13" t="s">
        <v>157</v>
      </c>
      <c r="M13" t="s">
        <v>216</v>
      </c>
      <c r="N13" t="s">
        <v>705</v>
      </c>
      <c r="O13" t="s">
        <v>713</v>
      </c>
    </row>
    <row r="14" spans="2:26" x14ac:dyDescent="0.25">
      <c r="D14" t="s">
        <v>714</v>
      </c>
      <c r="E14" t="s">
        <v>700</v>
      </c>
      <c r="F14" t="str">
        <f t="shared" si="0"/>
        <v>S26</v>
      </c>
      <c r="G14" t="s">
        <v>715</v>
      </c>
      <c r="H14" t="s">
        <v>157</v>
      </c>
      <c r="I14" t="s">
        <v>157</v>
      </c>
      <c r="J14" t="s">
        <v>157</v>
      </c>
      <c r="K14" t="s">
        <v>157</v>
      </c>
    </row>
    <row r="15" spans="2:26" x14ac:dyDescent="0.25">
      <c r="D15" t="s">
        <v>716</v>
      </c>
      <c r="E15" t="s">
        <v>700</v>
      </c>
      <c r="F15" t="str">
        <f t="shared" si="0"/>
        <v>S27</v>
      </c>
      <c r="G15" t="s">
        <v>717</v>
      </c>
      <c r="H15" t="s">
        <v>157</v>
      </c>
      <c r="I15" t="s">
        <v>157</v>
      </c>
      <c r="J15" t="s">
        <v>157</v>
      </c>
      <c r="K15" t="s">
        <v>157</v>
      </c>
      <c r="M15" t="s">
        <v>218</v>
      </c>
      <c r="N15" t="s">
        <v>718</v>
      </c>
      <c r="O15" t="s">
        <v>206</v>
      </c>
      <c r="S15" t="s">
        <v>157</v>
      </c>
      <c r="T15" t="s">
        <v>157</v>
      </c>
      <c r="U15" t="s">
        <v>157</v>
      </c>
      <c r="W15" t="s">
        <v>157</v>
      </c>
      <c r="X15" t="s">
        <v>157</v>
      </c>
      <c r="Y15" t="s">
        <v>157</v>
      </c>
    </row>
    <row r="16" spans="2:26" x14ac:dyDescent="0.25">
      <c r="D16" t="s">
        <v>113</v>
      </c>
      <c r="E16" t="s">
        <v>700</v>
      </c>
      <c r="F16" t="str">
        <f t="shared" si="0"/>
        <v>S28</v>
      </c>
      <c r="G16" t="s">
        <v>719</v>
      </c>
      <c r="H16" t="s">
        <v>157</v>
      </c>
      <c r="I16" t="s">
        <v>157</v>
      </c>
      <c r="J16" t="s">
        <v>157</v>
      </c>
      <c r="K16" t="s">
        <v>157</v>
      </c>
      <c r="M16" t="s">
        <v>218</v>
      </c>
      <c r="N16" t="s">
        <v>718</v>
      </c>
      <c r="O16" t="s">
        <v>207</v>
      </c>
    </row>
    <row r="17" spans="2:25" x14ac:dyDescent="0.25">
      <c r="D17" t="s">
        <v>720</v>
      </c>
      <c r="E17" t="s">
        <v>700</v>
      </c>
      <c r="F17" t="str">
        <f t="shared" si="0"/>
        <v>S29</v>
      </c>
      <c r="G17" t="s">
        <v>721</v>
      </c>
      <c r="H17" t="s">
        <v>157</v>
      </c>
      <c r="I17" t="s">
        <v>157</v>
      </c>
      <c r="J17" t="s">
        <v>157</v>
      </c>
      <c r="K17" t="s">
        <v>157</v>
      </c>
      <c r="M17" t="s">
        <v>218</v>
      </c>
      <c r="N17" t="s">
        <v>718</v>
      </c>
      <c r="O17" t="s">
        <v>208</v>
      </c>
    </row>
    <row r="18" spans="2:25" x14ac:dyDescent="0.25">
      <c r="B18" t="s">
        <v>723</v>
      </c>
      <c r="C18" t="s">
        <v>724</v>
      </c>
      <c r="D18" t="s">
        <v>725</v>
      </c>
      <c r="E18" t="s">
        <v>723</v>
      </c>
      <c r="F18" t="str">
        <f t="shared" si="0"/>
        <v>S41</v>
      </c>
      <c r="G18" t="s">
        <v>726</v>
      </c>
      <c r="H18" t="s">
        <v>157</v>
      </c>
      <c r="I18" t="s">
        <v>157</v>
      </c>
      <c r="J18" t="s">
        <v>157</v>
      </c>
      <c r="K18" t="s">
        <v>157</v>
      </c>
      <c r="M18" t="s">
        <v>219</v>
      </c>
      <c r="N18" t="s">
        <v>722</v>
      </c>
      <c r="O18" t="s">
        <v>211</v>
      </c>
    </row>
    <row r="19" spans="2:25" x14ac:dyDescent="0.25">
      <c r="D19" t="s">
        <v>90</v>
      </c>
      <c r="E19" t="s">
        <v>723</v>
      </c>
      <c r="F19" t="str">
        <f t="shared" si="0"/>
        <v>S42</v>
      </c>
      <c r="G19" t="s">
        <v>727</v>
      </c>
      <c r="H19" t="s">
        <v>157</v>
      </c>
      <c r="I19" t="s">
        <v>157</v>
      </c>
      <c r="J19" t="s">
        <v>157</v>
      </c>
      <c r="K19" t="s">
        <v>157</v>
      </c>
      <c r="M19" t="s">
        <v>219</v>
      </c>
      <c r="N19" t="s">
        <v>722</v>
      </c>
      <c r="O19" t="s">
        <v>212</v>
      </c>
    </row>
    <row r="20" spans="2:25" x14ac:dyDescent="0.25">
      <c r="D20" t="s">
        <v>728</v>
      </c>
      <c r="E20" t="s">
        <v>723</v>
      </c>
      <c r="F20" t="str">
        <f t="shared" si="0"/>
        <v>S43</v>
      </c>
      <c r="G20" t="s">
        <v>729</v>
      </c>
      <c r="H20" t="s">
        <v>157</v>
      </c>
      <c r="I20" t="s">
        <v>157</v>
      </c>
      <c r="J20" t="s">
        <v>157</v>
      </c>
      <c r="K20" t="s">
        <v>157</v>
      </c>
    </row>
    <row r="21" spans="2:25" x14ac:dyDescent="0.25">
      <c r="D21" t="s">
        <v>730</v>
      </c>
      <c r="E21" t="s">
        <v>723</v>
      </c>
      <c r="F21" t="str">
        <f t="shared" si="0"/>
        <v>S44</v>
      </c>
      <c r="G21" t="s">
        <v>731</v>
      </c>
      <c r="H21" t="s">
        <v>157</v>
      </c>
      <c r="I21" t="s">
        <v>157</v>
      </c>
      <c r="J21" t="s">
        <v>157</v>
      </c>
      <c r="K21" t="s">
        <v>157</v>
      </c>
      <c r="M21" t="s">
        <v>225</v>
      </c>
      <c r="N21" t="s">
        <v>732</v>
      </c>
      <c r="O21" t="s">
        <v>207</v>
      </c>
      <c r="T21" t="s">
        <v>157</v>
      </c>
      <c r="W21" t="s">
        <v>157</v>
      </c>
      <c r="Y21" t="s">
        <v>157</v>
      </c>
    </row>
    <row r="22" spans="2:25" x14ac:dyDescent="0.25">
      <c r="D22" t="s">
        <v>733</v>
      </c>
      <c r="E22" t="s">
        <v>723</v>
      </c>
      <c r="F22" t="str">
        <f t="shared" si="0"/>
        <v>S45</v>
      </c>
      <c r="G22" t="s">
        <v>734</v>
      </c>
      <c r="H22" t="s">
        <v>157</v>
      </c>
      <c r="I22" t="s">
        <v>157</v>
      </c>
      <c r="J22" t="s">
        <v>157</v>
      </c>
      <c r="K22" t="s">
        <v>157</v>
      </c>
      <c r="M22" t="s">
        <v>225</v>
      </c>
      <c r="N22" t="s">
        <v>732</v>
      </c>
      <c r="O22" t="s">
        <v>210</v>
      </c>
    </row>
    <row r="23" spans="2:25" x14ac:dyDescent="0.25">
      <c r="D23" t="s">
        <v>735</v>
      </c>
      <c r="E23" t="s">
        <v>723</v>
      </c>
      <c r="F23" t="str">
        <f t="shared" si="0"/>
        <v>S46</v>
      </c>
      <c r="G23" t="s">
        <v>736</v>
      </c>
      <c r="H23" t="s">
        <v>157</v>
      </c>
      <c r="I23" t="s">
        <v>157</v>
      </c>
      <c r="J23" t="s">
        <v>157</v>
      </c>
      <c r="K23" t="s">
        <v>157</v>
      </c>
      <c r="M23" t="s">
        <v>225</v>
      </c>
      <c r="N23" t="s">
        <v>732</v>
      </c>
      <c r="O23" t="s">
        <v>212</v>
      </c>
    </row>
    <row r="24" spans="2:25" x14ac:dyDescent="0.25">
      <c r="B24" t="s">
        <v>737</v>
      </c>
      <c r="C24" t="s">
        <v>738</v>
      </c>
      <c r="D24" t="s">
        <v>98</v>
      </c>
      <c r="E24" t="s">
        <v>737</v>
      </c>
      <c r="F24" t="str">
        <f t="shared" si="0"/>
        <v>S51</v>
      </c>
      <c r="G24" t="s">
        <v>739</v>
      </c>
      <c r="K24" t="s">
        <v>157</v>
      </c>
    </row>
    <row r="25" spans="2:25" x14ac:dyDescent="0.25">
      <c r="D25" t="s">
        <v>740</v>
      </c>
      <c r="E25" t="s">
        <v>737</v>
      </c>
      <c r="F25" t="str">
        <f t="shared" si="0"/>
        <v>S52</v>
      </c>
      <c r="G25" t="s">
        <v>741</v>
      </c>
      <c r="K25" t="s">
        <v>157</v>
      </c>
      <c r="M25" t="s">
        <v>226</v>
      </c>
      <c r="N25" t="s">
        <v>742</v>
      </c>
      <c r="O25" t="s">
        <v>207</v>
      </c>
      <c r="T25" t="s">
        <v>157</v>
      </c>
      <c r="W25" t="s">
        <v>157</v>
      </c>
      <c r="X25" t="s">
        <v>157</v>
      </c>
      <c r="Y25" t="s">
        <v>157</v>
      </c>
    </row>
    <row r="26" spans="2:25" x14ac:dyDescent="0.25">
      <c r="D26" t="s">
        <v>104</v>
      </c>
      <c r="E26" t="s">
        <v>737</v>
      </c>
      <c r="F26" t="str">
        <f t="shared" si="0"/>
        <v>S53</v>
      </c>
      <c r="G26" t="s">
        <v>743</v>
      </c>
      <c r="K26" t="s">
        <v>157</v>
      </c>
      <c r="M26" t="s">
        <v>226</v>
      </c>
      <c r="N26" t="s">
        <v>742</v>
      </c>
      <c r="O26" t="s">
        <v>210</v>
      </c>
    </row>
    <row r="27" spans="2:25" x14ac:dyDescent="0.25">
      <c r="B27" t="s">
        <v>745</v>
      </c>
      <c r="C27" t="s">
        <v>746</v>
      </c>
      <c r="D27" t="s">
        <v>747</v>
      </c>
      <c r="E27" t="s">
        <v>748</v>
      </c>
      <c r="F27" t="str">
        <f t="shared" si="0"/>
        <v>S81</v>
      </c>
      <c r="G27" t="s">
        <v>749</v>
      </c>
      <c r="H27" t="s">
        <v>157</v>
      </c>
      <c r="I27" t="s">
        <v>157</v>
      </c>
      <c r="M27" t="s">
        <v>228</v>
      </c>
      <c r="N27" t="s">
        <v>744</v>
      </c>
      <c r="O27" t="s">
        <v>211</v>
      </c>
    </row>
    <row r="28" spans="2:25" x14ac:dyDescent="0.25">
      <c r="D28" t="s">
        <v>109</v>
      </c>
      <c r="E28" t="s">
        <v>748</v>
      </c>
      <c r="F28" t="str">
        <f t="shared" si="0"/>
        <v>S82</v>
      </c>
      <c r="G28" t="s">
        <v>750</v>
      </c>
      <c r="H28" t="s">
        <v>157</v>
      </c>
      <c r="I28" t="s">
        <v>157</v>
      </c>
      <c r="M28" t="s">
        <v>228</v>
      </c>
      <c r="N28" t="s">
        <v>744</v>
      </c>
      <c r="O28" t="s">
        <v>212</v>
      </c>
    </row>
    <row r="29" spans="2:25" x14ac:dyDescent="0.25">
      <c r="D29" t="s">
        <v>751</v>
      </c>
      <c r="E29" t="s">
        <v>748</v>
      </c>
      <c r="F29" t="str">
        <f t="shared" si="0"/>
        <v>S83</v>
      </c>
      <c r="G29" t="s">
        <v>752</v>
      </c>
      <c r="H29" t="s">
        <v>157</v>
      </c>
      <c r="I29" t="s">
        <v>157</v>
      </c>
    </row>
    <row r="30" spans="2:25" x14ac:dyDescent="0.25">
      <c r="M30" t="s">
        <v>229</v>
      </c>
      <c r="N30" t="s">
        <v>753</v>
      </c>
      <c r="O30" t="s">
        <v>211</v>
      </c>
    </row>
    <row r="31" spans="2:25" x14ac:dyDescent="0.25">
      <c r="M31" t="s">
        <v>229</v>
      </c>
      <c r="N31" t="s">
        <v>753</v>
      </c>
      <c r="O31" t="s">
        <v>212</v>
      </c>
    </row>
    <row r="33" spans="13:26" x14ac:dyDescent="0.25">
      <c r="M33" t="s">
        <v>231</v>
      </c>
      <c r="N33" t="s">
        <v>754</v>
      </c>
      <c r="O33" t="s">
        <v>211</v>
      </c>
    </row>
    <row r="34" spans="13:26" x14ac:dyDescent="0.25">
      <c r="M34" t="s">
        <v>231</v>
      </c>
      <c r="N34" t="s">
        <v>754</v>
      </c>
      <c r="O34" t="s">
        <v>212</v>
      </c>
    </row>
    <row r="36" spans="13:26" x14ac:dyDescent="0.25">
      <c r="M36" t="s">
        <v>264</v>
      </c>
      <c r="N36" t="s">
        <v>755</v>
      </c>
      <c r="O36" t="s">
        <v>207</v>
      </c>
      <c r="T36" t="s">
        <v>157</v>
      </c>
      <c r="V36" t="s">
        <v>157</v>
      </c>
      <c r="X36" t="s">
        <v>157</v>
      </c>
      <c r="Y36" t="s">
        <v>157</v>
      </c>
      <c r="Z36" t="s">
        <v>157</v>
      </c>
    </row>
    <row r="37" spans="13:26" x14ac:dyDescent="0.25">
      <c r="M37" t="s">
        <v>264</v>
      </c>
      <c r="N37" t="s">
        <v>755</v>
      </c>
      <c r="O37" t="s">
        <v>209</v>
      </c>
    </row>
    <row r="38" spans="13:26" x14ac:dyDescent="0.25">
      <c r="M38" t="s">
        <v>264</v>
      </c>
      <c r="N38" t="s">
        <v>755</v>
      </c>
      <c r="O38" t="s">
        <v>211</v>
      </c>
    </row>
    <row r="39" spans="13:26" x14ac:dyDescent="0.25">
      <c r="M39" t="s">
        <v>264</v>
      </c>
      <c r="N39" t="s">
        <v>755</v>
      </c>
      <c r="O39" t="s">
        <v>756</v>
      </c>
    </row>
    <row r="40" spans="13:26" x14ac:dyDescent="0.25">
      <c r="M40" t="s">
        <v>264</v>
      </c>
      <c r="N40" t="s">
        <v>755</v>
      </c>
      <c r="O40" t="s">
        <v>213</v>
      </c>
    </row>
    <row r="42" spans="13:26" x14ac:dyDescent="0.25">
      <c r="M42" t="s">
        <v>83</v>
      </c>
      <c r="N42" t="s">
        <v>757</v>
      </c>
      <c r="O42" t="s">
        <v>206</v>
      </c>
      <c r="S42" t="s">
        <v>157</v>
      </c>
      <c r="T42" t="s">
        <v>157</v>
      </c>
      <c r="V42" t="s">
        <v>157</v>
      </c>
      <c r="W42" t="s">
        <v>157</v>
      </c>
      <c r="Z42" t="s">
        <v>157</v>
      </c>
    </row>
    <row r="43" spans="13:26" x14ac:dyDescent="0.25">
      <c r="M43" t="s">
        <v>83</v>
      </c>
      <c r="N43" t="s">
        <v>757</v>
      </c>
      <c r="O43" t="s">
        <v>207</v>
      </c>
    </row>
    <row r="44" spans="13:26" x14ac:dyDescent="0.25">
      <c r="M44" t="s">
        <v>83</v>
      </c>
      <c r="N44" t="s">
        <v>757</v>
      </c>
      <c r="O44" t="s">
        <v>209</v>
      </c>
    </row>
    <row r="45" spans="13:26" x14ac:dyDescent="0.25">
      <c r="M45" t="s">
        <v>83</v>
      </c>
      <c r="N45" t="s">
        <v>757</v>
      </c>
      <c r="O45" t="s">
        <v>210</v>
      </c>
    </row>
    <row r="46" spans="13:26" x14ac:dyDescent="0.25">
      <c r="M46" t="s">
        <v>83</v>
      </c>
      <c r="N46" t="s">
        <v>757</v>
      </c>
      <c r="O46" t="s">
        <v>213</v>
      </c>
    </row>
    <row r="48" spans="13:26" x14ac:dyDescent="0.25">
      <c r="M48" t="s">
        <v>84</v>
      </c>
      <c r="N48" t="s">
        <v>758</v>
      </c>
      <c r="O48" t="s">
        <v>206</v>
      </c>
      <c r="S48" t="s">
        <v>157</v>
      </c>
      <c r="T48" t="s">
        <v>157</v>
      </c>
      <c r="V48" t="s">
        <v>157</v>
      </c>
      <c r="W48" t="s">
        <v>157</v>
      </c>
      <c r="Z48" t="s">
        <v>157</v>
      </c>
    </row>
    <row r="49" spans="13:26" x14ac:dyDescent="0.25">
      <c r="M49" t="s">
        <v>84</v>
      </c>
      <c r="N49" t="s">
        <v>758</v>
      </c>
      <c r="O49" t="s">
        <v>207</v>
      </c>
    </row>
    <row r="50" spans="13:26" x14ac:dyDescent="0.25">
      <c r="M50" t="s">
        <v>84</v>
      </c>
      <c r="N50" t="s">
        <v>758</v>
      </c>
      <c r="O50" t="s">
        <v>209</v>
      </c>
    </row>
    <row r="51" spans="13:26" x14ac:dyDescent="0.25">
      <c r="M51" t="s">
        <v>84</v>
      </c>
      <c r="N51" t="s">
        <v>758</v>
      </c>
      <c r="O51" t="s">
        <v>210</v>
      </c>
    </row>
    <row r="52" spans="13:26" x14ac:dyDescent="0.25">
      <c r="M52" t="s">
        <v>84</v>
      </c>
      <c r="N52" t="s">
        <v>758</v>
      </c>
      <c r="O52" t="s">
        <v>213</v>
      </c>
    </row>
    <row r="54" spans="13:26" x14ac:dyDescent="0.25">
      <c r="M54" t="s">
        <v>243</v>
      </c>
      <c r="N54" t="s">
        <v>759</v>
      </c>
      <c r="O54" t="s">
        <v>206</v>
      </c>
      <c r="S54" t="s">
        <v>157</v>
      </c>
      <c r="V54" t="s">
        <v>157</v>
      </c>
      <c r="Z54" t="s">
        <v>157</v>
      </c>
    </row>
    <row r="55" spans="13:26" x14ac:dyDescent="0.25">
      <c r="M55" t="s">
        <v>243</v>
      </c>
      <c r="N55" t="s">
        <v>759</v>
      </c>
      <c r="O55" t="s">
        <v>209</v>
      </c>
    </row>
    <row r="56" spans="13:26" x14ac:dyDescent="0.25">
      <c r="M56" t="s">
        <v>243</v>
      </c>
      <c r="N56" t="s">
        <v>759</v>
      </c>
      <c r="O56" t="s">
        <v>213</v>
      </c>
    </row>
  </sheetData>
  <sheetProtection sheet="1" objects="1" scenarios="1"/>
  <pageMargins left="0.7" right="0.7" top="0.75" bottom="0.75" header="0.3" footer="0.3"/>
  <pageSetup paperSize="9" firstPageNumber="2147483648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Mode d'emploi</vt:lpstr>
      <vt:lpstr>1. Présentation générale</vt:lpstr>
      <vt:lpstr>3. Scénario E32a</vt:lpstr>
      <vt:lpstr>4. Barème E32a</vt:lpstr>
      <vt:lpstr>Données générales</vt:lpstr>
      <vt:lpstr>Tâches</vt:lpstr>
      <vt:lpstr>Compétences</vt:lpstr>
      <vt:lpstr>Savoirs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dramstein</dc:creator>
  <cp:lastModifiedBy>lmauclair</cp:lastModifiedBy>
  <cp:revision>2</cp:revision>
  <dcterms:created xsi:type="dcterms:W3CDTF">2021-11-18T14:19:30Z</dcterms:created>
  <dcterms:modified xsi:type="dcterms:W3CDTF">2025-03-23T10:06:41Z</dcterms:modified>
</cp:coreProperties>
</file>