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6515" windowHeight="10545" activeTab="1"/>
  </bookViews>
  <sheets>
    <sheet name="Relevés" sheetId="3" r:id="rId1"/>
    <sheet name="Graphes combustion" sheetId="4" r:id="rId2"/>
    <sheet name="Graphes Cs et Températures" sheetId="5" r:id="rId3"/>
  </sheets>
  <calcPr calcId="125725"/>
</workbook>
</file>

<file path=xl/calcChain.xml><?xml version="1.0" encoding="utf-8"?>
<calcChain xmlns="http://schemas.openxmlformats.org/spreadsheetml/2006/main">
  <c r="H113" i="3"/>
  <c r="G113"/>
  <c r="F113"/>
  <c r="E113"/>
  <c r="D113"/>
  <c r="C113"/>
  <c r="H109"/>
  <c r="G109"/>
  <c r="F109"/>
  <c r="E109"/>
  <c r="D109"/>
  <c r="C109"/>
  <c r="H107"/>
  <c r="G107"/>
  <c r="F107"/>
  <c r="E107"/>
  <c r="D107"/>
  <c r="C107"/>
  <c r="H96"/>
  <c r="G96"/>
  <c r="G93" s="1"/>
  <c r="F96"/>
  <c r="E96"/>
  <c r="D96"/>
  <c r="C96"/>
  <c r="C93" s="1"/>
  <c r="H92"/>
  <c r="G92"/>
  <c r="F92"/>
  <c r="E92"/>
  <c r="D92"/>
  <c r="C92"/>
  <c r="H90"/>
  <c r="G90"/>
  <c r="F90"/>
  <c r="E90"/>
  <c r="D90"/>
  <c r="C90"/>
  <c r="H78"/>
  <c r="G78"/>
  <c r="F78"/>
  <c r="E78"/>
  <c r="E75" s="1"/>
  <c r="D78"/>
  <c r="C78"/>
  <c r="H74"/>
  <c r="G74"/>
  <c r="F74"/>
  <c r="E74"/>
  <c r="D74"/>
  <c r="C74"/>
  <c r="H72"/>
  <c r="G72"/>
  <c r="F72"/>
  <c r="E72"/>
  <c r="D72"/>
  <c r="C72"/>
  <c r="H61"/>
  <c r="G61"/>
  <c r="G58" s="1"/>
  <c r="F61"/>
  <c r="E61"/>
  <c r="D61"/>
  <c r="C61"/>
  <c r="C58" s="1"/>
  <c r="H57"/>
  <c r="G57"/>
  <c r="F57"/>
  <c r="E57"/>
  <c r="D57"/>
  <c r="C57"/>
  <c r="H55"/>
  <c r="G55"/>
  <c r="F55"/>
  <c r="E55"/>
  <c r="D55"/>
  <c r="C55"/>
  <c r="H43"/>
  <c r="G43"/>
  <c r="F43"/>
  <c r="E43"/>
  <c r="E40" s="1"/>
  <c r="D43"/>
  <c r="C43"/>
  <c r="H39"/>
  <c r="G39"/>
  <c r="F39"/>
  <c r="E39"/>
  <c r="D39"/>
  <c r="C39"/>
  <c r="H37"/>
  <c r="G37"/>
  <c r="F37"/>
  <c r="E37"/>
  <c r="D37"/>
  <c r="C37"/>
  <c r="H26"/>
  <c r="G26"/>
  <c r="G23" s="1"/>
  <c r="F26"/>
  <c r="E26"/>
  <c r="D26"/>
  <c r="C26"/>
  <c r="C23" s="1"/>
  <c r="H22"/>
  <c r="G22"/>
  <c r="F22"/>
  <c r="E22"/>
  <c r="D22"/>
  <c r="C22"/>
  <c r="H20"/>
  <c r="G20"/>
  <c r="F20"/>
  <c r="E20"/>
  <c r="D20"/>
  <c r="C20"/>
  <c r="F23" l="1"/>
  <c r="D40"/>
  <c r="F58"/>
  <c r="E110"/>
  <c r="D23"/>
  <c r="H23"/>
  <c r="F40"/>
  <c r="D58"/>
  <c r="H58"/>
  <c r="F75"/>
  <c r="D93"/>
  <c r="H93"/>
  <c r="F110"/>
  <c r="E23"/>
  <c r="C40"/>
  <c r="G40"/>
  <c r="E58"/>
  <c r="C75"/>
  <c r="G75"/>
  <c r="E93"/>
  <c r="C110"/>
  <c r="G110"/>
  <c r="H40"/>
  <c r="D75"/>
  <c r="H75"/>
  <c r="F93"/>
  <c r="D110"/>
  <c r="H110"/>
</calcChain>
</file>

<file path=xl/sharedStrings.xml><?xml version="1.0" encoding="utf-8"?>
<sst xmlns="http://schemas.openxmlformats.org/spreadsheetml/2006/main" count="200" uniqueCount="57">
  <si>
    <t>Influence Avance Injection Diesel</t>
  </si>
  <si>
    <t>Carctéristiques moteur</t>
  </si>
  <si>
    <t>F9Q750</t>
  </si>
  <si>
    <t>Cylindrée</t>
  </si>
  <si>
    <r>
      <t>cm</t>
    </r>
    <r>
      <rPr>
        <vertAlign val="superscript"/>
        <sz val="10"/>
        <rFont val="Arial"/>
        <family val="2"/>
      </rPr>
      <t>3</t>
    </r>
  </si>
  <si>
    <t>n (nombre de cyl)</t>
  </si>
  <si>
    <t>cyl</t>
  </si>
  <si>
    <t>Carburant</t>
  </si>
  <si>
    <t>PCI</t>
  </si>
  <si>
    <t>J/g</t>
  </si>
  <si>
    <t>PCO</t>
  </si>
  <si>
    <r>
      <t>r</t>
    </r>
    <r>
      <rPr>
        <sz val="11"/>
        <color theme="1"/>
        <rFont val="Calibri"/>
        <family val="2"/>
        <scheme val="minor"/>
      </rPr>
      <t>GO</t>
    </r>
  </si>
  <si>
    <r>
      <t>g/dm</t>
    </r>
    <r>
      <rPr>
        <vertAlign val="superscript"/>
        <sz val="10"/>
        <rFont val="Arial"/>
        <family val="2"/>
      </rPr>
      <t>3</t>
    </r>
  </si>
  <si>
    <t>Chy</t>
  </si>
  <si>
    <t>1,86</t>
  </si>
  <si>
    <t>Air</t>
  </si>
  <si>
    <t>Température air</t>
  </si>
  <si>
    <t>°c</t>
  </si>
  <si>
    <t>Pression air</t>
  </si>
  <si>
    <t>bar</t>
  </si>
  <si>
    <t>r air</t>
  </si>
  <si>
    <t>J/kg.K</t>
  </si>
  <si>
    <t xml:space="preserve">AI </t>
  </si>
  <si>
    <t>°vil</t>
  </si>
  <si>
    <t>Performances</t>
  </si>
  <si>
    <t>Régime</t>
  </si>
  <si>
    <t>tr/min</t>
  </si>
  <si>
    <t xml:space="preserve">Pme </t>
  </si>
  <si>
    <t>Couple</t>
  </si>
  <si>
    <t>N.m</t>
  </si>
  <si>
    <t>Puissance</t>
  </si>
  <si>
    <t>kW</t>
  </si>
  <si>
    <t>Cs</t>
  </si>
  <si>
    <t>g/kW.h</t>
  </si>
  <si>
    <t>Débits</t>
  </si>
  <si>
    <t>mg/cycle.cyl</t>
  </si>
  <si>
    <t>qmc système</t>
  </si>
  <si>
    <t>g/s</t>
  </si>
  <si>
    <t>Températures</t>
  </si>
  <si>
    <t>T°AVT</t>
  </si>
  <si>
    <t>°C</t>
  </si>
  <si>
    <t>Combustion</t>
  </si>
  <si>
    <t>Pcyl max</t>
  </si>
  <si>
    <t>dP/dalpha max</t>
  </si>
  <si>
    <t>bar/°</t>
  </si>
  <si>
    <t>CA50</t>
  </si>
  <si>
    <t>1750-3</t>
  </si>
  <si>
    <t>1750-6</t>
  </si>
  <si>
    <t>1750-12</t>
  </si>
  <si>
    <t>2250-3</t>
  </si>
  <si>
    <t>2250-6</t>
  </si>
  <si>
    <t>2250-12</t>
  </si>
  <si>
    <t>Minj</t>
  </si>
  <si>
    <t>Légende:</t>
  </si>
  <si>
    <t>Constante</t>
  </si>
  <si>
    <t>Valeurs relevées</t>
  </si>
  <si>
    <t>Valeurs calculées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</si>
</sst>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Fill="1"/>
    <xf numFmtId="0" fontId="4" fillId="3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Fill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v>Pcyl 1750-3</c:v>
          </c:tx>
          <c:xVal>
            <c:numRef>
              <c:f>Relevés!$C$17:$H$17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Relevés!$C$30:$H$30</c:f>
              <c:numCache>
                <c:formatCode>General</c:formatCode>
                <c:ptCount val="6"/>
                <c:pt idx="0">
                  <c:v>60</c:v>
                </c:pt>
                <c:pt idx="1">
                  <c:v>55</c:v>
                </c:pt>
                <c:pt idx="2">
                  <c:v>50</c:v>
                </c:pt>
                <c:pt idx="3">
                  <c:v>43</c:v>
                </c:pt>
                <c:pt idx="4">
                  <c:v>33</c:v>
                </c:pt>
                <c:pt idx="5">
                  <c:v>23</c:v>
                </c:pt>
              </c:numCache>
            </c:numRef>
          </c:yVal>
          <c:smooth val="1"/>
        </c:ser>
        <c:ser>
          <c:idx val="1"/>
          <c:order val="1"/>
          <c:tx>
            <c:v>Pcyl 1750-6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Relevés!$C$47:$H$47</c:f>
              <c:numCache>
                <c:formatCode>General</c:formatCode>
                <c:ptCount val="6"/>
                <c:pt idx="0">
                  <c:v>75</c:v>
                </c:pt>
                <c:pt idx="1">
                  <c:v>70</c:v>
                </c:pt>
                <c:pt idx="2">
                  <c:v>65</c:v>
                </c:pt>
                <c:pt idx="3">
                  <c:v>60</c:v>
                </c:pt>
                <c:pt idx="4">
                  <c:v>55</c:v>
                </c:pt>
                <c:pt idx="5">
                  <c:v>50</c:v>
                </c:pt>
              </c:numCache>
            </c:numRef>
          </c:yVal>
          <c:smooth val="1"/>
        </c:ser>
        <c:ser>
          <c:idx val="2"/>
          <c:order val="2"/>
          <c:tx>
            <c:v>Pcyl 1750-12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Relevés!$C$65:$H$65</c:f>
              <c:numCache>
                <c:formatCode>General</c:formatCode>
                <c:ptCount val="6"/>
                <c:pt idx="0">
                  <c:v>118</c:v>
                </c:pt>
                <c:pt idx="1">
                  <c:v>108</c:v>
                </c:pt>
                <c:pt idx="2">
                  <c:v>100</c:v>
                </c:pt>
                <c:pt idx="3">
                  <c:v>88</c:v>
                </c:pt>
                <c:pt idx="4">
                  <c:v>80</c:v>
                </c:pt>
                <c:pt idx="5">
                  <c:v>77</c:v>
                </c:pt>
              </c:numCache>
            </c:numRef>
          </c:yVal>
          <c:smooth val="1"/>
        </c:ser>
        <c:ser>
          <c:idx val="3"/>
          <c:order val="3"/>
          <c:tx>
            <c:v>Pcyl 2250-3</c:v>
          </c:tx>
          <c:xVal>
            <c:numRef>
              <c:f>Relevés!$C$69:$H$69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Relevés!$C$82:$H$82</c:f>
              <c:numCache>
                <c:formatCode>General</c:formatCode>
                <c:ptCount val="6"/>
                <c:pt idx="0">
                  <c:v>58</c:v>
                </c:pt>
                <c:pt idx="1">
                  <c:v>53</c:v>
                </c:pt>
                <c:pt idx="2">
                  <c:v>48</c:v>
                </c:pt>
                <c:pt idx="3">
                  <c:v>40</c:v>
                </c:pt>
                <c:pt idx="4">
                  <c:v>28</c:v>
                </c:pt>
                <c:pt idx="5">
                  <c:v>20</c:v>
                </c:pt>
              </c:numCache>
            </c:numRef>
          </c:yVal>
          <c:smooth val="1"/>
        </c:ser>
        <c:ser>
          <c:idx val="4"/>
          <c:order val="4"/>
          <c:tx>
            <c:v>Pcyl 2250-6</c:v>
          </c:tx>
          <c:xVal>
            <c:numRef>
              <c:f>Relevés!$C$87:$H$87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Relevés!$C$100:$H$100</c:f>
              <c:numCache>
                <c:formatCode>General</c:formatCode>
                <c:ptCount val="6"/>
                <c:pt idx="0">
                  <c:v>73</c:v>
                </c:pt>
                <c:pt idx="1">
                  <c:v>68</c:v>
                </c:pt>
                <c:pt idx="2">
                  <c:v>63</c:v>
                </c:pt>
                <c:pt idx="3">
                  <c:v>58</c:v>
                </c:pt>
                <c:pt idx="4">
                  <c:v>54</c:v>
                </c:pt>
                <c:pt idx="5">
                  <c:v>50</c:v>
                </c:pt>
              </c:numCache>
            </c:numRef>
          </c:yVal>
          <c:smooth val="1"/>
        </c:ser>
        <c:ser>
          <c:idx val="5"/>
          <c:order val="5"/>
          <c:tx>
            <c:v>Pcyl 2250-12</c:v>
          </c:tx>
          <c:xVal>
            <c:numRef>
              <c:f>Relevés!$C$104:$H$104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Relevés!$C$117:$H$117</c:f>
              <c:numCache>
                <c:formatCode>General</c:formatCode>
                <c:ptCount val="6"/>
                <c:pt idx="0">
                  <c:v>114</c:v>
                </c:pt>
                <c:pt idx="1">
                  <c:v>110</c:v>
                </c:pt>
                <c:pt idx="2">
                  <c:v>103</c:v>
                </c:pt>
                <c:pt idx="3">
                  <c:v>90</c:v>
                </c:pt>
                <c:pt idx="4">
                  <c:v>80</c:v>
                </c:pt>
                <c:pt idx="5">
                  <c:v>76</c:v>
                </c:pt>
              </c:numCache>
            </c:numRef>
          </c:yVal>
          <c:smooth val="1"/>
        </c:ser>
        <c:axId val="62400000"/>
        <c:axId val="62401920"/>
      </c:scatterChart>
      <c:valAx>
        <c:axId val="62400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AI</a:t>
                </a:r>
                <a:r>
                  <a:rPr lang="fr-FR" baseline="0"/>
                  <a:t> en °vil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2401920"/>
        <c:crosses val="autoZero"/>
        <c:crossBetween val="midCat"/>
      </c:valAx>
      <c:valAx>
        <c:axId val="62401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Pcyl</a:t>
                </a:r>
                <a:r>
                  <a:rPr lang="fr-FR" baseline="0"/>
                  <a:t> en bars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2400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287489063867036"/>
          <c:y val="0.18580478690605121"/>
          <c:w val="0.19879177602799653"/>
          <c:h val="0.36918575345312454"/>
        </c:manualLayout>
      </c:layout>
      <c:txPr>
        <a:bodyPr/>
        <a:lstStyle/>
        <a:p>
          <a:pPr>
            <a:defRPr sz="800" baseline="0">
              <a:latin typeface="Calibri" pitchFamily="34" charset="0"/>
            </a:defRPr>
          </a:pPr>
          <a:endParaRPr lang="fr-FR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4.0853440759977121E-2"/>
          <c:y val="4.3539292882507331E-2"/>
          <c:w val="0.73119286450657406"/>
          <c:h val="0.91292141423498552"/>
        </c:manualLayout>
      </c:layout>
      <c:scatterChart>
        <c:scatterStyle val="smoothMarker"/>
        <c:ser>
          <c:idx val="0"/>
          <c:order val="0"/>
          <c:tx>
            <c:v>dP 1750-3</c:v>
          </c:tx>
          <c:xVal>
            <c:numRef>
              <c:f>Relevés!$C$17:$H$17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Relevés!$C$31:$H$31</c:f>
              <c:numCache>
                <c:formatCode>General</c:formatCode>
                <c:ptCount val="6"/>
                <c:pt idx="0">
                  <c:v>4.9000000000000004</c:v>
                </c:pt>
                <c:pt idx="1">
                  <c:v>4</c:v>
                </c:pt>
                <c:pt idx="2">
                  <c:v>3.8</c:v>
                </c:pt>
                <c:pt idx="3">
                  <c:v>3.3</c:v>
                </c:pt>
                <c:pt idx="4">
                  <c:v>1.8</c:v>
                </c:pt>
                <c:pt idx="5">
                  <c:v>0.2</c:v>
                </c:pt>
              </c:numCache>
            </c:numRef>
          </c:yVal>
          <c:smooth val="1"/>
        </c:ser>
        <c:ser>
          <c:idx val="1"/>
          <c:order val="1"/>
          <c:tx>
            <c:v>dP 1750-6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Relevés!$C$48:$H$48</c:f>
              <c:numCache>
                <c:formatCode>General</c:formatCode>
                <c:ptCount val="6"/>
                <c:pt idx="0">
                  <c:v>5.2</c:v>
                </c:pt>
                <c:pt idx="1">
                  <c:v>5</c:v>
                </c:pt>
                <c:pt idx="2">
                  <c:v>4.8</c:v>
                </c:pt>
                <c:pt idx="3">
                  <c:v>4.5</c:v>
                </c:pt>
                <c:pt idx="4">
                  <c:v>4</c:v>
                </c:pt>
                <c:pt idx="5">
                  <c:v>3.8</c:v>
                </c:pt>
              </c:numCache>
            </c:numRef>
          </c:yVal>
          <c:smooth val="1"/>
        </c:ser>
        <c:ser>
          <c:idx val="2"/>
          <c:order val="2"/>
          <c:tx>
            <c:v>dP 1750-12</c:v>
          </c:tx>
          <c:xVal>
            <c:numRef>
              <c:f>Relevés!$C$52:$H$52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Relevés!$C$66:$H$66</c:f>
              <c:numCache>
                <c:formatCode>General</c:formatCode>
                <c:ptCount val="6"/>
                <c:pt idx="0">
                  <c:v>2.6</c:v>
                </c:pt>
                <c:pt idx="1">
                  <c:v>2.2000000000000002</c:v>
                </c:pt>
                <c:pt idx="2">
                  <c:v>1.7</c:v>
                </c:pt>
                <c:pt idx="3">
                  <c:v>1.3</c:v>
                </c:pt>
                <c:pt idx="4">
                  <c:v>0.8</c:v>
                </c:pt>
                <c:pt idx="5">
                  <c:v>0.4</c:v>
                </c:pt>
              </c:numCache>
            </c:numRef>
          </c:yVal>
          <c:smooth val="1"/>
        </c:ser>
        <c:ser>
          <c:idx val="3"/>
          <c:order val="3"/>
          <c:tx>
            <c:v>dP 2250-3</c:v>
          </c:tx>
          <c:xVal>
            <c:numRef>
              <c:f>Relevés!$C$69:$H$69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Relevés!$C$83:$H$83</c:f>
              <c:numCache>
                <c:formatCode>General</c:formatCode>
                <c:ptCount val="6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2.1</c:v>
                </c:pt>
                <c:pt idx="4">
                  <c:v>0.2</c:v>
                </c:pt>
                <c:pt idx="5">
                  <c:v>-0.2</c:v>
                </c:pt>
              </c:numCache>
            </c:numRef>
          </c:yVal>
          <c:smooth val="1"/>
        </c:ser>
        <c:ser>
          <c:idx val="4"/>
          <c:order val="4"/>
          <c:tx>
            <c:v>dP 2250-6</c:v>
          </c:tx>
          <c:xVal>
            <c:numRef>
              <c:f>Relevés!$C$87:$H$87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Relevés!$C$101:$H$101</c:f>
              <c:numCache>
                <c:formatCode>General</c:formatCode>
                <c:ptCount val="6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1.6</c:v>
                </c:pt>
                <c:pt idx="4">
                  <c:v>1</c:v>
                </c:pt>
                <c:pt idx="5">
                  <c:v>0.8</c:v>
                </c:pt>
              </c:numCache>
            </c:numRef>
          </c:yVal>
          <c:smooth val="1"/>
        </c:ser>
        <c:ser>
          <c:idx val="5"/>
          <c:order val="5"/>
          <c:tx>
            <c:v>dP 2250-12</c:v>
          </c:tx>
          <c:xVal>
            <c:numRef>
              <c:f>Relevés!$C$104:$H$104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Relevés!$C$118:$H$118</c:f>
              <c:numCache>
                <c:formatCode>General</c:formatCode>
                <c:ptCount val="6"/>
                <c:pt idx="0">
                  <c:v>2</c:v>
                </c:pt>
                <c:pt idx="1">
                  <c:v>1.8</c:v>
                </c:pt>
                <c:pt idx="2">
                  <c:v>1</c:v>
                </c:pt>
                <c:pt idx="3">
                  <c:v>0.2</c:v>
                </c:pt>
                <c:pt idx="4">
                  <c:v>-0.01</c:v>
                </c:pt>
                <c:pt idx="5">
                  <c:v>-0.02</c:v>
                </c:pt>
              </c:numCache>
            </c:numRef>
          </c:yVal>
          <c:smooth val="1"/>
        </c:ser>
        <c:axId val="63133184"/>
        <c:axId val="63135104"/>
      </c:scatterChart>
      <c:valAx>
        <c:axId val="6313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AI</a:t>
                </a:r>
                <a:r>
                  <a:rPr lang="fr-FR" baseline="0"/>
                  <a:t> en °vil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35508915290692433"/>
              <c:y val="0.9011567083526322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135104"/>
        <c:crosses val="autoZero"/>
        <c:crossBetween val="midCat"/>
      </c:valAx>
      <c:valAx>
        <c:axId val="63135104"/>
        <c:scaling>
          <c:orientation val="minMax"/>
          <c:min val="-1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Gradient</a:t>
                </a:r>
                <a:r>
                  <a:rPr lang="fr-FR" baseline="0"/>
                  <a:t> de pression en bars/°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133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122222222222207"/>
          <c:y val="0.27549513663733205"/>
          <c:w val="0.21433333333333338"/>
          <c:h val="0.42548031496063005"/>
        </c:manualLayout>
      </c:layout>
      <c:txPr>
        <a:bodyPr/>
        <a:lstStyle/>
        <a:p>
          <a:pPr>
            <a:defRPr sz="800" baseline="0">
              <a:latin typeface="Calibri" pitchFamily="34" charset="0"/>
            </a:defRPr>
          </a:pPr>
          <a:endParaRPr lang="fr-FR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v>CA50 1750-3</c:v>
          </c:tx>
          <c:xVal>
            <c:numRef>
              <c:f>Relevés!$C$17:$H$17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Relevés!$C$32:$H$32</c:f>
              <c:numCache>
                <c:formatCode>General</c:formatCode>
                <c:ptCount val="6"/>
                <c:pt idx="0">
                  <c:v>6.3</c:v>
                </c:pt>
                <c:pt idx="1">
                  <c:v>8.8000000000000007</c:v>
                </c:pt>
                <c:pt idx="2">
                  <c:v>11.9</c:v>
                </c:pt>
                <c:pt idx="3">
                  <c:v>16.100000000000001</c:v>
                </c:pt>
                <c:pt idx="4">
                  <c:v>23.4</c:v>
                </c:pt>
                <c:pt idx="5">
                  <c:v>30.3</c:v>
                </c:pt>
              </c:numCache>
            </c:numRef>
          </c:yVal>
          <c:smooth val="1"/>
        </c:ser>
        <c:ser>
          <c:idx val="1"/>
          <c:order val="1"/>
          <c:tx>
            <c:v>CA50 1750-6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Relevés!$C$49:$H$49</c:f>
              <c:numCache>
                <c:formatCode>General</c:formatCode>
                <c:ptCount val="6"/>
                <c:pt idx="0">
                  <c:v>8.5</c:v>
                </c:pt>
                <c:pt idx="1">
                  <c:v>10.5</c:v>
                </c:pt>
                <c:pt idx="2">
                  <c:v>12.4</c:v>
                </c:pt>
                <c:pt idx="3">
                  <c:v>14.2</c:v>
                </c:pt>
                <c:pt idx="4">
                  <c:v>16.3</c:v>
                </c:pt>
                <c:pt idx="5">
                  <c:v>19.100000000000001</c:v>
                </c:pt>
              </c:numCache>
            </c:numRef>
          </c:yVal>
          <c:smooth val="1"/>
        </c:ser>
        <c:ser>
          <c:idx val="2"/>
          <c:order val="2"/>
          <c:tx>
            <c:v>CA50 1750-12</c:v>
          </c:tx>
          <c:xVal>
            <c:numRef>
              <c:f>Relevés!$C$52:$H$52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Relevés!$C$67:$H$67</c:f>
              <c:numCache>
                <c:formatCode>General</c:formatCode>
                <c:ptCount val="6"/>
                <c:pt idx="0">
                  <c:v>10</c:v>
                </c:pt>
                <c:pt idx="1">
                  <c:v>12.3</c:v>
                </c:pt>
                <c:pt idx="2">
                  <c:v>14.3</c:v>
                </c:pt>
                <c:pt idx="3">
                  <c:v>16.2</c:v>
                </c:pt>
                <c:pt idx="4">
                  <c:v>18.3</c:v>
                </c:pt>
                <c:pt idx="5">
                  <c:v>20.399999999999999</c:v>
                </c:pt>
              </c:numCache>
            </c:numRef>
          </c:yVal>
          <c:smooth val="1"/>
        </c:ser>
        <c:ser>
          <c:idx val="3"/>
          <c:order val="3"/>
          <c:tx>
            <c:v>CA50 2250-3</c:v>
          </c:tx>
          <c:xVal>
            <c:numRef>
              <c:f>Relevés!$C$69:$H$69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Relevés!$C$84:$H$84</c:f>
              <c:numCache>
                <c:formatCode>General</c:formatCode>
                <c:ptCount val="6"/>
                <c:pt idx="0">
                  <c:v>8.5</c:v>
                </c:pt>
                <c:pt idx="1">
                  <c:v>11.2</c:v>
                </c:pt>
                <c:pt idx="2">
                  <c:v>14.2</c:v>
                </c:pt>
                <c:pt idx="3">
                  <c:v>18.5</c:v>
                </c:pt>
                <c:pt idx="4">
                  <c:v>25.9</c:v>
                </c:pt>
                <c:pt idx="5">
                  <c:v>31</c:v>
                </c:pt>
              </c:numCache>
            </c:numRef>
          </c:yVal>
          <c:smooth val="1"/>
        </c:ser>
        <c:ser>
          <c:idx val="4"/>
          <c:order val="4"/>
          <c:tx>
            <c:v>CA50 2250-6</c:v>
          </c:tx>
          <c:xVal>
            <c:numRef>
              <c:f>Relevés!$C$87:$H$87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Relevés!$C$102:$H$102</c:f>
              <c:numCache>
                <c:formatCode>General</c:formatCode>
                <c:ptCount val="6"/>
                <c:pt idx="0">
                  <c:v>10.6</c:v>
                </c:pt>
                <c:pt idx="1">
                  <c:v>12.6</c:v>
                </c:pt>
                <c:pt idx="2">
                  <c:v>14.6</c:v>
                </c:pt>
                <c:pt idx="3">
                  <c:v>16.3</c:v>
                </c:pt>
                <c:pt idx="4">
                  <c:v>18.7</c:v>
                </c:pt>
                <c:pt idx="5">
                  <c:v>21.09</c:v>
                </c:pt>
              </c:numCache>
            </c:numRef>
          </c:yVal>
          <c:smooth val="1"/>
        </c:ser>
        <c:ser>
          <c:idx val="5"/>
          <c:order val="5"/>
          <c:tx>
            <c:v>CA50 2250-12</c:v>
          </c:tx>
          <c:xVal>
            <c:numRef>
              <c:f>Relevés!$C$104:$H$104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Relevés!$C$119:$H$119</c:f>
              <c:numCache>
                <c:formatCode>General</c:formatCode>
                <c:ptCount val="6"/>
                <c:pt idx="0">
                  <c:v>12.53</c:v>
                </c:pt>
                <c:pt idx="1">
                  <c:v>14.2</c:v>
                </c:pt>
                <c:pt idx="2">
                  <c:v>16.399999999999999</c:v>
                </c:pt>
                <c:pt idx="3">
                  <c:v>18.5</c:v>
                </c:pt>
                <c:pt idx="4">
                  <c:v>20.8</c:v>
                </c:pt>
                <c:pt idx="5">
                  <c:v>23.3</c:v>
                </c:pt>
              </c:numCache>
            </c:numRef>
          </c:yVal>
          <c:smooth val="1"/>
        </c:ser>
        <c:axId val="63211008"/>
        <c:axId val="63212928"/>
      </c:scatterChart>
      <c:valAx>
        <c:axId val="6321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 en °vil</a:t>
                </a:r>
              </a:p>
            </c:rich>
          </c:tx>
          <c:layout>
            <c:manualLayout>
              <c:xMode val="edge"/>
              <c:yMode val="edge"/>
              <c:x val="0.40800000000000003"/>
              <c:y val="0.8969319666246926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212928"/>
        <c:crosses val="autoZero"/>
        <c:crossBetween val="midCat"/>
      </c:valAx>
      <c:valAx>
        <c:axId val="63212928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CA</a:t>
                </a:r>
                <a:r>
                  <a:rPr lang="fr-FR" baseline="0"/>
                  <a:t>50 en °vil</a:t>
                </a:r>
                <a:endParaRPr lang="fr-FR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211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7779155730533693"/>
          <c:y val="5.4577088573646022E-2"/>
          <c:w val="0.24165288713910765"/>
          <c:h val="0.42673555129276358"/>
        </c:manualLayout>
      </c:layout>
      <c:txPr>
        <a:bodyPr/>
        <a:lstStyle/>
        <a:p>
          <a:pPr>
            <a:defRPr sz="800" baseline="0">
              <a:latin typeface="Calibri" pitchFamily="34" charset="0"/>
            </a:defRPr>
          </a:pPr>
          <a:endParaRPr lang="fr-FR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2.6168224299065405E-2"/>
          <c:y val="2.8252405949256338E-2"/>
          <c:w val="0.7422946664377239"/>
          <c:h val="0.8326195683872849"/>
        </c:manualLayout>
      </c:layout>
      <c:scatterChart>
        <c:scatterStyle val="smoothMarker"/>
        <c:ser>
          <c:idx val="0"/>
          <c:order val="0"/>
          <c:tx>
            <c:v>TAVT 1750-3</c:v>
          </c:tx>
          <c:xVal>
            <c:numRef>
              <c:f>Relevés!$C$17:$H$17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Relevés!$C$28:$H$28</c:f>
              <c:numCache>
                <c:formatCode>General</c:formatCode>
                <c:ptCount val="6"/>
                <c:pt idx="0">
                  <c:v>299</c:v>
                </c:pt>
                <c:pt idx="1">
                  <c:v>307</c:v>
                </c:pt>
                <c:pt idx="2">
                  <c:v>316</c:v>
                </c:pt>
                <c:pt idx="3">
                  <c:v>335</c:v>
                </c:pt>
                <c:pt idx="4">
                  <c:v>375</c:v>
                </c:pt>
                <c:pt idx="5">
                  <c:v>426</c:v>
                </c:pt>
              </c:numCache>
            </c:numRef>
          </c:yVal>
          <c:smooth val="1"/>
        </c:ser>
        <c:ser>
          <c:idx val="1"/>
          <c:order val="1"/>
          <c:tx>
            <c:v>TAVT 1750-6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Relevés!$C$45:$H$45</c:f>
              <c:numCache>
                <c:formatCode>General</c:formatCode>
                <c:ptCount val="6"/>
                <c:pt idx="0">
                  <c:v>390</c:v>
                </c:pt>
                <c:pt idx="1">
                  <c:v>400</c:v>
                </c:pt>
                <c:pt idx="2">
                  <c:v>411</c:v>
                </c:pt>
                <c:pt idx="3">
                  <c:v>420</c:v>
                </c:pt>
                <c:pt idx="4">
                  <c:v>433</c:v>
                </c:pt>
                <c:pt idx="5">
                  <c:v>447</c:v>
                </c:pt>
              </c:numCache>
            </c:numRef>
          </c:yVal>
          <c:smooth val="1"/>
        </c:ser>
        <c:ser>
          <c:idx val="2"/>
          <c:order val="2"/>
          <c:tx>
            <c:v>TAVT 1750-12</c:v>
          </c:tx>
          <c:xVal>
            <c:numRef>
              <c:f>Relevés!$C$52:$H$52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Relevés!$C$63:$H$63</c:f>
              <c:numCache>
                <c:formatCode>General</c:formatCode>
                <c:ptCount val="6"/>
                <c:pt idx="0">
                  <c:v>529</c:v>
                </c:pt>
                <c:pt idx="1">
                  <c:v>544</c:v>
                </c:pt>
                <c:pt idx="2">
                  <c:v>556</c:v>
                </c:pt>
                <c:pt idx="3">
                  <c:v>572</c:v>
                </c:pt>
                <c:pt idx="4">
                  <c:v>591</c:v>
                </c:pt>
                <c:pt idx="5">
                  <c:v>614</c:v>
                </c:pt>
              </c:numCache>
            </c:numRef>
          </c:yVal>
          <c:smooth val="1"/>
        </c:ser>
        <c:ser>
          <c:idx val="3"/>
          <c:order val="3"/>
          <c:tx>
            <c:v>TAVT 2250-3</c:v>
          </c:tx>
          <c:xVal>
            <c:numRef>
              <c:f>Relevés!$C$69:$H$69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Relevés!$C$80:$H$80</c:f>
              <c:numCache>
                <c:formatCode>General</c:formatCode>
                <c:ptCount val="6"/>
                <c:pt idx="0">
                  <c:v>336</c:v>
                </c:pt>
                <c:pt idx="1">
                  <c:v>341</c:v>
                </c:pt>
                <c:pt idx="2">
                  <c:v>358</c:v>
                </c:pt>
                <c:pt idx="3">
                  <c:v>381</c:v>
                </c:pt>
                <c:pt idx="4">
                  <c:v>421</c:v>
                </c:pt>
                <c:pt idx="5">
                  <c:v>448</c:v>
                </c:pt>
              </c:numCache>
            </c:numRef>
          </c:yVal>
          <c:smooth val="1"/>
        </c:ser>
        <c:ser>
          <c:idx val="4"/>
          <c:order val="4"/>
          <c:tx>
            <c:v>TAVT 2250-6</c:v>
          </c:tx>
          <c:xVal>
            <c:numRef>
              <c:f>Relevés!$C$87:$H$87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Relevés!$C$98:$H$98</c:f>
              <c:numCache>
                <c:formatCode>General</c:formatCode>
                <c:ptCount val="6"/>
                <c:pt idx="0">
                  <c:v>429</c:v>
                </c:pt>
                <c:pt idx="1">
                  <c:v>443</c:v>
                </c:pt>
                <c:pt idx="2">
                  <c:v>451</c:v>
                </c:pt>
                <c:pt idx="3">
                  <c:v>460</c:v>
                </c:pt>
                <c:pt idx="4">
                  <c:v>474</c:v>
                </c:pt>
                <c:pt idx="5">
                  <c:v>486</c:v>
                </c:pt>
              </c:numCache>
            </c:numRef>
          </c:yVal>
          <c:smooth val="1"/>
        </c:ser>
        <c:ser>
          <c:idx val="5"/>
          <c:order val="5"/>
          <c:tx>
            <c:v>TAVT 2250-12</c:v>
          </c:tx>
          <c:xVal>
            <c:numRef>
              <c:f>Relevés!$C$104:$H$104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Relevés!$C$115:$H$115</c:f>
              <c:numCache>
                <c:formatCode>General</c:formatCode>
                <c:ptCount val="6"/>
                <c:pt idx="0">
                  <c:v>548</c:v>
                </c:pt>
                <c:pt idx="1">
                  <c:v>566</c:v>
                </c:pt>
                <c:pt idx="2">
                  <c:v>584</c:v>
                </c:pt>
                <c:pt idx="3">
                  <c:v>605</c:v>
                </c:pt>
                <c:pt idx="4">
                  <c:v>638</c:v>
                </c:pt>
                <c:pt idx="5">
                  <c:v>669</c:v>
                </c:pt>
              </c:numCache>
            </c:numRef>
          </c:yVal>
          <c:smooth val="1"/>
        </c:ser>
        <c:axId val="63286656"/>
        <c:axId val="63292928"/>
      </c:scatterChart>
      <c:valAx>
        <c:axId val="6328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 en °vil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292928"/>
        <c:crosses val="autoZero"/>
        <c:crossBetween val="midCat"/>
      </c:valAx>
      <c:valAx>
        <c:axId val="63292928"/>
        <c:scaling>
          <c:orientation val="minMax"/>
          <c:max val="700"/>
          <c:min val="280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Température avant turbine en °c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286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670440251572352"/>
          <c:y val="0.23407502432982391"/>
          <c:w val="0.19008805031446541"/>
          <c:h val="0.35207467044147578"/>
        </c:manualLayout>
      </c:layout>
      <c:txPr>
        <a:bodyPr/>
        <a:lstStyle/>
        <a:p>
          <a:pPr>
            <a:defRPr sz="800" baseline="0">
              <a:latin typeface="Calibri" pitchFamily="34" charset="0"/>
            </a:defRPr>
          </a:pPr>
          <a:endParaRPr lang="fr-FR"/>
        </a:p>
      </c:txPr>
    </c:legend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v>Cs 1750-3</c:v>
          </c:tx>
          <c:xVal>
            <c:numRef>
              <c:f>Relevés!$C$17:$H$17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Relevés!$C$23:$H$23</c:f>
              <c:numCache>
                <c:formatCode>0.0</c:formatCode>
                <c:ptCount val="6"/>
                <c:pt idx="0">
                  <c:v>261.3606905009371</c:v>
                </c:pt>
                <c:pt idx="1">
                  <c:v>261.3606905009371</c:v>
                </c:pt>
                <c:pt idx="2">
                  <c:v>273.8377083891728</c:v>
                </c:pt>
                <c:pt idx="3">
                  <c:v>290.9115223414953</c:v>
                </c:pt>
                <c:pt idx="4">
                  <c:v>306.01528083778061</c:v>
                </c:pt>
                <c:pt idx="5">
                  <c:v>339.83456616641951</c:v>
                </c:pt>
              </c:numCache>
            </c:numRef>
          </c:yVal>
          <c:smooth val="1"/>
        </c:ser>
        <c:ser>
          <c:idx val="1"/>
          <c:order val="1"/>
          <c:tx>
            <c:v>Cs 1750-6</c:v>
          </c:tx>
          <c:xVal>
            <c:numRef>
              <c:f>Relevés!$C$34:$H$34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Relevés!$C$40:$H$40</c:f>
              <c:numCache>
                <c:formatCode>0.0</c:formatCode>
                <c:ptCount val="6"/>
                <c:pt idx="0">
                  <c:v>242.8093349565867</c:v>
                </c:pt>
                <c:pt idx="1">
                  <c:v>242.31682109257738</c:v>
                </c:pt>
                <c:pt idx="2">
                  <c:v>243.13767753259287</c:v>
                </c:pt>
                <c:pt idx="3">
                  <c:v>244.4510478366177</c:v>
                </c:pt>
                <c:pt idx="4">
                  <c:v>249.21201518870762</c:v>
                </c:pt>
                <c:pt idx="5">
                  <c:v>254.79383898081306</c:v>
                </c:pt>
              </c:numCache>
            </c:numRef>
          </c:yVal>
          <c:smooth val="1"/>
        </c:ser>
        <c:ser>
          <c:idx val="2"/>
          <c:order val="2"/>
          <c:tx>
            <c:v>Cs 1750-12</c:v>
          </c:tx>
          <c:xVal>
            <c:numRef>
              <c:f>Relevés!$C$52:$H$52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Relevés!$C$58:$H$58</c:f>
              <c:numCache>
                <c:formatCode>0.0</c:formatCode>
                <c:ptCount val="6"/>
                <c:pt idx="0">
                  <c:v>210.79593379598197</c:v>
                </c:pt>
                <c:pt idx="1">
                  <c:v>215.39272986006878</c:v>
                </c:pt>
                <c:pt idx="2">
                  <c:v>219.49701206014635</c:v>
                </c:pt>
                <c:pt idx="3">
                  <c:v>228.69060418832001</c:v>
                </c:pt>
                <c:pt idx="4">
                  <c:v>229.18311805232929</c:v>
                </c:pt>
                <c:pt idx="5">
                  <c:v>237.55585374048744</c:v>
                </c:pt>
              </c:numCache>
            </c:numRef>
          </c:yVal>
          <c:smooth val="1"/>
        </c:ser>
        <c:ser>
          <c:idx val="3"/>
          <c:order val="3"/>
          <c:tx>
            <c:v>Cs 2250-3</c:v>
          </c:tx>
          <c:xVal>
            <c:numRef>
              <c:f>Relevés!$C$69:$H$69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Relevés!$C$75:$H$75</c:f>
              <c:numCache>
                <c:formatCode>0.0</c:formatCode>
                <c:ptCount val="6"/>
                <c:pt idx="0">
                  <c:v>281.06124506130931</c:v>
                </c:pt>
                <c:pt idx="1">
                  <c:v>285.98638370140236</c:v>
                </c:pt>
                <c:pt idx="2">
                  <c:v>293.86660552555122</c:v>
                </c:pt>
                <c:pt idx="3">
                  <c:v>296.82168870960692</c:v>
                </c:pt>
                <c:pt idx="4">
                  <c:v>316.52224326997913</c:v>
                </c:pt>
                <c:pt idx="5">
                  <c:v>379.56401786317002</c:v>
                </c:pt>
              </c:numCache>
            </c:numRef>
          </c:yVal>
          <c:smooth val="1"/>
        </c:ser>
        <c:ser>
          <c:idx val="4"/>
          <c:order val="4"/>
          <c:tx>
            <c:v>Cs 2250-6</c:v>
          </c:tx>
          <c:xVal>
            <c:numRef>
              <c:f>Relevés!$C$87:$H$87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Relevés!$C$93:$H$93</c:f>
              <c:numCache>
                <c:formatCode>0.0</c:formatCode>
                <c:ptCount val="6"/>
                <c:pt idx="0">
                  <c:v>239.36173790852158</c:v>
                </c:pt>
                <c:pt idx="1">
                  <c:v>240.01842306053399</c:v>
                </c:pt>
                <c:pt idx="2">
                  <c:v>246.42110329265495</c:v>
                </c:pt>
                <c:pt idx="3">
                  <c:v>256.76389443685031</c:v>
                </c:pt>
                <c:pt idx="4">
                  <c:v>264.15160239698986</c:v>
                </c:pt>
                <c:pt idx="5">
                  <c:v>267.76337073305808</c:v>
                </c:pt>
              </c:numCache>
            </c:numRef>
          </c:yVal>
          <c:smooth val="1"/>
        </c:ser>
        <c:ser>
          <c:idx val="5"/>
          <c:order val="5"/>
          <c:tx>
            <c:v>Cs 2250-12</c:v>
          </c:tx>
          <c:xVal>
            <c:numRef>
              <c:f>Relevés!$C$104:$H$104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-2</c:v>
                </c:pt>
                <c:pt idx="3">
                  <c:v>-4</c:v>
                </c:pt>
                <c:pt idx="4">
                  <c:v>-6</c:v>
                </c:pt>
                <c:pt idx="5">
                  <c:v>-8</c:v>
                </c:pt>
              </c:numCache>
            </c:numRef>
          </c:xVal>
          <c:yVal>
            <c:numRef>
              <c:f>Relevés!$C$110:$H$110</c:f>
              <c:numCache>
                <c:formatCode>0.0</c:formatCode>
                <c:ptCount val="6"/>
                <c:pt idx="0">
                  <c:v>217.69112789211223</c:v>
                </c:pt>
                <c:pt idx="1">
                  <c:v>223.84755119222851</c:v>
                </c:pt>
                <c:pt idx="2">
                  <c:v>226.8847200202859</c:v>
                </c:pt>
                <c:pt idx="3">
                  <c:v>233.45157154040996</c:v>
                </c:pt>
                <c:pt idx="4">
                  <c:v>241.57805029656348</c:v>
                </c:pt>
                <c:pt idx="5">
                  <c:v>252.41335530476815</c:v>
                </c:pt>
              </c:numCache>
            </c:numRef>
          </c:yVal>
          <c:smooth val="1"/>
        </c:ser>
        <c:axId val="63501440"/>
        <c:axId val="63503360"/>
      </c:scatterChart>
      <c:valAx>
        <c:axId val="635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 en °vil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503360"/>
        <c:crosses val="autoZero"/>
        <c:crossBetween val="midCat"/>
      </c:valAx>
      <c:valAx>
        <c:axId val="63503360"/>
        <c:scaling>
          <c:orientation val="minMax"/>
          <c:max val="400"/>
          <c:min val="175"/>
        </c:scaling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Cs en g/kWh</a:t>
                </a:r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b="1" i="0" baseline="0">
                <a:latin typeface="Calibri" pitchFamily="34" charset="0"/>
              </a:defRPr>
            </a:pPr>
            <a:endParaRPr lang="fr-FR"/>
          </a:p>
        </c:txPr>
        <c:crossAx val="63501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670822397200356"/>
          <c:y val="0.10827883802660263"/>
          <c:w val="0.18329177602799654"/>
          <c:h val="0.35406379287334849"/>
        </c:manualLayout>
      </c:layout>
      <c:txPr>
        <a:bodyPr/>
        <a:lstStyle/>
        <a:p>
          <a:pPr>
            <a:defRPr sz="800" baseline="0">
              <a:latin typeface="Calibri" pitchFamily="34" charset="0"/>
            </a:defRPr>
          </a:pPr>
          <a:endParaRPr lang="fr-FR"/>
        </a:p>
      </c:txPr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0</xdr:row>
      <xdr:rowOff>4762</xdr:rowOff>
    </xdr:from>
    <xdr:to>
      <xdr:col>6</xdr:col>
      <xdr:colOff>33337</xdr:colOff>
      <xdr:row>17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80961</xdr:colOff>
      <xdr:row>0</xdr:row>
      <xdr:rowOff>0</xdr:rowOff>
    </xdr:from>
    <xdr:to>
      <xdr:col>12</xdr:col>
      <xdr:colOff>47624</xdr:colOff>
      <xdr:row>17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157162</xdr:colOff>
      <xdr:row>0</xdr:row>
      <xdr:rowOff>47625</xdr:rowOff>
    </xdr:from>
    <xdr:to>
      <xdr:col>18</xdr:col>
      <xdr:colOff>157162</xdr:colOff>
      <xdr:row>17</xdr:row>
      <xdr:rowOff>38099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6</xdr:col>
      <xdr:colOff>609600</xdr:colOff>
      <xdr:row>17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742950</xdr:colOff>
      <xdr:row>0</xdr:row>
      <xdr:rowOff>57150</xdr:rowOff>
    </xdr:from>
    <xdr:to>
      <xdr:col>12</xdr:col>
      <xdr:colOff>742950</xdr:colOff>
      <xdr:row>18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9"/>
  <sheetViews>
    <sheetView topLeftCell="A52" workbookViewId="0">
      <selection activeCell="H9" sqref="H9"/>
    </sheetView>
  </sheetViews>
  <sheetFormatPr baseColWidth="10" defaultRowHeight="15"/>
  <cols>
    <col min="1" max="1" width="16.5703125" customWidth="1"/>
    <col min="2" max="2" width="15.28515625" customWidth="1"/>
    <col min="3" max="3" width="9.85546875" style="1" bestFit="1" customWidth="1"/>
    <col min="4" max="4" width="9.42578125" style="1" customWidth="1"/>
    <col min="5" max="12" width="7.7109375" customWidth="1"/>
    <col min="257" max="257" width="16.5703125" customWidth="1"/>
    <col min="258" max="258" width="15.28515625" customWidth="1"/>
    <col min="259" max="259" width="9.85546875" bestFit="1" customWidth="1"/>
    <col min="260" max="260" width="9.42578125" customWidth="1"/>
    <col min="261" max="268" width="7.7109375" customWidth="1"/>
    <col min="513" max="513" width="16.5703125" customWidth="1"/>
    <col min="514" max="514" width="15.28515625" customWidth="1"/>
    <col min="515" max="515" width="9.85546875" bestFit="1" customWidth="1"/>
    <col min="516" max="516" width="9.42578125" customWidth="1"/>
    <col min="517" max="524" width="7.7109375" customWidth="1"/>
    <col min="769" max="769" width="16.5703125" customWidth="1"/>
    <col min="770" max="770" width="15.28515625" customWidth="1"/>
    <col min="771" max="771" width="9.85546875" bestFit="1" customWidth="1"/>
    <col min="772" max="772" width="9.42578125" customWidth="1"/>
    <col min="773" max="780" width="7.7109375" customWidth="1"/>
    <col min="1025" max="1025" width="16.5703125" customWidth="1"/>
    <col min="1026" max="1026" width="15.28515625" customWidth="1"/>
    <col min="1027" max="1027" width="9.85546875" bestFit="1" customWidth="1"/>
    <col min="1028" max="1028" width="9.42578125" customWidth="1"/>
    <col min="1029" max="1036" width="7.7109375" customWidth="1"/>
    <col min="1281" max="1281" width="16.5703125" customWidth="1"/>
    <col min="1282" max="1282" width="15.28515625" customWidth="1"/>
    <col min="1283" max="1283" width="9.85546875" bestFit="1" customWidth="1"/>
    <col min="1284" max="1284" width="9.42578125" customWidth="1"/>
    <col min="1285" max="1292" width="7.7109375" customWidth="1"/>
    <col min="1537" max="1537" width="16.5703125" customWidth="1"/>
    <col min="1538" max="1538" width="15.28515625" customWidth="1"/>
    <col min="1539" max="1539" width="9.85546875" bestFit="1" customWidth="1"/>
    <col min="1540" max="1540" width="9.42578125" customWidth="1"/>
    <col min="1541" max="1548" width="7.7109375" customWidth="1"/>
    <col min="1793" max="1793" width="16.5703125" customWidth="1"/>
    <col min="1794" max="1794" width="15.28515625" customWidth="1"/>
    <col min="1795" max="1795" width="9.85546875" bestFit="1" customWidth="1"/>
    <col min="1796" max="1796" width="9.42578125" customWidth="1"/>
    <col min="1797" max="1804" width="7.7109375" customWidth="1"/>
    <col min="2049" max="2049" width="16.5703125" customWidth="1"/>
    <col min="2050" max="2050" width="15.28515625" customWidth="1"/>
    <col min="2051" max="2051" width="9.85546875" bestFit="1" customWidth="1"/>
    <col min="2052" max="2052" width="9.42578125" customWidth="1"/>
    <col min="2053" max="2060" width="7.7109375" customWidth="1"/>
    <col min="2305" max="2305" width="16.5703125" customWidth="1"/>
    <col min="2306" max="2306" width="15.28515625" customWidth="1"/>
    <col min="2307" max="2307" width="9.85546875" bestFit="1" customWidth="1"/>
    <col min="2308" max="2308" width="9.42578125" customWidth="1"/>
    <col min="2309" max="2316" width="7.7109375" customWidth="1"/>
    <col min="2561" max="2561" width="16.5703125" customWidth="1"/>
    <col min="2562" max="2562" width="15.28515625" customWidth="1"/>
    <col min="2563" max="2563" width="9.85546875" bestFit="1" customWidth="1"/>
    <col min="2564" max="2564" width="9.42578125" customWidth="1"/>
    <col min="2565" max="2572" width="7.7109375" customWidth="1"/>
    <col min="2817" max="2817" width="16.5703125" customWidth="1"/>
    <col min="2818" max="2818" width="15.28515625" customWidth="1"/>
    <col min="2819" max="2819" width="9.85546875" bestFit="1" customWidth="1"/>
    <col min="2820" max="2820" width="9.42578125" customWidth="1"/>
    <col min="2821" max="2828" width="7.7109375" customWidth="1"/>
    <col min="3073" max="3073" width="16.5703125" customWidth="1"/>
    <col min="3074" max="3074" width="15.28515625" customWidth="1"/>
    <col min="3075" max="3075" width="9.85546875" bestFit="1" customWidth="1"/>
    <col min="3076" max="3076" width="9.42578125" customWidth="1"/>
    <col min="3077" max="3084" width="7.7109375" customWidth="1"/>
    <col min="3329" max="3329" width="16.5703125" customWidth="1"/>
    <col min="3330" max="3330" width="15.28515625" customWidth="1"/>
    <col min="3331" max="3331" width="9.85546875" bestFit="1" customWidth="1"/>
    <col min="3332" max="3332" width="9.42578125" customWidth="1"/>
    <col min="3333" max="3340" width="7.7109375" customWidth="1"/>
    <col min="3585" max="3585" width="16.5703125" customWidth="1"/>
    <col min="3586" max="3586" width="15.28515625" customWidth="1"/>
    <col min="3587" max="3587" width="9.85546875" bestFit="1" customWidth="1"/>
    <col min="3588" max="3588" width="9.42578125" customWidth="1"/>
    <col min="3589" max="3596" width="7.7109375" customWidth="1"/>
    <col min="3841" max="3841" width="16.5703125" customWidth="1"/>
    <col min="3842" max="3842" width="15.28515625" customWidth="1"/>
    <col min="3843" max="3843" width="9.85546875" bestFit="1" customWidth="1"/>
    <col min="3844" max="3844" width="9.42578125" customWidth="1"/>
    <col min="3845" max="3852" width="7.7109375" customWidth="1"/>
    <col min="4097" max="4097" width="16.5703125" customWidth="1"/>
    <col min="4098" max="4098" width="15.28515625" customWidth="1"/>
    <col min="4099" max="4099" width="9.85546875" bestFit="1" customWidth="1"/>
    <col min="4100" max="4100" width="9.42578125" customWidth="1"/>
    <col min="4101" max="4108" width="7.7109375" customWidth="1"/>
    <col min="4353" max="4353" width="16.5703125" customWidth="1"/>
    <col min="4354" max="4354" width="15.28515625" customWidth="1"/>
    <col min="4355" max="4355" width="9.85546875" bestFit="1" customWidth="1"/>
    <col min="4356" max="4356" width="9.42578125" customWidth="1"/>
    <col min="4357" max="4364" width="7.7109375" customWidth="1"/>
    <col min="4609" max="4609" width="16.5703125" customWidth="1"/>
    <col min="4610" max="4610" width="15.28515625" customWidth="1"/>
    <col min="4611" max="4611" width="9.85546875" bestFit="1" customWidth="1"/>
    <col min="4612" max="4612" width="9.42578125" customWidth="1"/>
    <col min="4613" max="4620" width="7.7109375" customWidth="1"/>
    <col min="4865" max="4865" width="16.5703125" customWidth="1"/>
    <col min="4866" max="4866" width="15.28515625" customWidth="1"/>
    <col min="4867" max="4867" width="9.85546875" bestFit="1" customWidth="1"/>
    <col min="4868" max="4868" width="9.42578125" customWidth="1"/>
    <col min="4869" max="4876" width="7.7109375" customWidth="1"/>
    <col min="5121" max="5121" width="16.5703125" customWidth="1"/>
    <col min="5122" max="5122" width="15.28515625" customWidth="1"/>
    <col min="5123" max="5123" width="9.85546875" bestFit="1" customWidth="1"/>
    <col min="5124" max="5124" width="9.42578125" customWidth="1"/>
    <col min="5125" max="5132" width="7.7109375" customWidth="1"/>
    <col min="5377" max="5377" width="16.5703125" customWidth="1"/>
    <col min="5378" max="5378" width="15.28515625" customWidth="1"/>
    <col min="5379" max="5379" width="9.85546875" bestFit="1" customWidth="1"/>
    <col min="5380" max="5380" width="9.42578125" customWidth="1"/>
    <col min="5381" max="5388" width="7.7109375" customWidth="1"/>
    <col min="5633" max="5633" width="16.5703125" customWidth="1"/>
    <col min="5634" max="5634" width="15.28515625" customWidth="1"/>
    <col min="5635" max="5635" width="9.85546875" bestFit="1" customWidth="1"/>
    <col min="5636" max="5636" width="9.42578125" customWidth="1"/>
    <col min="5637" max="5644" width="7.7109375" customWidth="1"/>
    <col min="5889" max="5889" width="16.5703125" customWidth="1"/>
    <col min="5890" max="5890" width="15.28515625" customWidth="1"/>
    <col min="5891" max="5891" width="9.85546875" bestFit="1" customWidth="1"/>
    <col min="5892" max="5892" width="9.42578125" customWidth="1"/>
    <col min="5893" max="5900" width="7.7109375" customWidth="1"/>
    <col min="6145" max="6145" width="16.5703125" customWidth="1"/>
    <col min="6146" max="6146" width="15.28515625" customWidth="1"/>
    <col min="6147" max="6147" width="9.85546875" bestFit="1" customWidth="1"/>
    <col min="6148" max="6148" width="9.42578125" customWidth="1"/>
    <col min="6149" max="6156" width="7.7109375" customWidth="1"/>
    <col min="6401" max="6401" width="16.5703125" customWidth="1"/>
    <col min="6402" max="6402" width="15.28515625" customWidth="1"/>
    <col min="6403" max="6403" width="9.85546875" bestFit="1" customWidth="1"/>
    <col min="6404" max="6404" width="9.42578125" customWidth="1"/>
    <col min="6405" max="6412" width="7.7109375" customWidth="1"/>
    <col min="6657" max="6657" width="16.5703125" customWidth="1"/>
    <col min="6658" max="6658" width="15.28515625" customWidth="1"/>
    <col min="6659" max="6659" width="9.85546875" bestFit="1" customWidth="1"/>
    <col min="6660" max="6660" width="9.42578125" customWidth="1"/>
    <col min="6661" max="6668" width="7.7109375" customWidth="1"/>
    <col min="6913" max="6913" width="16.5703125" customWidth="1"/>
    <col min="6914" max="6914" width="15.28515625" customWidth="1"/>
    <col min="6915" max="6915" width="9.85546875" bestFit="1" customWidth="1"/>
    <col min="6916" max="6916" width="9.42578125" customWidth="1"/>
    <col min="6917" max="6924" width="7.7109375" customWidth="1"/>
    <col min="7169" max="7169" width="16.5703125" customWidth="1"/>
    <col min="7170" max="7170" width="15.28515625" customWidth="1"/>
    <col min="7171" max="7171" width="9.85546875" bestFit="1" customWidth="1"/>
    <col min="7172" max="7172" width="9.42578125" customWidth="1"/>
    <col min="7173" max="7180" width="7.7109375" customWidth="1"/>
    <col min="7425" max="7425" width="16.5703125" customWidth="1"/>
    <col min="7426" max="7426" width="15.28515625" customWidth="1"/>
    <col min="7427" max="7427" width="9.85546875" bestFit="1" customWidth="1"/>
    <col min="7428" max="7428" width="9.42578125" customWidth="1"/>
    <col min="7429" max="7436" width="7.7109375" customWidth="1"/>
    <col min="7681" max="7681" width="16.5703125" customWidth="1"/>
    <col min="7682" max="7682" width="15.28515625" customWidth="1"/>
    <col min="7683" max="7683" width="9.85546875" bestFit="1" customWidth="1"/>
    <col min="7684" max="7684" width="9.42578125" customWidth="1"/>
    <col min="7685" max="7692" width="7.7109375" customWidth="1"/>
    <col min="7937" max="7937" width="16.5703125" customWidth="1"/>
    <col min="7938" max="7938" width="15.28515625" customWidth="1"/>
    <col min="7939" max="7939" width="9.85546875" bestFit="1" customWidth="1"/>
    <col min="7940" max="7940" width="9.42578125" customWidth="1"/>
    <col min="7941" max="7948" width="7.7109375" customWidth="1"/>
    <col min="8193" max="8193" width="16.5703125" customWidth="1"/>
    <col min="8194" max="8194" width="15.28515625" customWidth="1"/>
    <col min="8195" max="8195" width="9.85546875" bestFit="1" customWidth="1"/>
    <col min="8196" max="8196" width="9.42578125" customWidth="1"/>
    <col min="8197" max="8204" width="7.7109375" customWidth="1"/>
    <col min="8449" max="8449" width="16.5703125" customWidth="1"/>
    <col min="8450" max="8450" width="15.28515625" customWidth="1"/>
    <col min="8451" max="8451" width="9.85546875" bestFit="1" customWidth="1"/>
    <col min="8452" max="8452" width="9.42578125" customWidth="1"/>
    <col min="8453" max="8460" width="7.7109375" customWidth="1"/>
    <col min="8705" max="8705" width="16.5703125" customWidth="1"/>
    <col min="8706" max="8706" width="15.28515625" customWidth="1"/>
    <col min="8707" max="8707" width="9.85546875" bestFit="1" customWidth="1"/>
    <col min="8708" max="8708" width="9.42578125" customWidth="1"/>
    <col min="8709" max="8716" width="7.7109375" customWidth="1"/>
    <col min="8961" max="8961" width="16.5703125" customWidth="1"/>
    <col min="8962" max="8962" width="15.28515625" customWidth="1"/>
    <col min="8963" max="8963" width="9.85546875" bestFit="1" customWidth="1"/>
    <col min="8964" max="8964" width="9.42578125" customWidth="1"/>
    <col min="8965" max="8972" width="7.7109375" customWidth="1"/>
    <col min="9217" max="9217" width="16.5703125" customWidth="1"/>
    <col min="9218" max="9218" width="15.28515625" customWidth="1"/>
    <col min="9219" max="9219" width="9.85546875" bestFit="1" customWidth="1"/>
    <col min="9220" max="9220" width="9.42578125" customWidth="1"/>
    <col min="9221" max="9228" width="7.7109375" customWidth="1"/>
    <col min="9473" max="9473" width="16.5703125" customWidth="1"/>
    <col min="9474" max="9474" width="15.28515625" customWidth="1"/>
    <col min="9475" max="9475" width="9.85546875" bestFit="1" customWidth="1"/>
    <col min="9476" max="9476" width="9.42578125" customWidth="1"/>
    <col min="9477" max="9484" width="7.7109375" customWidth="1"/>
    <col min="9729" max="9729" width="16.5703125" customWidth="1"/>
    <col min="9730" max="9730" width="15.28515625" customWidth="1"/>
    <col min="9731" max="9731" width="9.85546875" bestFit="1" customWidth="1"/>
    <col min="9732" max="9732" width="9.42578125" customWidth="1"/>
    <col min="9733" max="9740" width="7.7109375" customWidth="1"/>
    <col min="9985" max="9985" width="16.5703125" customWidth="1"/>
    <col min="9986" max="9986" width="15.28515625" customWidth="1"/>
    <col min="9987" max="9987" width="9.85546875" bestFit="1" customWidth="1"/>
    <col min="9988" max="9988" width="9.42578125" customWidth="1"/>
    <col min="9989" max="9996" width="7.7109375" customWidth="1"/>
    <col min="10241" max="10241" width="16.5703125" customWidth="1"/>
    <col min="10242" max="10242" width="15.28515625" customWidth="1"/>
    <col min="10243" max="10243" width="9.85546875" bestFit="1" customWidth="1"/>
    <col min="10244" max="10244" width="9.42578125" customWidth="1"/>
    <col min="10245" max="10252" width="7.7109375" customWidth="1"/>
    <col min="10497" max="10497" width="16.5703125" customWidth="1"/>
    <col min="10498" max="10498" width="15.28515625" customWidth="1"/>
    <col min="10499" max="10499" width="9.85546875" bestFit="1" customWidth="1"/>
    <col min="10500" max="10500" width="9.42578125" customWidth="1"/>
    <col min="10501" max="10508" width="7.7109375" customWidth="1"/>
    <col min="10753" max="10753" width="16.5703125" customWidth="1"/>
    <col min="10754" max="10754" width="15.28515625" customWidth="1"/>
    <col min="10755" max="10755" width="9.85546875" bestFit="1" customWidth="1"/>
    <col min="10756" max="10756" width="9.42578125" customWidth="1"/>
    <col min="10757" max="10764" width="7.7109375" customWidth="1"/>
    <col min="11009" max="11009" width="16.5703125" customWidth="1"/>
    <col min="11010" max="11010" width="15.28515625" customWidth="1"/>
    <col min="11011" max="11011" width="9.85546875" bestFit="1" customWidth="1"/>
    <col min="11012" max="11012" width="9.42578125" customWidth="1"/>
    <col min="11013" max="11020" width="7.7109375" customWidth="1"/>
    <col min="11265" max="11265" width="16.5703125" customWidth="1"/>
    <col min="11266" max="11266" width="15.28515625" customWidth="1"/>
    <col min="11267" max="11267" width="9.85546875" bestFit="1" customWidth="1"/>
    <col min="11268" max="11268" width="9.42578125" customWidth="1"/>
    <col min="11269" max="11276" width="7.7109375" customWidth="1"/>
    <col min="11521" max="11521" width="16.5703125" customWidth="1"/>
    <col min="11522" max="11522" width="15.28515625" customWidth="1"/>
    <col min="11523" max="11523" width="9.85546875" bestFit="1" customWidth="1"/>
    <col min="11524" max="11524" width="9.42578125" customWidth="1"/>
    <col min="11525" max="11532" width="7.7109375" customWidth="1"/>
    <col min="11777" max="11777" width="16.5703125" customWidth="1"/>
    <col min="11778" max="11778" width="15.28515625" customWidth="1"/>
    <col min="11779" max="11779" width="9.85546875" bestFit="1" customWidth="1"/>
    <col min="11780" max="11780" width="9.42578125" customWidth="1"/>
    <col min="11781" max="11788" width="7.7109375" customWidth="1"/>
    <col min="12033" max="12033" width="16.5703125" customWidth="1"/>
    <col min="12034" max="12034" width="15.28515625" customWidth="1"/>
    <col min="12035" max="12035" width="9.85546875" bestFit="1" customWidth="1"/>
    <col min="12036" max="12036" width="9.42578125" customWidth="1"/>
    <col min="12037" max="12044" width="7.7109375" customWidth="1"/>
    <col min="12289" max="12289" width="16.5703125" customWidth="1"/>
    <col min="12290" max="12290" width="15.28515625" customWidth="1"/>
    <col min="12291" max="12291" width="9.85546875" bestFit="1" customWidth="1"/>
    <col min="12292" max="12292" width="9.42578125" customWidth="1"/>
    <col min="12293" max="12300" width="7.7109375" customWidth="1"/>
    <col min="12545" max="12545" width="16.5703125" customWidth="1"/>
    <col min="12546" max="12546" width="15.28515625" customWidth="1"/>
    <col min="12547" max="12547" width="9.85546875" bestFit="1" customWidth="1"/>
    <col min="12548" max="12548" width="9.42578125" customWidth="1"/>
    <col min="12549" max="12556" width="7.7109375" customWidth="1"/>
    <col min="12801" max="12801" width="16.5703125" customWidth="1"/>
    <col min="12802" max="12802" width="15.28515625" customWidth="1"/>
    <col min="12803" max="12803" width="9.85546875" bestFit="1" customWidth="1"/>
    <col min="12804" max="12804" width="9.42578125" customWidth="1"/>
    <col min="12805" max="12812" width="7.7109375" customWidth="1"/>
    <col min="13057" max="13057" width="16.5703125" customWidth="1"/>
    <col min="13058" max="13058" width="15.28515625" customWidth="1"/>
    <col min="13059" max="13059" width="9.85546875" bestFit="1" customWidth="1"/>
    <col min="13060" max="13060" width="9.42578125" customWidth="1"/>
    <col min="13061" max="13068" width="7.7109375" customWidth="1"/>
    <col min="13313" max="13313" width="16.5703125" customWidth="1"/>
    <col min="13314" max="13314" width="15.28515625" customWidth="1"/>
    <col min="13315" max="13315" width="9.85546875" bestFit="1" customWidth="1"/>
    <col min="13316" max="13316" width="9.42578125" customWidth="1"/>
    <col min="13317" max="13324" width="7.7109375" customWidth="1"/>
    <col min="13569" max="13569" width="16.5703125" customWidth="1"/>
    <col min="13570" max="13570" width="15.28515625" customWidth="1"/>
    <col min="13571" max="13571" width="9.85546875" bestFit="1" customWidth="1"/>
    <col min="13572" max="13572" width="9.42578125" customWidth="1"/>
    <col min="13573" max="13580" width="7.7109375" customWidth="1"/>
    <col min="13825" max="13825" width="16.5703125" customWidth="1"/>
    <col min="13826" max="13826" width="15.28515625" customWidth="1"/>
    <col min="13827" max="13827" width="9.85546875" bestFit="1" customWidth="1"/>
    <col min="13828" max="13828" width="9.42578125" customWidth="1"/>
    <col min="13829" max="13836" width="7.7109375" customWidth="1"/>
    <col min="14081" max="14081" width="16.5703125" customWidth="1"/>
    <col min="14082" max="14082" width="15.28515625" customWidth="1"/>
    <col min="14083" max="14083" width="9.85546875" bestFit="1" customWidth="1"/>
    <col min="14084" max="14084" width="9.42578125" customWidth="1"/>
    <col min="14085" max="14092" width="7.7109375" customWidth="1"/>
    <col min="14337" max="14337" width="16.5703125" customWidth="1"/>
    <col min="14338" max="14338" width="15.28515625" customWidth="1"/>
    <col min="14339" max="14339" width="9.85546875" bestFit="1" customWidth="1"/>
    <col min="14340" max="14340" width="9.42578125" customWidth="1"/>
    <col min="14341" max="14348" width="7.7109375" customWidth="1"/>
    <col min="14593" max="14593" width="16.5703125" customWidth="1"/>
    <col min="14594" max="14594" width="15.28515625" customWidth="1"/>
    <col min="14595" max="14595" width="9.85546875" bestFit="1" customWidth="1"/>
    <col min="14596" max="14596" width="9.42578125" customWidth="1"/>
    <col min="14597" max="14604" width="7.7109375" customWidth="1"/>
    <col min="14849" max="14849" width="16.5703125" customWidth="1"/>
    <col min="14850" max="14850" width="15.28515625" customWidth="1"/>
    <col min="14851" max="14851" width="9.85546875" bestFit="1" customWidth="1"/>
    <col min="14852" max="14852" width="9.42578125" customWidth="1"/>
    <col min="14853" max="14860" width="7.7109375" customWidth="1"/>
    <col min="15105" max="15105" width="16.5703125" customWidth="1"/>
    <col min="15106" max="15106" width="15.28515625" customWidth="1"/>
    <col min="15107" max="15107" width="9.85546875" bestFit="1" customWidth="1"/>
    <col min="15108" max="15108" width="9.42578125" customWidth="1"/>
    <col min="15109" max="15116" width="7.7109375" customWidth="1"/>
    <col min="15361" max="15361" width="16.5703125" customWidth="1"/>
    <col min="15362" max="15362" width="15.28515625" customWidth="1"/>
    <col min="15363" max="15363" width="9.85546875" bestFit="1" customWidth="1"/>
    <col min="15364" max="15364" width="9.42578125" customWidth="1"/>
    <col min="15365" max="15372" width="7.7109375" customWidth="1"/>
    <col min="15617" max="15617" width="16.5703125" customWidth="1"/>
    <col min="15618" max="15618" width="15.28515625" customWidth="1"/>
    <col min="15619" max="15619" width="9.85546875" bestFit="1" customWidth="1"/>
    <col min="15620" max="15620" width="9.42578125" customWidth="1"/>
    <col min="15621" max="15628" width="7.7109375" customWidth="1"/>
    <col min="15873" max="15873" width="16.5703125" customWidth="1"/>
    <col min="15874" max="15874" width="15.28515625" customWidth="1"/>
    <col min="15875" max="15875" width="9.85546875" bestFit="1" customWidth="1"/>
    <col min="15876" max="15876" width="9.42578125" customWidth="1"/>
    <col min="15877" max="15884" width="7.7109375" customWidth="1"/>
    <col min="16129" max="16129" width="16.5703125" customWidth="1"/>
    <col min="16130" max="16130" width="15.28515625" customWidth="1"/>
    <col min="16131" max="16131" width="9.85546875" bestFit="1" customWidth="1"/>
    <col min="16132" max="16132" width="9.42578125" customWidth="1"/>
    <col min="16133" max="16140" width="7.7109375" customWidth="1"/>
  </cols>
  <sheetData>
    <row r="2" spans="1:12" ht="15" customHeight="1">
      <c r="A2" s="37" t="s">
        <v>0</v>
      </c>
      <c r="B2" s="38"/>
      <c r="C2" s="38"/>
      <c r="D2" s="38"/>
      <c r="E2" s="38"/>
      <c r="F2" s="38"/>
      <c r="G2" s="38"/>
      <c r="H2" s="38"/>
    </row>
    <row r="3" spans="1:12" ht="15" customHeight="1">
      <c r="A3" s="4"/>
      <c r="B3" s="4"/>
      <c r="C3" s="4"/>
      <c r="D3" s="4"/>
      <c r="E3" s="4"/>
      <c r="F3" s="4"/>
      <c r="G3" s="4"/>
    </row>
    <row r="4" spans="1:12">
      <c r="A4" s="5" t="s">
        <v>1</v>
      </c>
      <c r="B4" s="6"/>
      <c r="C4" s="7" t="s">
        <v>2</v>
      </c>
      <c r="E4" t="s">
        <v>53</v>
      </c>
      <c r="G4" s="44" t="s">
        <v>54</v>
      </c>
      <c r="H4" s="44"/>
    </row>
    <row r="5" spans="1:12">
      <c r="A5" s="8" t="s">
        <v>3</v>
      </c>
      <c r="B5" s="9">
        <v>1461</v>
      </c>
      <c r="C5" s="9" t="s">
        <v>4</v>
      </c>
      <c r="G5" s="45" t="s">
        <v>55</v>
      </c>
      <c r="H5" s="45"/>
    </row>
    <row r="6" spans="1:12">
      <c r="A6" s="8" t="s">
        <v>5</v>
      </c>
      <c r="B6" s="10">
        <v>4</v>
      </c>
      <c r="C6" s="9" t="s">
        <v>6</v>
      </c>
      <c r="G6" s="46" t="s">
        <v>56</v>
      </c>
      <c r="H6" s="46"/>
    </row>
    <row r="7" spans="1:12">
      <c r="A7" s="39" t="s">
        <v>7</v>
      </c>
      <c r="B7" s="39"/>
      <c r="C7" s="39"/>
      <c r="D7" s="11"/>
    </row>
    <row r="8" spans="1:12">
      <c r="A8" s="8" t="s">
        <v>8</v>
      </c>
      <c r="B8" s="9">
        <v>42900</v>
      </c>
      <c r="C8" s="9" t="s">
        <v>9</v>
      </c>
      <c r="D8"/>
    </row>
    <row r="9" spans="1:12">
      <c r="A9" s="8" t="s">
        <v>10</v>
      </c>
      <c r="B9" s="9">
        <v>14.56</v>
      </c>
      <c r="C9" s="8"/>
      <c r="D9"/>
    </row>
    <row r="10" spans="1:12">
      <c r="A10" s="12" t="s">
        <v>11</v>
      </c>
      <c r="B10" s="9">
        <v>835</v>
      </c>
      <c r="C10" s="9" t="s">
        <v>12</v>
      </c>
      <c r="D10"/>
    </row>
    <row r="11" spans="1:12">
      <c r="A11" s="8" t="s">
        <v>13</v>
      </c>
      <c r="B11" s="9" t="s">
        <v>14</v>
      </c>
      <c r="C11" s="8"/>
      <c r="D11"/>
    </row>
    <row r="12" spans="1:12">
      <c r="A12" s="40" t="s">
        <v>15</v>
      </c>
      <c r="B12" s="41"/>
      <c r="C12" s="41"/>
      <c r="D12"/>
    </row>
    <row r="13" spans="1:12">
      <c r="A13" s="13" t="s">
        <v>16</v>
      </c>
      <c r="B13" s="14">
        <v>20</v>
      </c>
      <c r="C13" s="14" t="s">
        <v>17</v>
      </c>
      <c r="K13" s="1"/>
      <c r="L13" s="1"/>
    </row>
    <row r="14" spans="1:12">
      <c r="A14" s="13" t="s">
        <v>18</v>
      </c>
      <c r="B14" s="14">
        <v>1.0129999999999999</v>
      </c>
      <c r="C14" s="14" t="s">
        <v>19</v>
      </c>
      <c r="K14" s="1"/>
      <c r="L14" s="1"/>
    </row>
    <row r="15" spans="1:12">
      <c r="A15" s="15" t="s">
        <v>20</v>
      </c>
      <c r="B15" s="16">
        <v>285</v>
      </c>
      <c r="C15" s="16" t="s">
        <v>21</v>
      </c>
      <c r="K15" s="1"/>
      <c r="L15" s="1"/>
    </row>
    <row r="16" spans="1:12">
      <c r="A16" s="17"/>
      <c r="B16" s="18"/>
      <c r="C16" s="18"/>
      <c r="K16" s="1"/>
      <c r="L16" s="1"/>
    </row>
    <row r="17" spans="1:12">
      <c r="A17" s="19" t="s">
        <v>22</v>
      </c>
      <c r="B17" s="20" t="s">
        <v>23</v>
      </c>
      <c r="C17" s="21">
        <v>2</v>
      </c>
      <c r="D17" s="19">
        <v>0</v>
      </c>
      <c r="E17" s="19">
        <v>-2</v>
      </c>
      <c r="F17" s="19">
        <v>-4</v>
      </c>
      <c r="G17" s="19">
        <v>-6</v>
      </c>
      <c r="H17" s="19">
        <v>-8</v>
      </c>
    </row>
    <row r="18" spans="1:12">
      <c r="A18" s="42" t="s">
        <v>24</v>
      </c>
      <c r="B18" s="42"/>
      <c r="C18" s="22" t="s">
        <v>46</v>
      </c>
    </row>
    <row r="19" spans="1:12">
      <c r="A19" s="13" t="s">
        <v>25</v>
      </c>
      <c r="B19" s="14" t="s">
        <v>26</v>
      </c>
      <c r="C19" s="14">
        <v>1750</v>
      </c>
      <c r="D19" s="14">
        <v>1750</v>
      </c>
      <c r="E19" s="14">
        <v>1750</v>
      </c>
      <c r="F19" s="14">
        <v>1750</v>
      </c>
      <c r="G19" s="14">
        <v>1750</v>
      </c>
      <c r="H19" s="14">
        <v>1750</v>
      </c>
    </row>
    <row r="20" spans="1:12">
      <c r="A20" s="23" t="s">
        <v>27</v>
      </c>
      <c r="B20" s="24" t="s">
        <v>19</v>
      </c>
      <c r="C20" s="25">
        <f>C21*4*PI()/(B5*10^-1)</f>
        <v>3.0018229598982553</v>
      </c>
      <c r="D20" s="25">
        <f>E21*4*PI()/(B5*10^-1)</f>
        <v>3.0018229598982553</v>
      </c>
      <c r="E20" s="25">
        <f>E21*4*PI()/(B5*10^-1)</f>
        <v>3.0018229598982553</v>
      </c>
      <c r="F20" s="25">
        <f>F21*4*PI()/(B5*10^-1)</f>
        <v>3.0018229598982553</v>
      </c>
      <c r="G20" s="25">
        <f>G21*4*PI()/(B5*10^-1)</f>
        <v>3.0018229598982553</v>
      </c>
      <c r="H20" s="25">
        <f>H21*4*PI()/(B5*10^-1)</f>
        <v>3.0018229598982553</v>
      </c>
    </row>
    <row r="21" spans="1:12" s="11" customFormat="1">
      <c r="A21" s="13" t="s">
        <v>28</v>
      </c>
      <c r="B21" s="14" t="s">
        <v>29</v>
      </c>
      <c r="C21" s="26">
        <v>34.9</v>
      </c>
      <c r="D21" s="26">
        <v>34.9</v>
      </c>
      <c r="E21" s="26">
        <v>34.9</v>
      </c>
      <c r="F21" s="26">
        <v>34.9</v>
      </c>
      <c r="G21" s="26">
        <v>34.9</v>
      </c>
      <c r="H21" s="26">
        <v>34.9</v>
      </c>
    </row>
    <row r="22" spans="1:12">
      <c r="A22" s="27" t="s">
        <v>30</v>
      </c>
      <c r="B22" s="28" t="s">
        <v>31</v>
      </c>
      <c r="C22" s="29">
        <f t="shared" ref="C22:H22" si="0">C21*2*PI()*C19/60000</f>
        <v>6.3957590439332206</v>
      </c>
      <c r="D22" s="29">
        <f t="shared" si="0"/>
        <v>6.3957590439332206</v>
      </c>
      <c r="E22" s="29">
        <f t="shared" si="0"/>
        <v>6.3957590439332206</v>
      </c>
      <c r="F22" s="29">
        <f t="shared" si="0"/>
        <v>6.3957590439332206</v>
      </c>
      <c r="G22" s="29">
        <f t="shared" si="0"/>
        <v>6.3957590439332206</v>
      </c>
      <c r="H22" s="29">
        <f t="shared" si="0"/>
        <v>6.3957590439332206</v>
      </c>
    </row>
    <row r="23" spans="1:12">
      <c r="A23" s="30" t="s">
        <v>32</v>
      </c>
      <c r="B23" s="2" t="s">
        <v>33</v>
      </c>
      <c r="C23" s="3">
        <f t="shared" ref="C23:H23" si="1">C26*3600/C22</f>
        <v>261.3606905009371</v>
      </c>
      <c r="D23" s="3">
        <f t="shared" si="1"/>
        <v>261.3606905009371</v>
      </c>
      <c r="E23" s="3">
        <f t="shared" si="1"/>
        <v>273.8377083891728</v>
      </c>
      <c r="F23" s="3">
        <f t="shared" si="1"/>
        <v>290.9115223414953</v>
      </c>
      <c r="G23" s="3">
        <f t="shared" si="1"/>
        <v>306.01528083778061</v>
      </c>
      <c r="H23" s="3">
        <f t="shared" si="1"/>
        <v>339.83456616641951</v>
      </c>
    </row>
    <row r="24" spans="1:12">
      <c r="A24" s="43" t="s">
        <v>34</v>
      </c>
      <c r="B24" s="43"/>
      <c r="C24" s="31"/>
      <c r="D24" s="31"/>
      <c r="E24" s="31"/>
      <c r="F24" s="31"/>
      <c r="G24" s="31"/>
      <c r="H24" s="31"/>
    </row>
    <row r="25" spans="1:12">
      <c r="A25" s="14" t="s">
        <v>52</v>
      </c>
      <c r="B25" s="14" t="s">
        <v>35</v>
      </c>
      <c r="C25" s="14">
        <v>7.96</v>
      </c>
      <c r="D25" s="14">
        <v>7.96</v>
      </c>
      <c r="E25" s="14">
        <v>8.34</v>
      </c>
      <c r="F25" s="14">
        <v>8.86</v>
      </c>
      <c r="G25" s="14">
        <v>9.32</v>
      </c>
      <c r="H25" s="14">
        <v>10.35</v>
      </c>
      <c r="K25" s="1"/>
      <c r="L25" s="1"/>
    </row>
    <row r="26" spans="1:12" s="33" customFormat="1">
      <c r="A26" s="24" t="s">
        <v>36</v>
      </c>
      <c r="B26" s="24" t="s">
        <v>37</v>
      </c>
      <c r="C26" s="32">
        <f>C25*B6*C19/120000</f>
        <v>0.46433333333333332</v>
      </c>
      <c r="D26" s="32">
        <f>D25*B6*D19/120000</f>
        <v>0.46433333333333332</v>
      </c>
      <c r="E26" s="32">
        <f>E25*B6*E19/120000</f>
        <v>0.48649999999999999</v>
      </c>
      <c r="F26" s="32">
        <f>F25*B6*F19/120000</f>
        <v>0.51683333333333326</v>
      </c>
      <c r="G26" s="32">
        <f>G25*B6*G19/120000</f>
        <v>0.54366666666666663</v>
      </c>
      <c r="H26" s="32">
        <f>H25*B6*H19/120000</f>
        <v>0.60375000000000001</v>
      </c>
      <c r="K26" s="34"/>
      <c r="L26" s="34"/>
    </row>
    <row r="27" spans="1:12">
      <c r="A27" s="36" t="s">
        <v>38</v>
      </c>
      <c r="B27" s="36"/>
      <c r="E27" s="1"/>
      <c r="F27" s="1"/>
      <c r="G27" s="1"/>
      <c r="H27" s="1"/>
    </row>
    <row r="28" spans="1:12">
      <c r="A28" s="14" t="s">
        <v>39</v>
      </c>
      <c r="B28" s="14" t="s">
        <v>40</v>
      </c>
      <c r="C28" s="14">
        <v>299</v>
      </c>
      <c r="D28" s="14">
        <v>307</v>
      </c>
      <c r="E28" s="14">
        <v>316</v>
      </c>
      <c r="F28" s="14">
        <v>335</v>
      </c>
      <c r="G28" s="14">
        <v>375</v>
      </c>
      <c r="H28" s="14">
        <v>426</v>
      </c>
    </row>
    <row r="29" spans="1:12">
      <c r="A29" s="42" t="s">
        <v>41</v>
      </c>
      <c r="B29" s="42"/>
      <c r="E29" s="1"/>
      <c r="F29" s="1"/>
      <c r="G29" s="1"/>
      <c r="H29" s="1"/>
    </row>
    <row r="30" spans="1:12">
      <c r="A30" s="14" t="s">
        <v>42</v>
      </c>
      <c r="B30" s="14" t="s">
        <v>19</v>
      </c>
      <c r="C30" s="14">
        <v>60</v>
      </c>
      <c r="D30" s="14">
        <v>55</v>
      </c>
      <c r="E30" s="14">
        <v>50</v>
      </c>
      <c r="F30" s="14">
        <v>43</v>
      </c>
      <c r="G30" s="14">
        <v>33</v>
      </c>
      <c r="H30" s="14">
        <v>23</v>
      </c>
    </row>
    <row r="31" spans="1:12">
      <c r="A31" s="14" t="s">
        <v>43</v>
      </c>
      <c r="B31" s="14" t="s">
        <v>44</v>
      </c>
      <c r="C31" s="14">
        <v>4.9000000000000004</v>
      </c>
      <c r="D31" s="14">
        <v>4</v>
      </c>
      <c r="E31" s="14">
        <v>3.8</v>
      </c>
      <c r="F31" s="14">
        <v>3.3</v>
      </c>
      <c r="G31" s="14">
        <v>1.8</v>
      </c>
      <c r="H31" s="14">
        <v>0.2</v>
      </c>
    </row>
    <row r="32" spans="1:12">
      <c r="A32" s="14" t="s">
        <v>45</v>
      </c>
      <c r="B32" s="14" t="s">
        <v>23</v>
      </c>
      <c r="C32" s="14">
        <v>6.3</v>
      </c>
      <c r="D32" s="14">
        <v>8.8000000000000007</v>
      </c>
      <c r="E32" s="14">
        <v>11.9</v>
      </c>
      <c r="F32" s="14">
        <v>16.100000000000001</v>
      </c>
      <c r="G32" s="14">
        <v>23.4</v>
      </c>
      <c r="H32" s="14">
        <v>30.3</v>
      </c>
    </row>
    <row r="33" spans="1:8">
      <c r="C33"/>
      <c r="D33"/>
    </row>
    <row r="34" spans="1:8">
      <c r="A34" s="19" t="s">
        <v>22</v>
      </c>
      <c r="B34" s="19" t="s">
        <v>23</v>
      </c>
      <c r="C34" s="19">
        <v>2</v>
      </c>
      <c r="D34" s="19">
        <v>0</v>
      </c>
      <c r="E34" s="19">
        <v>-2</v>
      </c>
      <c r="F34" s="19">
        <v>-4</v>
      </c>
      <c r="G34" s="19">
        <v>-6</v>
      </c>
      <c r="H34" s="19">
        <v>-8</v>
      </c>
    </row>
    <row r="35" spans="1:8">
      <c r="A35" s="42" t="s">
        <v>24</v>
      </c>
      <c r="B35" s="42"/>
      <c r="C35" s="22" t="s">
        <v>47</v>
      </c>
    </row>
    <row r="36" spans="1:8">
      <c r="A36" s="13" t="s">
        <v>25</v>
      </c>
      <c r="B36" s="14" t="s">
        <v>26</v>
      </c>
      <c r="C36" s="14">
        <v>1750</v>
      </c>
      <c r="D36" s="14">
        <v>1750</v>
      </c>
      <c r="E36" s="14">
        <v>1750</v>
      </c>
      <c r="F36" s="14">
        <v>1750</v>
      </c>
      <c r="G36" s="14">
        <v>1750</v>
      </c>
      <c r="H36" s="14">
        <v>1750</v>
      </c>
    </row>
    <row r="37" spans="1:8">
      <c r="A37" s="23" t="s">
        <v>27</v>
      </c>
      <c r="B37" s="24" t="s">
        <v>19</v>
      </c>
      <c r="C37" s="25">
        <f>C38*4*PI()/(B5*10^-1)</f>
        <v>6.0036459197965106</v>
      </c>
      <c r="D37" s="25">
        <f>D38*4*PI()/(B5*10^-1)</f>
        <v>6.0036459197965106</v>
      </c>
      <c r="E37" s="25">
        <f>E38*4*PI()/(B5*10^-1)</f>
        <v>6.0036459197965106</v>
      </c>
      <c r="F37" s="25">
        <f>F38*4*PI()/(B5*10^-1)</f>
        <v>6.0036459197965106</v>
      </c>
      <c r="G37" s="25">
        <f>G38*4*PI()/(B5*10^-1)</f>
        <v>6.0036459197965106</v>
      </c>
      <c r="H37" s="25">
        <f>H38*4*PI()/(B5*10^-1)</f>
        <v>6.0036459197965106</v>
      </c>
    </row>
    <row r="38" spans="1:8">
      <c r="A38" s="13" t="s">
        <v>28</v>
      </c>
      <c r="B38" s="14" t="s">
        <v>29</v>
      </c>
      <c r="C38" s="26">
        <v>69.8</v>
      </c>
      <c r="D38" s="26">
        <v>69.8</v>
      </c>
      <c r="E38" s="26">
        <v>69.8</v>
      </c>
      <c r="F38" s="26">
        <v>69.8</v>
      </c>
      <c r="G38" s="26">
        <v>69.8</v>
      </c>
      <c r="H38" s="26">
        <v>69.8</v>
      </c>
    </row>
    <row r="39" spans="1:8">
      <c r="A39" s="27" t="s">
        <v>30</v>
      </c>
      <c r="B39" s="28" t="s">
        <v>31</v>
      </c>
      <c r="C39" s="29">
        <f t="shared" ref="C39:H39" si="2">C38*2*PI()*C36/60000</f>
        <v>12.791518087866441</v>
      </c>
      <c r="D39" s="29">
        <f t="shared" si="2"/>
        <v>12.791518087866441</v>
      </c>
      <c r="E39" s="29">
        <f t="shared" si="2"/>
        <v>12.791518087866441</v>
      </c>
      <c r="F39" s="29">
        <f t="shared" si="2"/>
        <v>12.791518087866441</v>
      </c>
      <c r="G39" s="29">
        <f t="shared" si="2"/>
        <v>12.791518087866441</v>
      </c>
      <c r="H39" s="29">
        <f t="shared" si="2"/>
        <v>12.791518087866441</v>
      </c>
    </row>
    <row r="40" spans="1:8">
      <c r="A40" s="30" t="s">
        <v>32</v>
      </c>
      <c r="B40" s="2" t="s">
        <v>33</v>
      </c>
      <c r="C40" s="3">
        <f t="shared" ref="C40:H40" si="3">C43*3600/C39</f>
        <v>242.8093349565867</v>
      </c>
      <c r="D40" s="3">
        <f t="shared" si="3"/>
        <v>242.31682109257738</v>
      </c>
      <c r="E40" s="3">
        <f t="shared" si="3"/>
        <v>243.13767753259287</v>
      </c>
      <c r="F40" s="3">
        <f t="shared" si="3"/>
        <v>244.4510478366177</v>
      </c>
      <c r="G40" s="3">
        <f t="shared" si="3"/>
        <v>249.21201518870762</v>
      </c>
      <c r="H40" s="3">
        <f t="shared" si="3"/>
        <v>254.79383898081306</v>
      </c>
    </row>
    <row r="41" spans="1:8">
      <c r="A41" s="43" t="s">
        <v>34</v>
      </c>
      <c r="B41" s="43"/>
      <c r="C41" s="31"/>
      <c r="D41" s="31"/>
      <c r="E41" s="31"/>
      <c r="F41" s="31"/>
      <c r="G41" s="31"/>
      <c r="H41" s="31"/>
    </row>
    <row r="42" spans="1:8">
      <c r="A42" s="14" t="s">
        <v>52</v>
      </c>
      <c r="B42" s="14" t="s">
        <v>35</v>
      </c>
      <c r="C42" s="14">
        <v>14.79</v>
      </c>
      <c r="D42" s="14">
        <v>14.76</v>
      </c>
      <c r="E42" s="14">
        <v>14.81</v>
      </c>
      <c r="F42" s="14">
        <v>14.89</v>
      </c>
      <c r="G42" s="14">
        <v>15.18</v>
      </c>
      <c r="H42" s="14">
        <v>15.52</v>
      </c>
    </row>
    <row r="43" spans="1:8">
      <c r="A43" s="24" t="s">
        <v>36</v>
      </c>
      <c r="B43" s="24" t="s">
        <v>37</v>
      </c>
      <c r="C43" s="32">
        <f>C42*B6*C36/120000</f>
        <v>0.86275000000000002</v>
      </c>
      <c r="D43" s="32">
        <f>D42*B6*D36/120000</f>
        <v>0.86099999999999999</v>
      </c>
      <c r="E43" s="32">
        <f>E42*B6*E36/120000</f>
        <v>0.86391666666666667</v>
      </c>
      <c r="F43" s="32">
        <f>F42*B6*F36/120000</f>
        <v>0.86858333333333337</v>
      </c>
      <c r="G43" s="32">
        <f>G42*B6*G36/120000</f>
        <v>0.88549999999999995</v>
      </c>
      <c r="H43" s="32">
        <f>H42*B6*H36/120000</f>
        <v>0.90533333333333332</v>
      </c>
    </row>
    <row r="44" spans="1:8">
      <c r="A44" s="36" t="s">
        <v>38</v>
      </c>
      <c r="B44" s="36"/>
      <c r="E44" s="1"/>
      <c r="F44" s="1"/>
      <c r="G44" s="1"/>
      <c r="H44" s="1"/>
    </row>
    <row r="45" spans="1:8">
      <c r="A45" s="14" t="s">
        <v>39</v>
      </c>
      <c r="B45" s="14" t="s">
        <v>40</v>
      </c>
      <c r="C45" s="14">
        <v>390</v>
      </c>
      <c r="D45" s="14">
        <v>400</v>
      </c>
      <c r="E45" s="14">
        <v>411</v>
      </c>
      <c r="F45" s="14">
        <v>420</v>
      </c>
      <c r="G45" s="14">
        <v>433</v>
      </c>
      <c r="H45" s="14">
        <v>447</v>
      </c>
    </row>
    <row r="46" spans="1:8">
      <c r="A46" s="42" t="s">
        <v>41</v>
      </c>
      <c r="B46" s="42"/>
      <c r="E46" s="1"/>
      <c r="F46" s="1"/>
      <c r="G46" s="1"/>
      <c r="H46" s="1"/>
    </row>
    <row r="47" spans="1:8">
      <c r="A47" s="14" t="s">
        <v>42</v>
      </c>
      <c r="B47" s="14" t="s">
        <v>19</v>
      </c>
      <c r="C47" s="14">
        <v>75</v>
      </c>
      <c r="D47" s="14">
        <v>70</v>
      </c>
      <c r="E47" s="14">
        <v>65</v>
      </c>
      <c r="F47" s="14">
        <v>60</v>
      </c>
      <c r="G47" s="14">
        <v>55</v>
      </c>
      <c r="H47" s="14">
        <v>50</v>
      </c>
    </row>
    <row r="48" spans="1:8">
      <c r="A48" s="14" t="s">
        <v>43</v>
      </c>
      <c r="B48" s="14" t="s">
        <v>44</v>
      </c>
      <c r="C48" s="14">
        <v>5.2</v>
      </c>
      <c r="D48" s="14">
        <v>5</v>
      </c>
      <c r="E48" s="14">
        <v>4.8</v>
      </c>
      <c r="F48" s="14">
        <v>4.5</v>
      </c>
      <c r="G48" s="14">
        <v>4</v>
      </c>
      <c r="H48" s="14">
        <v>3.8</v>
      </c>
    </row>
    <row r="49" spans="1:8">
      <c r="A49" s="14" t="s">
        <v>45</v>
      </c>
      <c r="B49" s="14" t="s">
        <v>23</v>
      </c>
      <c r="C49" s="14">
        <v>8.5</v>
      </c>
      <c r="D49" s="14">
        <v>10.5</v>
      </c>
      <c r="E49" s="14">
        <v>12.4</v>
      </c>
      <c r="F49" s="14">
        <v>14.2</v>
      </c>
      <c r="G49" s="14">
        <v>16.3</v>
      </c>
      <c r="H49" s="14">
        <v>19.100000000000001</v>
      </c>
    </row>
    <row r="52" spans="1:8">
      <c r="A52" s="19" t="s">
        <v>22</v>
      </c>
      <c r="B52" s="35" t="s">
        <v>23</v>
      </c>
      <c r="C52" s="19">
        <v>2</v>
      </c>
      <c r="D52" s="19">
        <v>0</v>
      </c>
      <c r="E52" s="19">
        <v>-2</v>
      </c>
      <c r="F52" s="19">
        <v>-4</v>
      </c>
      <c r="G52" s="19">
        <v>-6</v>
      </c>
      <c r="H52" s="19">
        <v>-8</v>
      </c>
    </row>
    <row r="53" spans="1:8">
      <c r="A53" s="42" t="s">
        <v>24</v>
      </c>
      <c r="B53" s="42"/>
      <c r="C53" s="22" t="s">
        <v>48</v>
      </c>
    </row>
    <row r="54" spans="1:8">
      <c r="A54" s="13" t="s">
        <v>25</v>
      </c>
      <c r="B54" s="14" t="s">
        <v>26</v>
      </c>
      <c r="C54" s="14">
        <v>1750</v>
      </c>
      <c r="D54" s="14">
        <v>1750</v>
      </c>
      <c r="E54" s="14">
        <v>1750</v>
      </c>
      <c r="F54" s="14">
        <v>1750</v>
      </c>
      <c r="G54" s="14">
        <v>1750</v>
      </c>
      <c r="H54" s="14">
        <v>1750</v>
      </c>
    </row>
    <row r="55" spans="1:8">
      <c r="A55" s="23" t="s">
        <v>27</v>
      </c>
      <c r="B55" s="24" t="s">
        <v>19</v>
      </c>
      <c r="C55" s="25">
        <f>C56*4*PI()/(B5*10^-1)</f>
        <v>12.007291839593021</v>
      </c>
      <c r="D55" s="25">
        <f>D56*4*PI()/(B5*10^-1)</f>
        <v>12.007291839593021</v>
      </c>
      <c r="E55" s="25">
        <f>E56*4*PI()/(B5*10^-1)</f>
        <v>12.007291839593021</v>
      </c>
      <c r="F55" s="25">
        <f>F56*4*PI()/(B5*10^-1)</f>
        <v>12.007291839593021</v>
      </c>
      <c r="G55" s="25">
        <f>G56*4*PI()/(B5*10^-1)</f>
        <v>12.007291839593021</v>
      </c>
      <c r="H55" s="25">
        <f>H56*4*PI()/(B5*10^-1)</f>
        <v>12.007291839593021</v>
      </c>
    </row>
    <row r="56" spans="1:8">
      <c r="A56" s="13" t="s">
        <v>28</v>
      </c>
      <c r="B56" s="14" t="s">
        <v>29</v>
      </c>
      <c r="C56" s="26">
        <v>139.6</v>
      </c>
      <c r="D56" s="26">
        <v>139.6</v>
      </c>
      <c r="E56" s="26">
        <v>139.6</v>
      </c>
      <c r="F56" s="26">
        <v>139.6</v>
      </c>
      <c r="G56" s="26">
        <v>139.6</v>
      </c>
      <c r="H56" s="26">
        <v>139.6</v>
      </c>
    </row>
    <row r="57" spans="1:8">
      <c r="A57" s="27" t="s">
        <v>30</v>
      </c>
      <c r="B57" s="28" t="s">
        <v>31</v>
      </c>
      <c r="C57" s="29">
        <f t="shared" ref="C57:H57" si="4">C56*2*PI()*C54/60000</f>
        <v>25.583036175732882</v>
      </c>
      <c r="D57" s="29">
        <f t="shared" si="4"/>
        <v>25.583036175732882</v>
      </c>
      <c r="E57" s="29">
        <f t="shared" si="4"/>
        <v>25.583036175732882</v>
      </c>
      <c r="F57" s="29">
        <f t="shared" si="4"/>
        <v>25.583036175732882</v>
      </c>
      <c r="G57" s="29">
        <f t="shared" si="4"/>
        <v>25.583036175732882</v>
      </c>
      <c r="H57" s="29">
        <f t="shared" si="4"/>
        <v>25.583036175732882</v>
      </c>
    </row>
    <row r="58" spans="1:8">
      <c r="A58" s="30" t="s">
        <v>32</v>
      </c>
      <c r="B58" s="2" t="s">
        <v>33</v>
      </c>
      <c r="C58" s="3">
        <f t="shared" ref="C58:H58" si="5">C61*3600/C57</f>
        <v>210.79593379598197</v>
      </c>
      <c r="D58" s="3">
        <f t="shared" si="5"/>
        <v>215.39272986006878</v>
      </c>
      <c r="E58" s="3">
        <f t="shared" si="5"/>
        <v>219.49701206014635</v>
      </c>
      <c r="F58" s="3">
        <f t="shared" si="5"/>
        <v>228.69060418832001</v>
      </c>
      <c r="G58" s="3">
        <f t="shared" si="5"/>
        <v>229.18311805232929</v>
      </c>
      <c r="H58" s="3">
        <f t="shared" si="5"/>
        <v>237.55585374048744</v>
      </c>
    </row>
    <row r="59" spans="1:8">
      <c r="A59" s="43" t="s">
        <v>34</v>
      </c>
      <c r="B59" s="43"/>
      <c r="C59" s="31"/>
      <c r="D59" s="31"/>
      <c r="E59" s="31"/>
      <c r="F59" s="31"/>
      <c r="G59" s="31"/>
      <c r="H59" s="31"/>
    </row>
    <row r="60" spans="1:8">
      <c r="A60" s="14" t="s">
        <v>52</v>
      </c>
      <c r="B60" s="14" t="s">
        <v>35</v>
      </c>
      <c r="C60" s="14">
        <v>25.68</v>
      </c>
      <c r="D60" s="14">
        <v>26.24</v>
      </c>
      <c r="E60" s="14">
        <v>26.74</v>
      </c>
      <c r="F60" s="14">
        <v>27.86</v>
      </c>
      <c r="G60" s="14">
        <v>27.92</v>
      </c>
      <c r="H60" s="14">
        <v>28.94</v>
      </c>
    </row>
    <row r="61" spans="1:8">
      <c r="A61" s="24" t="s">
        <v>36</v>
      </c>
      <c r="B61" s="24" t="s">
        <v>37</v>
      </c>
      <c r="C61" s="32">
        <f>C60*B6*C54/120000</f>
        <v>1.498</v>
      </c>
      <c r="D61" s="32">
        <f>D60*B6*D54/120000</f>
        <v>1.5306666666666666</v>
      </c>
      <c r="E61" s="32">
        <f>E60*B6*E54/120000</f>
        <v>1.5598333333333334</v>
      </c>
      <c r="F61" s="32">
        <f>F60*B6*F54/120000</f>
        <v>1.6251666666666666</v>
      </c>
      <c r="G61" s="32">
        <f>G60*B6*G54/120000</f>
        <v>1.6286666666666667</v>
      </c>
      <c r="H61" s="32">
        <f>H60*B6*H54/120000</f>
        <v>1.6881666666666666</v>
      </c>
    </row>
    <row r="62" spans="1:8">
      <c r="A62" s="36" t="s">
        <v>38</v>
      </c>
      <c r="B62" s="36"/>
      <c r="E62" s="1"/>
      <c r="F62" s="1"/>
      <c r="G62" s="1"/>
      <c r="H62" s="1"/>
    </row>
    <row r="63" spans="1:8">
      <c r="A63" s="14" t="s">
        <v>39</v>
      </c>
      <c r="B63" s="14" t="s">
        <v>40</v>
      </c>
      <c r="C63" s="14">
        <v>529</v>
      </c>
      <c r="D63" s="14">
        <v>544</v>
      </c>
      <c r="E63" s="14">
        <v>556</v>
      </c>
      <c r="F63" s="14">
        <v>572</v>
      </c>
      <c r="G63" s="14">
        <v>591</v>
      </c>
      <c r="H63" s="14">
        <v>614</v>
      </c>
    </row>
    <row r="64" spans="1:8">
      <c r="A64" s="42" t="s">
        <v>41</v>
      </c>
      <c r="B64" s="42"/>
      <c r="E64" s="1"/>
      <c r="F64" s="1"/>
      <c r="G64" s="1"/>
      <c r="H64" s="1"/>
    </row>
    <row r="65" spans="1:8">
      <c r="A65" s="14" t="s">
        <v>42</v>
      </c>
      <c r="B65" s="14" t="s">
        <v>19</v>
      </c>
      <c r="C65" s="14">
        <v>118</v>
      </c>
      <c r="D65" s="14">
        <v>108</v>
      </c>
      <c r="E65" s="14">
        <v>100</v>
      </c>
      <c r="F65" s="14">
        <v>88</v>
      </c>
      <c r="G65" s="14">
        <v>80</v>
      </c>
      <c r="H65" s="14">
        <v>77</v>
      </c>
    </row>
    <row r="66" spans="1:8">
      <c r="A66" s="14" t="s">
        <v>43</v>
      </c>
      <c r="B66" s="14" t="s">
        <v>44</v>
      </c>
      <c r="C66" s="14">
        <v>2.6</v>
      </c>
      <c r="D66" s="14">
        <v>2.2000000000000002</v>
      </c>
      <c r="E66" s="14">
        <v>1.7</v>
      </c>
      <c r="F66" s="14">
        <v>1.3</v>
      </c>
      <c r="G66" s="14">
        <v>0.8</v>
      </c>
      <c r="H66" s="14">
        <v>0.4</v>
      </c>
    </row>
    <row r="67" spans="1:8">
      <c r="A67" s="14" t="s">
        <v>45</v>
      </c>
      <c r="B67" s="14" t="s">
        <v>23</v>
      </c>
      <c r="C67" s="14">
        <v>10</v>
      </c>
      <c r="D67" s="14">
        <v>12.3</v>
      </c>
      <c r="E67" s="14">
        <v>14.3</v>
      </c>
      <c r="F67" s="14">
        <v>16.2</v>
      </c>
      <c r="G67" s="14">
        <v>18.3</v>
      </c>
      <c r="H67" s="14">
        <v>20.399999999999999</v>
      </c>
    </row>
    <row r="68" spans="1:8">
      <c r="C68"/>
      <c r="D68"/>
    </row>
    <row r="69" spans="1:8">
      <c r="A69" s="19" t="s">
        <v>22</v>
      </c>
      <c r="B69" s="19" t="s">
        <v>23</v>
      </c>
      <c r="C69" s="19">
        <v>2</v>
      </c>
      <c r="D69" s="19">
        <v>0</v>
      </c>
      <c r="E69" s="19">
        <v>-2</v>
      </c>
      <c r="F69" s="19">
        <v>-4</v>
      </c>
      <c r="G69" s="19">
        <v>-6</v>
      </c>
      <c r="H69" s="19">
        <v>-8</v>
      </c>
    </row>
    <row r="70" spans="1:8">
      <c r="A70" s="42" t="s">
        <v>24</v>
      </c>
      <c r="B70" s="42"/>
      <c r="C70" s="22" t="s">
        <v>49</v>
      </c>
    </row>
    <row r="71" spans="1:8">
      <c r="A71" s="13" t="s">
        <v>25</v>
      </c>
      <c r="B71" s="14" t="s">
        <v>26</v>
      </c>
      <c r="C71" s="14">
        <v>2250</v>
      </c>
      <c r="D71" s="14">
        <v>2250</v>
      </c>
      <c r="E71" s="14">
        <v>2250</v>
      </c>
      <c r="F71" s="14">
        <v>2250</v>
      </c>
      <c r="G71" s="14">
        <v>2250</v>
      </c>
      <c r="H71" s="14">
        <v>2250</v>
      </c>
    </row>
    <row r="72" spans="1:8">
      <c r="A72" s="23" t="s">
        <v>27</v>
      </c>
      <c r="B72" s="24" t="s">
        <v>19</v>
      </c>
      <c r="C72" s="25">
        <f>C73*4*PI()/(B5*10^-1)</f>
        <v>3.0018229598982553</v>
      </c>
      <c r="D72" s="25">
        <f>D73*4*PI()/(B5*10^-1)</f>
        <v>3.0018229598982553</v>
      </c>
      <c r="E72" s="25">
        <f>E73*4*PI()/(B5*10^-1)</f>
        <v>3.0018229598982553</v>
      </c>
      <c r="F72" s="25">
        <f>F73*4*PI()/(B5*10^-1)</f>
        <v>3.0018229598982553</v>
      </c>
      <c r="G72" s="25">
        <f>G73*4*PI()/(B5*10^-1)</f>
        <v>3.0018229598982553</v>
      </c>
      <c r="H72" s="25">
        <f>H73*4*PI()/(B5*10^-1)</f>
        <v>3.0018229598982553</v>
      </c>
    </row>
    <row r="73" spans="1:8">
      <c r="A73" s="13" t="s">
        <v>28</v>
      </c>
      <c r="B73" s="14" t="s">
        <v>29</v>
      </c>
      <c r="C73" s="26">
        <v>34.9</v>
      </c>
      <c r="D73" s="26">
        <v>34.9</v>
      </c>
      <c r="E73" s="26">
        <v>34.9</v>
      </c>
      <c r="F73" s="26">
        <v>34.9</v>
      </c>
      <c r="G73" s="26">
        <v>34.9</v>
      </c>
      <c r="H73" s="26">
        <v>34.9</v>
      </c>
    </row>
    <row r="74" spans="1:8">
      <c r="A74" s="27" t="s">
        <v>30</v>
      </c>
      <c r="B74" s="28" t="s">
        <v>31</v>
      </c>
      <c r="C74" s="29">
        <f t="shared" ref="C74:H74" si="6">C73*2*PI()*C71/60000</f>
        <v>8.2231187707712827</v>
      </c>
      <c r="D74" s="29">
        <f t="shared" si="6"/>
        <v>8.2231187707712827</v>
      </c>
      <c r="E74" s="29">
        <f t="shared" si="6"/>
        <v>8.2231187707712827</v>
      </c>
      <c r="F74" s="29">
        <f t="shared" si="6"/>
        <v>8.2231187707712827</v>
      </c>
      <c r="G74" s="29">
        <f t="shared" si="6"/>
        <v>8.2231187707712827</v>
      </c>
      <c r="H74" s="29">
        <f t="shared" si="6"/>
        <v>8.2231187707712827</v>
      </c>
    </row>
    <row r="75" spans="1:8">
      <c r="A75" s="30" t="s">
        <v>32</v>
      </c>
      <c r="B75" s="2" t="s">
        <v>33</v>
      </c>
      <c r="C75" s="3">
        <f t="shared" ref="C75:H75" si="7">C78*3600/C74</f>
        <v>281.06124506130931</v>
      </c>
      <c r="D75" s="3">
        <f t="shared" si="7"/>
        <v>285.98638370140236</v>
      </c>
      <c r="E75" s="3">
        <f t="shared" si="7"/>
        <v>293.86660552555122</v>
      </c>
      <c r="F75" s="3">
        <f t="shared" si="7"/>
        <v>296.82168870960692</v>
      </c>
      <c r="G75" s="3">
        <f t="shared" si="7"/>
        <v>316.52224326997913</v>
      </c>
      <c r="H75" s="3">
        <f t="shared" si="7"/>
        <v>379.56401786317002</v>
      </c>
    </row>
    <row r="76" spans="1:8">
      <c r="A76" s="43" t="s">
        <v>34</v>
      </c>
      <c r="B76" s="43"/>
      <c r="C76" s="31"/>
      <c r="D76" s="31"/>
      <c r="E76" s="31"/>
      <c r="F76" s="31"/>
      <c r="G76" s="31"/>
      <c r="H76" s="31"/>
    </row>
    <row r="77" spans="1:8">
      <c r="A77" s="14" t="s">
        <v>52</v>
      </c>
      <c r="B77" s="14" t="s">
        <v>35</v>
      </c>
      <c r="C77" s="14">
        <v>8.56</v>
      </c>
      <c r="D77" s="14">
        <v>8.7100000000000009</v>
      </c>
      <c r="E77" s="14">
        <v>8.9499999999999993</v>
      </c>
      <c r="F77" s="14">
        <v>9.0399999999999991</v>
      </c>
      <c r="G77" s="14">
        <v>9.64</v>
      </c>
      <c r="H77" s="14">
        <v>11.56</v>
      </c>
    </row>
    <row r="78" spans="1:8">
      <c r="A78" s="24" t="s">
        <v>36</v>
      </c>
      <c r="B78" s="24" t="s">
        <v>37</v>
      </c>
      <c r="C78" s="32">
        <f>C77*B6*C71/120000</f>
        <v>0.64200000000000002</v>
      </c>
      <c r="D78" s="32">
        <f>D77*B6*D71/120000</f>
        <v>0.65325000000000011</v>
      </c>
      <c r="E78" s="32">
        <f>E77*B6*E71/120000</f>
        <v>0.67125000000000001</v>
      </c>
      <c r="F78" s="32">
        <f>F77*B6*F71/120000</f>
        <v>0.67799999999999983</v>
      </c>
      <c r="G78" s="32">
        <f>G77*B6*G71/120000</f>
        <v>0.72299999999999998</v>
      </c>
      <c r="H78" s="32">
        <f>H77*B6*H71/120000</f>
        <v>0.86699999999999999</v>
      </c>
    </row>
    <row r="79" spans="1:8">
      <c r="A79" s="36" t="s">
        <v>38</v>
      </c>
      <c r="B79" s="36"/>
      <c r="E79" s="1"/>
      <c r="F79" s="1"/>
      <c r="G79" s="1"/>
      <c r="H79" s="1"/>
    </row>
    <row r="80" spans="1:8">
      <c r="A80" s="14" t="s">
        <v>39</v>
      </c>
      <c r="B80" s="14" t="s">
        <v>40</v>
      </c>
      <c r="C80" s="14">
        <v>336</v>
      </c>
      <c r="D80" s="14">
        <v>341</v>
      </c>
      <c r="E80" s="14">
        <v>358</v>
      </c>
      <c r="F80" s="14">
        <v>381</v>
      </c>
      <c r="G80" s="14">
        <v>421</v>
      </c>
      <c r="H80" s="14">
        <v>448</v>
      </c>
    </row>
    <row r="81" spans="1:8">
      <c r="A81" s="42" t="s">
        <v>41</v>
      </c>
      <c r="B81" s="42"/>
      <c r="E81" s="1"/>
      <c r="F81" s="1"/>
      <c r="G81" s="1"/>
      <c r="H81" s="1"/>
    </row>
    <row r="82" spans="1:8">
      <c r="A82" s="14" t="s">
        <v>42</v>
      </c>
      <c r="B82" s="14" t="s">
        <v>19</v>
      </c>
      <c r="C82" s="14">
        <v>58</v>
      </c>
      <c r="D82" s="14">
        <v>53</v>
      </c>
      <c r="E82" s="14">
        <v>48</v>
      </c>
      <c r="F82" s="14">
        <v>40</v>
      </c>
      <c r="G82" s="14">
        <v>28</v>
      </c>
      <c r="H82" s="14">
        <v>20</v>
      </c>
    </row>
    <row r="83" spans="1:8">
      <c r="A83" s="14" t="s">
        <v>43</v>
      </c>
      <c r="B83" s="14" t="s">
        <v>44</v>
      </c>
      <c r="C83" s="14">
        <v>4</v>
      </c>
      <c r="D83" s="14">
        <v>3.5</v>
      </c>
      <c r="E83" s="14">
        <v>3</v>
      </c>
      <c r="F83" s="14">
        <v>2.1</v>
      </c>
      <c r="G83" s="14">
        <v>0.2</v>
      </c>
      <c r="H83" s="14">
        <v>-0.2</v>
      </c>
    </row>
    <row r="84" spans="1:8">
      <c r="A84" s="14" t="s">
        <v>45</v>
      </c>
      <c r="B84" s="14" t="s">
        <v>23</v>
      </c>
      <c r="C84" s="14">
        <v>8.5</v>
      </c>
      <c r="D84" s="14">
        <v>11.2</v>
      </c>
      <c r="E84" s="14">
        <v>14.2</v>
      </c>
      <c r="F84" s="14">
        <v>18.5</v>
      </c>
      <c r="G84" s="14">
        <v>25.9</v>
      </c>
      <c r="H84" s="14">
        <v>31</v>
      </c>
    </row>
    <row r="87" spans="1:8">
      <c r="A87" s="19" t="s">
        <v>22</v>
      </c>
      <c r="B87" s="35" t="s">
        <v>23</v>
      </c>
      <c r="C87" s="19">
        <v>2</v>
      </c>
      <c r="D87" s="19">
        <v>0</v>
      </c>
      <c r="E87" s="19">
        <v>-2</v>
      </c>
      <c r="F87" s="19">
        <v>-4</v>
      </c>
      <c r="G87" s="19">
        <v>-6</v>
      </c>
      <c r="H87" s="19">
        <v>-8</v>
      </c>
    </row>
    <row r="88" spans="1:8">
      <c r="A88" s="42" t="s">
        <v>24</v>
      </c>
      <c r="B88" s="42"/>
      <c r="C88" s="22" t="s">
        <v>50</v>
      </c>
    </row>
    <row r="89" spans="1:8">
      <c r="A89" s="13" t="s">
        <v>25</v>
      </c>
      <c r="B89" s="14" t="s">
        <v>26</v>
      </c>
      <c r="C89" s="14">
        <v>2250</v>
      </c>
      <c r="D89" s="14">
        <v>2250</v>
      </c>
      <c r="E89" s="14">
        <v>2250</v>
      </c>
      <c r="F89" s="14">
        <v>2250</v>
      </c>
      <c r="G89" s="14">
        <v>2250</v>
      </c>
      <c r="H89" s="14">
        <v>2250</v>
      </c>
    </row>
    <row r="90" spans="1:8">
      <c r="A90" s="23" t="s">
        <v>27</v>
      </c>
      <c r="B90" s="24" t="s">
        <v>19</v>
      </c>
      <c r="C90" s="25">
        <f>C91*4*PI()/(B5*10^-1)</f>
        <v>6.0036459197965106</v>
      </c>
      <c r="D90" s="25">
        <f>D91*4*PI()/(B5*10^-1)</f>
        <v>6.0036459197965106</v>
      </c>
      <c r="E90" s="25">
        <f>E91*4*PI()/(B5*10^-1)</f>
        <v>6.0036459197965106</v>
      </c>
      <c r="F90" s="25">
        <f>F91*4*PI()/(B5*10^-1)</f>
        <v>6.0036459197965106</v>
      </c>
      <c r="G90" s="25">
        <f>G91*4*PI()/(B5*10^-1)</f>
        <v>6.0036459197965106</v>
      </c>
      <c r="H90" s="25">
        <f>H91*4*PI()/(B5*10^-1)</f>
        <v>6.0036459197965106</v>
      </c>
    </row>
    <row r="91" spans="1:8">
      <c r="A91" s="13" t="s">
        <v>28</v>
      </c>
      <c r="B91" s="14" t="s">
        <v>29</v>
      </c>
      <c r="C91" s="26">
        <v>69.8</v>
      </c>
      <c r="D91" s="26">
        <v>69.8</v>
      </c>
      <c r="E91" s="26">
        <v>69.8</v>
      </c>
      <c r="F91" s="26">
        <v>69.8</v>
      </c>
      <c r="G91" s="26">
        <v>69.8</v>
      </c>
      <c r="H91" s="26">
        <v>69.8</v>
      </c>
    </row>
    <row r="92" spans="1:8">
      <c r="A92" s="27" t="s">
        <v>30</v>
      </c>
      <c r="B92" s="28" t="s">
        <v>31</v>
      </c>
      <c r="C92" s="29">
        <f t="shared" ref="C92:H92" si="8">C91*2*PI()*C89/60000</f>
        <v>16.446237541542565</v>
      </c>
      <c r="D92" s="29">
        <f t="shared" si="8"/>
        <v>16.446237541542565</v>
      </c>
      <c r="E92" s="29">
        <f t="shared" si="8"/>
        <v>16.446237541542565</v>
      </c>
      <c r="F92" s="29">
        <f t="shared" si="8"/>
        <v>16.446237541542565</v>
      </c>
      <c r="G92" s="29">
        <f t="shared" si="8"/>
        <v>16.446237541542565</v>
      </c>
      <c r="H92" s="29">
        <f t="shared" si="8"/>
        <v>16.446237541542565</v>
      </c>
    </row>
    <row r="93" spans="1:8">
      <c r="A93" s="30" t="s">
        <v>32</v>
      </c>
      <c r="B93" s="2" t="s">
        <v>33</v>
      </c>
      <c r="C93" s="3">
        <f t="shared" ref="C93:H93" si="9">C96*3600/C92</f>
        <v>239.36173790852158</v>
      </c>
      <c r="D93" s="3">
        <f t="shared" si="9"/>
        <v>240.01842306053399</v>
      </c>
      <c r="E93" s="3">
        <f t="shared" si="9"/>
        <v>246.42110329265495</v>
      </c>
      <c r="F93" s="3">
        <f t="shared" si="9"/>
        <v>256.76389443685031</v>
      </c>
      <c r="G93" s="3">
        <f t="shared" si="9"/>
        <v>264.15160239698986</v>
      </c>
      <c r="H93" s="3">
        <f t="shared" si="9"/>
        <v>267.76337073305808</v>
      </c>
    </row>
    <row r="94" spans="1:8">
      <c r="A94" s="43" t="s">
        <v>34</v>
      </c>
      <c r="B94" s="43"/>
      <c r="C94" s="31"/>
      <c r="D94" s="31"/>
      <c r="E94" s="31"/>
      <c r="F94" s="31"/>
      <c r="G94" s="31"/>
      <c r="H94" s="31"/>
    </row>
    <row r="95" spans="1:8">
      <c r="A95" s="14" t="s">
        <v>52</v>
      </c>
      <c r="B95" s="14" t="s">
        <v>35</v>
      </c>
      <c r="C95" s="14">
        <v>14.58</v>
      </c>
      <c r="D95" s="14">
        <v>14.62</v>
      </c>
      <c r="E95" s="14">
        <v>15.01</v>
      </c>
      <c r="F95" s="14">
        <v>15.64</v>
      </c>
      <c r="G95" s="14">
        <v>16.09</v>
      </c>
      <c r="H95" s="14">
        <v>16.309999999999999</v>
      </c>
    </row>
    <row r="96" spans="1:8">
      <c r="A96" s="24" t="s">
        <v>36</v>
      </c>
      <c r="B96" s="24" t="s">
        <v>37</v>
      </c>
      <c r="C96" s="32">
        <f>C95*B6*C89/120000</f>
        <v>1.0934999999999999</v>
      </c>
      <c r="D96" s="32">
        <f>D95*B6*D89/120000</f>
        <v>1.0965</v>
      </c>
      <c r="E96" s="32">
        <f>E95*B6*E89/120000</f>
        <v>1.12575</v>
      </c>
      <c r="F96" s="32">
        <f>F95*B6*F89/120000</f>
        <v>1.173</v>
      </c>
      <c r="G96" s="32">
        <f>G95*B6*G89/120000</f>
        <v>1.20675</v>
      </c>
      <c r="H96" s="32">
        <f>H95*B6*H89/120000</f>
        <v>1.2232499999999999</v>
      </c>
    </row>
    <row r="97" spans="1:8">
      <c r="A97" s="36" t="s">
        <v>38</v>
      </c>
      <c r="B97" s="36"/>
      <c r="E97" s="1"/>
      <c r="F97" s="1"/>
      <c r="G97" s="1"/>
      <c r="H97" s="1"/>
    </row>
    <row r="98" spans="1:8">
      <c r="A98" s="14" t="s">
        <v>39</v>
      </c>
      <c r="B98" s="14" t="s">
        <v>40</v>
      </c>
      <c r="C98" s="14">
        <v>429</v>
      </c>
      <c r="D98" s="14">
        <v>443</v>
      </c>
      <c r="E98" s="14">
        <v>451</v>
      </c>
      <c r="F98" s="14">
        <v>460</v>
      </c>
      <c r="G98" s="14">
        <v>474</v>
      </c>
      <c r="H98" s="14">
        <v>486</v>
      </c>
    </row>
    <row r="99" spans="1:8">
      <c r="A99" s="42" t="s">
        <v>41</v>
      </c>
      <c r="B99" s="42"/>
      <c r="E99" s="1"/>
      <c r="F99" s="1"/>
      <c r="G99" s="1"/>
      <c r="H99" s="1"/>
    </row>
    <row r="100" spans="1:8">
      <c r="A100" s="14" t="s">
        <v>42</v>
      </c>
      <c r="B100" s="14" t="s">
        <v>19</v>
      </c>
      <c r="C100" s="14">
        <v>73</v>
      </c>
      <c r="D100" s="14">
        <v>68</v>
      </c>
      <c r="E100" s="14">
        <v>63</v>
      </c>
      <c r="F100" s="14">
        <v>58</v>
      </c>
      <c r="G100" s="14">
        <v>54</v>
      </c>
      <c r="H100" s="14">
        <v>50</v>
      </c>
    </row>
    <row r="101" spans="1:8">
      <c r="A101" s="14" t="s">
        <v>43</v>
      </c>
      <c r="B101" s="14" t="s">
        <v>44</v>
      </c>
      <c r="C101" s="14">
        <v>3</v>
      </c>
      <c r="D101" s="14">
        <v>2.5</v>
      </c>
      <c r="E101" s="14">
        <v>2</v>
      </c>
      <c r="F101" s="14">
        <v>1.6</v>
      </c>
      <c r="G101" s="14">
        <v>1</v>
      </c>
      <c r="H101" s="14">
        <v>0.8</v>
      </c>
    </row>
    <row r="102" spans="1:8">
      <c r="A102" s="14" t="s">
        <v>45</v>
      </c>
      <c r="B102" s="14" t="s">
        <v>23</v>
      </c>
      <c r="C102" s="14">
        <v>10.6</v>
      </c>
      <c r="D102" s="14">
        <v>12.6</v>
      </c>
      <c r="E102" s="14">
        <v>14.6</v>
      </c>
      <c r="F102" s="14">
        <v>16.3</v>
      </c>
      <c r="G102" s="14">
        <v>18.7</v>
      </c>
      <c r="H102" s="14">
        <v>21.09</v>
      </c>
    </row>
    <row r="103" spans="1:8">
      <c r="C103"/>
      <c r="D103"/>
    </row>
    <row r="104" spans="1:8">
      <c r="A104" s="19" t="s">
        <v>22</v>
      </c>
      <c r="B104" s="19" t="s">
        <v>23</v>
      </c>
      <c r="C104" s="19">
        <v>2</v>
      </c>
      <c r="D104" s="19">
        <v>0</v>
      </c>
      <c r="E104" s="19">
        <v>-2</v>
      </c>
      <c r="F104" s="19">
        <v>-4</v>
      </c>
      <c r="G104" s="19">
        <v>-6</v>
      </c>
      <c r="H104" s="19">
        <v>-8</v>
      </c>
    </row>
    <row r="105" spans="1:8">
      <c r="A105" s="42" t="s">
        <v>24</v>
      </c>
      <c r="B105" s="42"/>
      <c r="C105" s="22" t="s">
        <v>51</v>
      </c>
    </row>
    <row r="106" spans="1:8">
      <c r="A106" s="13" t="s">
        <v>25</v>
      </c>
      <c r="B106" s="14" t="s">
        <v>26</v>
      </c>
      <c r="C106" s="14">
        <v>2250</v>
      </c>
      <c r="D106" s="14">
        <v>2250</v>
      </c>
      <c r="E106" s="14">
        <v>2250</v>
      </c>
      <c r="F106" s="14">
        <v>2250</v>
      </c>
      <c r="G106" s="14">
        <v>2250</v>
      </c>
      <c r="H106" s="14">
        <v>2250</v>
      </c>
    </row>
    <row r="107" spans="1:8">
      <c r="A107" s="23" t="s">
        <v>27</v>
      </c>
      <c r="B107" s="24" t="s">
        <v>19</v>
      </c>
      <c r="C107" s="25">
        <f>C108*4*PI()/(B5*10^-1)</f>
        <v>12.007291839593021</v>
      </c>
      <c r="D107" s="25">
        <f>D108*4*PI()/(B5*10^-1)</f>
        <v>12.007291839593021</v>
      </c>
      <c r="E107" s="25">
        <f>E108*4*PI()/(B5*10^-1)</f>
        <v>12.007291839593021</v>
      </c>
      <c r="F107" s="25">
        <f>F108*4*PI()/(B5*10^-1)</f>
        <v>12.007291839593021</v>
      </c>
      <c r="G107" s="25">
        <f>G108*4*PI()/(B5*10^-1)</f>
        <v>12.007291839593021</v>
      </c>
      <c r="H107" s="25">
        <f>H108*4*PI()/(B5*10^-1)</f>
        <v>12.007291839593021</v>
      </c>
    </row>
    <row r="108" spans="1:8">
      <c r="A108" s="13" t="s">
        <v>28</v>
      </c>
      <c r="B108" s="14" t="s">
        <v>29</v>
      </c>
      <c r="C108" s="26">
        <v>139.6</v>
      </c>
      <c r="D108" s="26">
        <v>139.6</v>
      </c>
      <c r="E108" s="26">
        <v>139.6</v>
      </c>
      <c r="F108" s="26">
        <v>139.6</v>
      </c>
      <c r="G108" s="26">
        <v>139.6</v>
      </c>
      <c r="H108" s="26">
        <v>139.6</v>
      </c>
    </row>
    <row r="109" spans="1:8">
      <c r="A109" s="27" t="s">
        <v>30</v>
      </c>
      <c r="B109" s="28" t="s">
        <v>31</v>
      </c>
      <c r="C109" s="29">
        <f t="shared" ref="C109:H109" si="10">C108*2*PI()*C106/60000</f>
        <v>32.892475083085131</v>
      </c>
      <c r="D109" s="29">
        <f t="shared" si="10"/>
        <v>32.892475083085131</v>
      </c>
      <c r="E109" s="29">
        <f t="shared" si="10"/>
        <v>32.892475083085131</v>
      </c>
      <c r="F109" s="29">
        <f t="shared" si="10"/>
        <v>32.892475083085131</v>
      </c>
      <c r="G109" s="29">
        <f t="shared" si="10"/>
        <v>32.892475083085131</v>
      </c>
      <c r="H109" s="29">
        <f t="shared" si="10"/>
        <v>32.892475083085131</v>
      </c>
    </row>
    <row r="110" spans="1:8">
      <c r="A110" s="30" t="s">
        <v>32</v>
      </c>
      <c r="B110" s="2" t="s">
        <v>33</v>
      </c>
      <c r="C110" s="3">
        <f t="shared" ref="C110:H110" si="11">C113*3600/C109</f>
        <v>217.69112789211223</v>
      </c>
      <c r="D110" s="3">
        <f t="shared" si="11"/>
        <v>223.84755119222851</v>
      </c>
      <c r="E110" s="3">
        <f t="shared" si="11"/>
        <v>226.8847200202859</v>
      </c>
      <c r="F110" s="3">
        <f t="shared" si="11"/>
        <v>233.45157154040996</v>
      </c>
      <c r="G110" s="3">
        <f t="shared" si="11"/>
        <v>241.57805029656348</v>
      </c>
      <c r="H110" s="3">
        <f t="shared" si="11"/>
        <v>252.41335530476815</v>
      </c>
    </row>
    <row r="111" spans="1:8">
      <c r="A111" s="43" t="s">
        <v>34</v>
      </c>
      <c r="B111" s="43"/>
      <c r="C111" s="31"/>
      <c r="D111" s="31"/>
      <c r="E111" s="31"/>
      <c r="F111" s="31"/>
      <c r="G111" s="31"/>
      <c r="H111" s="31"/>
    </row>
    <row r="112" spans="1:8">
      <c r="A112" s="14" t="s">
        <v>52</v>
      </c>
      <c r="B112" s="14" t="s">
        <v>35</v>
      </c>
      <c r="C112" s="14">
        <v>26.52</v>
      </c>
      <c r="D112" s="14">
        <v>27.27</v>
      </c>
      <c r="E112" s="14">
        <v>27.64</v>
      </c>
      <c r="F112" s="14">
        <v>28.44</v>
      </c>
      <c r="G112" s="14">
        <v>29.43</v>
      </c>
      <c r="H112" s="14">
        <v>30.75</v>
      </c>
    </row>
    <row r="113" spans="1:8">
      <c r="A113" s="24" t="s">
        <v>36</v>
      </c>
      <c r="B113" s="24" t="s">
        <v>37</v>
      </c>
      <c r="C113" s="32">
        <f>C112*B6*C106/120000</f>
        <v>1.9890000000000001</v>
      </c>
      <c r="D113" s="32">
        <f>D112*B6*D106/120000</f>
        <v>2.0452499999999998</v>
      </c>
      <c r="E113" s="32">
        <f>E112*B6*E106/120000</f>
        <v>2.073</v>
      </c>
      <c r="F113" s="32">
        <f>F112*B6*F106/120000</f>
        <v>2.133</v>
      </c>
      <c r="G113" s="32">
        <f>G112*B6*G106/120000</f>
        <v>2.2072500000000002</v>
      </c>
      <c r="H113" s="32">
        <f>H112*B6*H106/120000</f>
        <v>2.3062499999999999</v>
      </c>
    </row>
    <row r="114" spans="1:8">
      <c r="A114" s="36" t="s">
        <v>38</v>
      </c>
      <c r="B114" s="36"/>
      <c r="E114" s="1"/>
      <c r="F114" s="1"/>
      <c r="G114" s="1"/>
      <c r="H114" s="1"/>
    </row>
    <row r="115" spans="1:8">
      <c r="A115" s="14" t="s">
        <v>39</v>
      </c>
      <c r="B115" s="14" t="s">
        <v>40</v>
      </c>
      <c r="C115" s="14">
        <v>548</v>
      </c>
      <c r="D115" s="14">
        <v>566</v>
      </c>
      <c r="E115" s="14">
        <v>584</v>
      </c>
      <c r="F115" s="14">
        <v>605</v>
      </c>
      <c r="G115" s="14">
        <v>638</v>
      </c>
      <c r="H115" s="14">
        <v>669</v>
      </c>
    </row>
    <row r="116" spans="1:8">
      <c r="A116" s="42" t="s">
        <v>41</v>
      </c>
      <c r="B116" s="42"/>
      <c r="E116" s="1"/>
      <c r="F116" s="1"/>
      <c r="G116" s="1"/>
      <c r="H116" s="1"/>
    </row>
    <row r="117" spans="1:8">
      <c r="A117" s="14" t="s">
        <v>42</v>
      </c>
      <c r="B117" s="14" t="s">
        <v>19</v>
      </c>
      <c r="C117" s="14">
        <v>114</v>
      </c>
      <c r="D117" s="14">
        <v>110</v>
      </c>
      <c r="E117" s="14">
        <v>103</v>
      </c>
      <c r="F117" s="14">
        <v>90</v>
      </c>
      <c r="G117" s="14">
        <v>80</v>
      </c>
      <c r="H117" s="14">
        <v>76</v>
      </c>
    </row>
    <row r="118" spans="1:8">
      <c r="A118" s="14" t="s">
        <v>43</v>
      </c>
      <c r="B118" s="14" t="s">
        <v>44</v>
      </c>
      <c r="C118" s="14">
        <v>2</v>
      </c>
      <c r="D118" s="14">
        <v>1.8</v>
      </c>
      <c r="E118" s="14">
        <v>1</v>
      </c>
      <c r="F118" s="14">
        <v>0.2</v>
      </c>
      <c r="G118" s="14">
        <v>-0.01</v>
      </c>
      <c r="H118" s="14">
        <v>-0.02</v>
      </c>
    </row>
    <row r="119" spans="1:8">
      <c r="A119" s="14" t="s">
        <v>45</v>
      </c>
      <c r="B119" s="14" t="s">
        <v>23</v>
      </c>
      <c r="C119" s="14">
        <v>12.53</v>
      </c>
      <c r="D119" s="14">
        <v>14.2</v>
      </c>
      <c r="E119" s="14">
        <v>16.399999999999999</v>
      </c>
      <c r="F119" s="14">
        <v>18.5</v>
      </c>
      <c r="G119" s="14">
        <v>20.8</v>
      </c>
      <c r="H119" s="14">
        <v>23.3</v>
      </c>
    </row>
  </sheetData>
  <mergeCells count="30">
    <mergeCell ref="A111:B111"/>
    <mergeCell ref="A114:B114"/>
    <mergeCell ref="A116:B116"/>
    <mergeCell ref="A81:B81"/>
    <mergeCell ref="A88:B88"/>
    <mergeCell ref="A94:B94"/>
    <mergeCell ref="A97:B97"/>
    <mergeCell ref="A99:B99"/>
    <mergeCell ref="A105:B105"/>
    <mergeCell ref="A79:B79"/>
    <mergeCell ref="A29:B29"/>
    <mergeCell ref="A35:B35"/>
    <mergeCell ref="A41:B41"/>
    <mergeCell ref="A44:B44"/>
    <mergeCell ref="A46:B46"/>
    <mergeCell ref="A53:B53"/>
    <mergeCell ref="A59:B59"/>
    <mergeCell ref="A62:B62"/>
    <mergeCell ref="A64:B64"/>
    <mergeCell ref="A70:B70"/>
    <mergeCell ref="A76:B76"/>
    <mergeCell ref="A27:B27"/>
    <mergeCell ref="A2:H2"/>
    <mergeCell ref="A7:C7"/>
    <mergeCell ref="A12:C12"/>
    <mergeCell ref="A18:B18"/>
    <mergeCell ref="A24:B24"/>
    <mergeCell ref="G4:H4"/>
    <mergeCell ref="G5:H5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21" sqref="H2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2" sqref="I22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Relevés</vt:lpstr>
      <vt:lpstr>Graphes combustion</vt:lpstr>
      <vt:lpstr>Graphes Cs et Températures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FARDEAU Mickael</dc:creator>
  <cp:lastModifiedBy>mfardeau</cp:lastModifiedBy>
  <dcterms:created xsi:type="dcterms:W3CDTF">2017-01-23T10:26:36Z</dcterms:created>
  <dcterms:modified xsi:type="dcterms:W3CDTF">2018-03-18T15:20:34Z</dcterms:modified>
</cp:coreProperties>
</file>