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----- TRAVAIL Loïc\année 2015-2016\Divers\BIM\Ma production BIM\Documents élèves\"/>
    </mc:Choice>
  </mc:AlternateContent>
  <bookViews>
    <workbookView xWindow="240" yWindow="60" windowWidth="15480" windowHeight="8580" tabRatio="513"/>
  </bookViews>
  <sheets>
    <sheet name="Relevés des simulations" sheetId="2" r:id="rId1"/>
    <sheet name="Température intérieure" sheetId="5" r:id="rId2"/>
    <sheet name="Besoins de chauffage" sheetId="3" r:id="rId3"/>
    <sheet name="Puissance de chauffage" sheetId="4" r:id="rId4"/>
  </sheets>
  <calcPr calcId="152511"/>
</workbook>
</file>

<file path=xl/calcChain.xml><?xml version="1.0" encoding="utf-8"?>
<calcChain xmlns="http://schemas.openxmlformats.org/spreadsheetml/2006/main">
  <c r="I10" i="2" l="1"/>
  <c r="H10" i="2"/>
  <c r="H123" i="2"/>
  <c r="I123" i="2"/>
  <c r="Q117" i="2" l="1"/>
  <c r="T117" i="2"/>
  <c r="Q118" i="2"/>
  <c r="T118" i="2"/>
  <c r="Q119" i="2"/>
  <c r="T119" i="2"/>
  <c r="Q120" i="2"/>
  <c r="T120" i="2"/>
  <c r="Q121" i="2"/>
  <c r="T121" i="2"/>
  <c r="Q122" i="2"/>
  <c r="T122" i="2"/>
  <c r="Q123" i="2"/>
  <c r="T123" i="2"/>
  <c r="Q124" i="2"/>
  <c r="T124" i="2"/>
  <c r="Q125" i="2"/>
  <c r="T125" i="2"/>
  <c r="Q126" i="2"/>
  <c r="T126" i="2"/>
  <c r="Q127" i="2"/>
  <c r="T127" i="2"/>
  <c r="Q128" i="2"/>
  <c r="T128" i="2"/>
  <c r="P118" i="2"/>
  <c r="P119" i="2"/>
  <c r="P120" i="2"/>
  <c r="P121" i="2"/>
  <c r="P122" i="2"/>
  <c r="P123" i="2"/>
  <c r="P124" i="2"/>
  <c r="P125" i="2"/>
  <c r="P126" i="2"/>
  <c r="P127" i="2"/>
  <c r="P128" i="2"/>
  <c r="P117" i="2"/>
  <c r="L117" i="2"/>
  <c r="O117" i="2"/>
  <c r="L118" i="2"/>
  <c r="O118" i="2"/>
  <c r="L119" i="2"/>
  <c r="O119" i="2"/>
  <c r="L120" i="2"/>
  <c r="O120" i="2"/>
  <c r="L121" i="2"/>
  <c r="O121" i="2"/>
  <c r="L122" i="2"/>
  <c r="O122" i="2"/>
  <c r="L123" i="2"/>
  <c r="O123" i="2"/>
  <c r="L124" i="2"/>
  <c r="O124" i="2"/>
  <c r="L125" i="2"/>
  <c r="L126" i="2"/>
  <c r="O126" i="2"/>
  <c r="L127" i="2"/>
  <c r="O127" i="2"/>
  <c r="L128" i="2"/>
  <c r="O128" i="2"/>
  <c r="K118" i="2"/>
  <c r="K119" i="2"/>
  <c r="K120" i="2"/>
  <c r="K121" i="2"/>
  <c r="K122" i="2"/>
  <c r="K123" i="2"/>
  <c r="K124" i="2"/>
  <c r="K125" i="2"/>
  <c r="K126" i="2"/>
  <c r="K127" i="2"/>
  <c r="K128" i="2"/>
  <c r="K117" i="2"/>
  <c r="I117" i="2"/>
  <c r="I118" i="2"/>
  <c r="I119" i="2"/>
  <c r="I120" i="2"/>
  <c r="I121" i="2"/>
  <c r="I122" i="2"/>
  <c r="I124" i="2"/>
  <c r="I125" i="2"/>
  <c r="I126" i="2"/>
  <c r="I127" i="2"/>
  <c r="I128" i="2"/>
  <c r="H118" i="2"/>
  <c r="H119" i="2"/>
  <c r="H120" i="2"/>
  <c r="H121" i="2"/>
  <c r="H122" i="2"/>
  <c r="H124" i="2"/>
  <c r="H125" i="2"/>
  <c r="H126" i="2"/>
  <c r="H127" i="2"/>
  <c r="H128" i="2"/>
  <c r="H117" i="2"/>
  <c r="D117" i="2"/>
  <c r="G117" i="2"/>
  <c r="D118" i="2"/>
  <c r="G118" i="2"/>
  <c r="D119" i="2"/>
  <c r="G119" i="2"/>
  <c r="D120" i="2"/>
  <c r="G120" i="2"/>
  <c r="D121" i="2"/>
  <c r="G121" i="2"/>
  <c r="D122" i="2"/>
  <c r="G122" i="2"/>
  <c r="D123" i="2"/>
  <c r="G123" i="2"/>
  <c r="D125" i="2"/>
  <c r="G125" i="2"/>
  <c r="D126" i="2"/>
  <c r="G126" i="2"/>
  <c r="D127" i="2"/>
  <c r="G127" i="2"/>
  <c r="C118" i="2"/>
  <c r="C119" i="2"/>
  <c r="C120" i="2"/>
  <c r="C121" i="2"/>
  <c r="C122" i="2"/>
  <c r="C123" i="2"/>
  <c r="C125" i="2"/>
  <c r="C126" i="2"/>
  <c r="C127" i="2"/>
  <c r="C117" i="2"/>
  <c r="I15" i="2" l="1"/>
  <c r="I13" i="2"/>
  <c r="I12" i="2"/>
  <c r="I14" i="2"/>
  <c r="I11" i="2" l="1"/>
  <c r="I9" i="2"/>
  <c r="I8" i="2"/>
  <c r="I7" i="2"/>
  <c r="I6" i="2"/>
  <c r="I4" i="2" l="1"/>
  <c r="I5" i="2" l="1"/>
</calcChain>
</file>

<file path=xl/sharedStrings.xml><?xml version="1.0" encoding="utf-8"?>
<sst xmlns="http://schemas.openxmlformats.org/spreadsheetml/2006/main" count="123" uniqueCount="40">
  <si>
    <t>Unité</t>
  </si>
  <si>
    <t>Orienter la facade principale au nord</t>
  </si>
  <si>
    <t>Situer la maison à Nice</t>
  </si>
  <si>
    <t>Augmenter l'isolation des baies vitrées</t>
  </si>
  <si>
    <t>Climatiser la maison</t>
  </si>
  <si>
    <t>Classe d'inertie : très lourde</t>
  </si>
  <si>
    <t>Classe d'inertie : très légère</t>
  </si>
  <si>
    <t>Augmenter la perméabilité de l'enveloppe : RT 2012 : 0,60 m3/(h.m²)</t>
  </si>
  <si>
    <t>Expertise et améliorations énergétiques d'une maison individuelle</t>
  </si>
  <si>
    <t xml:space="preserve">Masque solaire : Positionner une maison devant la facade SUD </t>
  </si>
  <si>
    <t>Augmenter le niveau d'isolation de l'enveloppe (murs déperditifs, plancher bas et plancher haut)</t>
  </si>
  <si>
    <t>T° intérieure max</t>
  </si>
  <si>
    <t>kWh/an</t>
  </si>
  <si>
    <t>kW</t>
  </si>
  <si>
    <t>°C</t>
  </si>
  <si>
    <t>Besoins de chauffage</t>
  </si>
  <si>
    <t>Puisance max de chauffage</t>
  </si>
  <si>
    <t>Etat initial</t>
  </si>
  <si>
    <t>Situer la maison à Nancy</t>
  </si>
  <si>
    <t>Puisance max de refroidissement</t>
  </si>
  <si>
    <t>Besoins de refroidissement</t>
  </si>
  <si>
    <t>Mettre une casquette solaire (1m)</t>
  </si>
  <si>
    <t>Apports solaires diminuent donc :
 - donc les besoins de chauffage augmentent
 - le taux d'inconfort diminue car Tic plus faible</t>
  </si>
  <si>
    <t>Teb plus élevée donc :
 - Déperditions plus faibles donc les besoins de chauffage diminuent
 - Tic plus élevée donc Taux d'inconfort augmente ainsi que le temps de  dépassement de 28°C</t>
  </si>
  <si>
    <t>Teb plus faible donc :
 - Déperditions plus élevées donc les besoins de chauffage augmentent
 - Tic plus faible donc Taux d'inconfort diminue ainsi que le temps de  dépassement de 28°C</t>
  </si>
  <si>
    <t>Forte inertie des parois donc :
 -  en hiver le batiment emmagasine la chaleur des apports solaires et internes et les besoins de chauffage diminuent
 - en été le batiment se réchauffe moins vite (conserve la fraicheur) et le taux d'inconfort baisse</t>
  </si>
  <si>
    <t>Faible inertie des parois donc :
 -  en hiver le batiment emmagasine peu la chaleur des apports solaires et internes et les besoins de chauffage augmente 
 - en été le batiment se réchauffe plus vite et le taux d'inconfort augmente</t>
  </si>
  <si>
    <t>Un système de climatisation fonctionne ce qui entraine :
 - Les besoins du système de refroidissement augmentent entrainant un coût énergétique
 - donc Tic plus faible donc Taux d'inconfort diminue ainsi que le temps de  dépassement de 28°C</t>
  </si>
  <si>
    <t>Un masque (un bâtiment) devant la maison réduit les apports solaires donc : 
 - en hiver les besoins de chauffage augmentent,
 - en été le taux d'inconfort diminue,
 - le besoin de refroidissement diminue</t>
  </si>
  <si>
    <t>Une meilleure isolation des parois permet :
 - moins de déperditions donc moins de besoins de chauffage et une puissance de chauffage plus faible
 - une TIC légèrement plus élevée</t>
  </si>
  <si>
    <t>Une perméabilité améliorée permet :
 - moins de débits de fuites donc des besoins de chauffage plus faibles</t>
  </si>
  <si>
    <t>Une meilleure isolation des fenetres permet :
 - moins de déperditions donc moins de besoins de chauffage et une puissance de chauffage plus faible
 - une TIC légèrement plus élevée</t>
  </si>
  <si>
    <t>Un masque au SUD (casquette) réduit les apports solaires donc : 
 - en hiver les besoins de chauffage augmentent,
 - en été le taux d'inconfort diminue,
 - le besoin de refroidissement diminue</t>
  </si>
  <si>
    <t>Simulation sous</t>
  </si>
  <si>
    <t>STD sous Kozibox</t>
  </si>
  <si>
    <t>STD sous PLEIADES</t>
  </si>
  <si>
    <t>STD sous Archiwizard</t>
  </si>
  <si>
    <t>Simulation rapide sous Archiwizard</t>
  </si>
  <si>
    <t xml:space="preserve">Analyse
</t>
  </si>
  <si>
    <t>Tableau des écarts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</si>
</sst>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6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4"/>
      <color theme="1"/>
      <name val="Calibri"/>
      <family val="2"/>
    </font>
    <font>
      <sz val="14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00000"/>
      </left>
      <right style="thin">
        <color theme="1"/>
      </right>
      <top style="medium">
        <color rgb="FFC0000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rgb="FFC00000"/>
      </top>
      <bottom style="thin">
        <color theme="1"/>
      </bottom>
      <diagonal/>
    </border>
    <border>
      <left style="thin">
        <color theme="1"/>
      </left>
      <right style="medium">
        <color rgb="FFC00000"/>
      </right>
      <top style="medium">
        <color rgb="FFC00000"/>
      </top>
      <bottom style="thin">
        <color theme="1"/>
      </bottom>
      <diagonal/>
    </border>
    <border>
      <left style="medium">
        <color rgb="FFC0000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rgb="FFC00000"/>
      </right>
      <top style="thin">
        <color theme="1"/>
      </top>
      <bottom style="thin">
        <color theme="1"/>
      </bottom>
      <diagonal/>
    </border>
    <border>
      <left style="medium">
        <color rgb="FFC00000"/>
      </left>
      <right style="thin">
        <color theme="1"/>
      </right>
      <top style="thin">
        <color theme="1"/>
      </top>
      <bottom style="thick">
        <color rgb="FFC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rgb="FFC00000"/>
      </bottom>
      <diagonal/>
    </border>
    <border>
      <left style="thin">
        <color theme="1"/>
      </left>
      <right style="medium">
        <color rgb="FFC00000"/>
      </right>
      <top style="thin">
        <color theme="1"/>
      </top>
      <bottom style="thick">
        <color rgb="FFC00000"/>
      </bottom>
      <diagonal/>
    </border>
    <border>
      <left style="medium">
        <color rgb="FFC00000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rgb="FFC00000"/>
      </right>
      <top/>
      <bottom style="thin">
        <color theme="1"/>
      </bottom>
      <diagonal/>
    </border>
    <border>
      <left style="medium">
        <color rgb="FFC00000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rgb="FFC00000"/>
      </right>
      <top style="thin">
        <color theme="1"/>
      </top>
      <bottom/>
      <diagonal/>
    </border>
    <border>
      <left style="medium">
        <color rgb="FFC00000"/>
      </left>
      <right style="thin">
        <color theme="1"/>
      </right>
      <top style="medium">
        <color rgb="FFC00000"/>
      </top>
      <bottom style="thick">
        <color rgb="FFC00000"/>
      </bottom>
      <diagonal/>
    </border>
    <border>
      <left style="thin">
        <color theme="1"/>
      </left>
      <right style="thin">
        <color theme="1"/>
      </right>
      <top style="medium">
        <color rgb="FFC00000"/>
      </top>
      <bottom style="thick">
        <color rgb="FFC00000"/>
      </bottom>
      <diagonal/>
    </border>
    <border>
      <left style="thin">
        <color theme="1"/>
      </left>
      <right style="medium">
        <color rgb="FFC00000"/>
      </right>
      <top style="medium">
        <color rgb="FFC00000"/>
      </top>
      <bottom style="thick">
        <color rgb="FFC00000"/>
      </bottom>
      <diagonal/>
    </border>
    <border>
      <left style="medium">
        <color rgb="FFC00000"/>
      </left>
      <right style="thin">
        <color theme="1"/>
      </right>
      <top style="medium">
        <color rgb="FFC00000"/>
      </top>
      <bottom/>
      <diagonal/>
    </border>
    <border>
      <left style="thin">
        <color theme="1"/>
      </left>
      <right style="thin">
        <color theme="1"/>
      </right>
      <top style="medium">
        <color rgb="FFC00000"/>
      </top>
      <bottom/>
      <diagonal/>
    </border>
    <border>
      <left style="thin">
        <color theme="1"/>
      </left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 style="thin">
        <color theme="1"/>
      </bottom>
      <diagonal/>
    </border>
    <border>
      <left/>
      <right style="medium">
        <color rgb="FFC00000"/>
      </right>
      <top style="medium">
        <color rgb="FFC00000"/>
      </top>
      <bottom style="thin">
        <color theme="1"/>
      </bottom>
      <diagonal/>
    </border>
    <border>
      <left style="medium">
        <color rgb="FFC00000"/>
      </left>
      <right style="thin">
        <color theme="1"/>
      </right>
      <top/>
      <bottom/>
      <diagonal/>
    </border>
    <border>
      <left style="medium">
        <color rgb="FFC00000"/>
      </left>
      <right style="thin">
        <color theme="1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9" fillId="0" borderId="0" xfId="0" applyFont="1"/>
    <xf numFmtId="9" fontId="7" fillId="3" borderId="2" xfId="1" applyFont="1" applyFill="1" applyBorder="1" applyAlignment="1">
      <alignment horizontal="center" vertical="center" wrapText="1"/>
    </xf>
    <xf numFmtId="9" fontId="7" fillId="3" borderId="3" xfId="1" applyFont="1" applyFill="1" applyBorder="1" applyAlignment="1">
      <alignment horizontal="center" vertical="center" wrapText="1"/>
    </xf>
    <xf numFmtId="9" fontId="7" fillId="3" borderId="4" xfId="1" applyFont="1" applyFill="1" applyBorder="1" applyAlignment="1">
      <alignment horizontal="center" vertical="center" wrapText="1"/>
    </xf>
    <xf numFmtId="9" fontId="7" fillId="3" borderId="5" xfId="1" applyFont="1" applyFill="1" applyBorder="1" applyAlignment="1">
      <alignment horizontal="center" vertical="center" wrapText="1"/>
    </xf>
    <xf numFmtId="9" fontId="7" fillId="3" borderId="6" xfId="1" applyFont="1" applyFill="1" applyBorder="1" applyAlignment="1">
      <alignment horizontal="center" vertical="center" wrapText="1"/>
    </xf>
    <xf numFmtId="9" fontId="7" fillId="3" borderId="7" xfId="1" applyFont="1" applyFill="1" applyBorder="1" applyAlignment="1">
      <alignment horizontal="center" vertical="center" wrapText="1"/>
    </xf>
    <xf numFmtId="9" fontId="7" fillId="3" borderId="8" xfId="1" applyFont="1" applyFill="1" applyBorder="1" applyAlignment="1">
      <alignment horizontal="center" vertical="center" wrapText="1"/>
    </xf>
    <xf numFmtId="9" fontId="7" fillId="3" borderId="9" xfId="1" applyFont="1" applyFill="1" applyBorder="1" applyAlignment="1">
      <alignment horizontal="center" vertical="center" wrapText="1"/>
    </xf>
    <xf numFmtId="9" fontId="7" fillId="3" borderId="10" xfId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9" fontId="7" fillId="7" borderId="3" xfId="1" applyFont="1" applyFill="1" applyBorder="1" applyAlignment="1">
      <alignment horizontal="center" vertical="center" wrapText="1"/>
    </xf>
    <xf numFmtId="9" fontId="7" fillId="7" borderId="6" xfId="1" applyFont="1" applyFill="1" applyBorder="1" applyAlignment="1">
      <alignment horizontal="center" vertical="center" wrapText="1"/>
    </xf>
    <xf numFmtId="9" fontId="7" fillId="7" borderId="9" xfId="1" applyFont="1" applyFill="1" applyBorder="1" applyAlignment="1">
      <alignment horizontal="center" vertical="center" wrapText="1"/>
    </xf>
    <xf numFmtId="9" fontId="7" fillId="7" borderId="5" xfId="1" applyFont="1" applyFill="1" applyBorder="1" applyAlignment="1">
      <alignment horizontal="center" vertical="center" wrapText="1"/>
    </xf>
    <xf numFmtId="9" fontId="7" fillId="7" borderId="7" xfId="1" applyFont="1" applyFill="1" applyBorder="1" applyAlignment="1">
      <alignment horizontal="center" vertical="center" wrapText="1"/>
    </xf>
    <xf numFmtId="9" fontId="7" fillId="7" borderId="4" xfId="1" applyFont="1" applyFill="1" applyBorder="1" applyAlignment="1">
      <alignment horizontal="center" vertical="center" wrapText="1"/>
    </xf>
    <xf numFmtId="9" fontId="7" fillId="7" borderId="10" xfId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9" fontId="7" fillId="7" borderId="8" xfId="1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right" vertical="center" wrapText="1"/>
    </xf>
    <xf numFmtId="0" fontId="3" fillId="3" borderId="24" xfId="0" applyFont="1" applyFill="1" applyBorder="1" applyAlignment="1">
      <alignment horizontal="right" vertical="center" wrapText="1"/>
    </xf>
    <xf numFmtId="0" fontId="6" fillId="4" borderId="14" xfId="0" applyFont="1" applyFill="1" applyBorder="1" applyAlignment="1">
      <alignment horizontal="center" wrapText="1"/>
    </xf>
    <xf numFmtId="0" fontId="6" fillId="4" borderId="27" xfId="0" applyFont="1" applyFill="1" applyBorder="1" applyAlignment="1">
      <alignment horizontal="center" wrapText="1"/>
    </xf>
    <xf numFmtId="0" fontId="6" fillId="4" borderId="28" xfId="0" applyFont="1" applyFill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E8FD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Besoins de chauffage (kWh)</a:t>
            </a:r>
          </a:p>
        </c:rich>
      </c:tx>
      <c:layout>
        <c:manualLayout>
          <c:xMode val="edge"/>
          <c:yMode val="edge"/>
          <c:x val="0.35096262853736993"/>
          <c:y val="2.28306987957817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861036778508644E-2"/>
          <c:y val="9.5818150787552372E-3"/>
          <c:w val="0.94578234594717492"/>
          <c:h val="0.84966411795022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'Relevés des simulations'!$C$3</c:f>
              <c:strCache>
                <c:ptCount val="1"/>
                <c:pt idx="0">
                  <c:v>STD sous Kozibox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simulations'!$C$4:$C$15</c:f>
              <c:numCache>
                <c:formatCode>General</c:formatCode>
                <c:ptCount val="12"/>
                <c:pt idx="0">
                  <c:v>5944</c:v>
                </c:pt>
                <c:pt idx="1">
                  <c:v>6314</c:v>
                </c:pt>
                <c:pt idx="2">
                  <c:v>8637</c:v>
                </c:pt>
                <c:pt idx="3">
                  <c:v>2144</c:v>
                </c:pt>
                <c:pt idx="4">
                  <c:v>8885</c:v>
                </c:pt>
                <c:pt idx="5">
                  <c:v>7143</c:v>
                </c:pt>
                <c:pt idx="6">
                  <c:v>5944</c:v>
                </c:pt>
                <c:pt idx="8">
                  <c:v>4728</c:v>
                </c:pt>
                <c:pt idx="9">
                  <c:v>7810</c:v>
                </c:pt>
                <c:pt idx="10">
                  <c:v>5469</c:v>
                </c:pt>
              </c:numCache>
            </c:numRef>
          </c:val>
        </c:ser>
        <c:ser>
          <c:idx val="1"/>
          <c:order val="1"/>
          <c:tx>
            <c:strRef>
              <c:f>'Relevés des simulations'!$H$3</c:f>
              <c:strCache>
                <c:ptCount val="1"/>
                <c:pt idx="0">
                  <c:v>Simulation rapide sous Archiwizard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simulations'!$H$4:$H$15</c:f>
              <c:numCache>
                <c:formatCode>General</c:formatCode>
                <c:ptCount val="12"/>
                <c:pt idx="0">
                  <c:v>4914</c:v>
                </c:pt>
                <c:pt idx="1">
                  <c:v>5307</c:v>
                </c:pt>
                <c:pt idx="2">
                  <c:v>6460</c:v>
                </c:pt>
                <c:pt idx="3">
                  <c:v>2415</c:v>
                </c:pt>
                <c:pt idx="4">
                  <c:v>4809</c:v>
                </c:pt>
                <c:pt idx="5">
                  <c:v>5122</c:v>
                </c:pt>
                <c:pt idx="6">
                  <c:v>4914</c:v>
                </c:pt>
                <c:pt idx="7">
                  <c:v>5152</c:v>
                </c:pt>
                <c:pt idx="8">
                  <c:v>3819</c:v>
                </c:pt>
                <c:pt idx="9">
                  <c:v>4908</c:v>
                </c:pt>
                <c:pt idx="10">
                  <c:v>4182</c:v>
                </c:pt>
                <c:pt idx="11">
                  <c:v>4962</c:v>
                </c:pt>
              </c:numCache>
            </c:numRef>
          </c:val>
        </c:ser>
        <c:ser>
          <c:idx val="2"/>
          <c:order val="2"/>
          <c:tx>
            <c:strRef>
              <c:f>'Relevés des simulations'!$K$3</c:f>
              <c:strCache>
                <c:ptCount val="1"/>
                <c:pt idx="0">
                  <c:v>STD sous Archiwizard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simulations'!$K$4:$K$15</c:f>
              <c:numCache>
                <c:formatCode>General</c:formatCode>
                <c:ptCount val="12"/>
                <c:pt idx="0">
                  <c:v>6808</c:v>
                </c:pt>
                <c:pt idx="1">
                  <c:v>6757</c:v>
                </c:pt>
                <c:pt idx="2">
                  <c:v>8151</c:v>
                </c:pt>
                <c:pt idx="3">
                  <c:v>3626</c:v>
                </c:pt>
                <c:pt idx="4">
                  <c:v>6808</c:v>
                </c:pt>
                <c:pt idx="5">
                  <c:v>6808</c:v>
                </c:pt>
                <c:pt idx="6">
                  <c:v>6809</c:v>
                </c:pt>
                <c:pt idx="7">
                  <c:v>6836</c:v>
                </c:pt>
                <c:pt idx="8">
                  <c:v>5211</c:v>
                </c:pt>
                <c:pt idx="9">
                  <c:v>7166</c:v>
                </c:pt>
                <c:pt idx="10">
                  <c:v>6380</c:v>
                </c:pt>
                <c:pt idx="11">
                  <c:v>6805</c:v>
                </c:pt>
              </c:numCache>
            </c:numRef>
          </c:val>
        </c:ser>
        <c:ser>
          <c:idx val="3"/>
          <c:order val="3"/>
          <c:tx>
            <c:strRef>
              <c:f>'Relevés des simulations'!$P$3</c:f>
              <c:strCache>
                <c:ptCount val="1"/>
                <c:pt idx="0">
                  <c:v>STD sous PLEIADES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simulations'!$P$4:$P$15</c:f>
              <c:numCache>
                <c:formatCode>General</c:formatCode>
                <c:ptCount val="12"/>
                <c:pt idx="0">
                  <c:v>5453</c:v>
                </c:pt>
                <c:pt idx="1">
                  <c:v>6039</c:v>
                </c:pt>
                <c:pt idx="2">
                  <c:v>6929</c:v>
                </c:pt>
                <c:pt idx="3">
                  <c:v>2305</c:v>
                </c:pt>
                <c:pt idx="4">
                  <c:v>5400</c:v>
                </c:pt>
                <c:pt idx="5">
                  <c:v>5298</c:v>
                </c:pt>
                <c:pt idx="6">
                  <c:v>5453</c:v>
                </c:pt>
                <c:pt idx="7">
                  <c:v>6267</c:v>
                </c:pt>
                <c:pt idx="8">
                  <c:v>4101</c:v>
                </c:pt>
                <c:pt idx="9">
                  <c:v>5883</c:v>
                </c:pt>
                <c:pt idx="10">
                  <c:v>4007</c:v>
                </c:pt>
                <c:pt idx="11">
                  <c:v>5792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02654432"/>
        <c:axId val="-902653888"/>
      </c:barChart>
      <c:catAx>
        <c:axId val="-90265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2653888"/>
        <c:crosses val="autoZero"/>
        <c:auto val="1"/>
        <c:lblAlgn val="ctr"/>
        <c:lblOffset val="100"/>
        <c:noMultiLvlLbl val="0"/>
      </c:catAx>
      <c:valAx>
        <c:axId val="-90265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2654432"/>
        <c:crosses val="autoZero"/>
        <c:crossBetween val="between"/>
      </c:valAx>
      <c:spPr>
        <a:solidFill>
          <a:srgbClr val="E8FD7F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3104559601106"/>
          <c:y val="4.5752293434702232E-2"/>
          <c:w val="0.22899982795117499"/>
          <c:h val="0.11540221635300484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E8FD7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Puissance de chauffage (kW)</a:t>
            </a:r>
          </a:p>
        </c:rich>
      </c:tx>
      <c:layout>
        <c:manualLayout>
          <c:xMode val="edge"/>
          <c:yMode val="edge"/>
          <c:x val="0.35096262853736993"/>
          <c:y val="2.28306987957817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861036778508644E-2"/>
          <c:y val="9.5818150787552372E-3"/>
          <c:w val="0.94578234594717492"/>
          <c:h val="0.84966411795022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'Relevés des simulations'!$C$3</c:f>
              <c:strCache>
                <c:ptCount val="1"/>
                <c:pt idx="0">
                  <c:v>STD sous Kozibox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simulations'!$D$4:$D$15</c:f>
              <c:numCache>
                <c:formatCode>General</c:formatCode>
                <c:ptCount val="12"/>
                <c:pt idx="0">
                  <c:v>3304</c:v>
                </c:pt>
                <c:pt idx="1">
                  <c:v>3317</c:v>
                </c:pt>
                <c:pt idx="2">
                  <c:v>4332</c:v>
                </c:pt>
                <c:pt idx="3">
                  <c:v>1994</c:v>
                </c:pt>
                <c:pt idx="4">
                  <c:v>4285</c:v>
                </c:pt>
                <c:pt idx="5">
                  <c:v>3805</c:v>
                </c:pt>
                <c:pt idx="6">
                  <c:v>3304</c:v>
                </c:pt>
                <c:pt idx="8">
                  <c:v>2877</c:v>
                </c:pt>
                <c:pt idx="9">
                  <c:v>4028</c:v>
                </c:pt>
                <c:pt idx="10">
                  <c:v>3115</c:v>
                </c:pt>
              </c:numCache>
            </c:numRef>
          </c:val>
        </c:ser>
        <c:ser>
          <c:idx val="1"/>
          <c:order val="1"/>
          <c:tx>
            <c:strRef>
              <c:f>'Relevés des simulations'!$H$3</c:f>
              <c:strCache>
                <c:ptCount val="1"/>
                <c:pt idx="0">
                  <c:v>Simulation rapide sous Archiwizard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simulations'!$I$4:$I$15</c:f>
              <c:numCache>
                <c:formatCode>General</c:formatCode>
                <c:ptCount val="12"/>
                <c:pt idx="0">
                  <c:v>3032</c:v>
                </c:pt>
                <c:pt idx="1">
                  <c:v>3032</c:v>
                </c:pt>
                <c:pt idx="2">
                  <c:v>4481</c:v>
                </c:pt>
                <c:pt idx="3">
                  <c:v>3163</c:v>
                </c:pt>
                <c:pt idx="4">
                  <c:v>3032</c:v>
                </c:pt>
                <c:pt idx="5">
                  <c:v>3032</c:v>
                </c:pt>
                <c:pt idx="6">
                  <c:v>3032</c:v>
                </c:pt>
                <c:pt idx="7">
                  <c:v>3032</c:v>
                </c:pt>
                <c:pt idx="8">
                  <c:v>2311</c:v>
                </c:pt>
                <c:pt idx="9">
                  <c:v>3032</c:v>
                </c:pt>
                <c:pt idx="10">
                  <c:v>2731</c:v>
                </c:pt>
                <c:pt idx="11">
                  <c:v>3032</c:v>
                </c:pt>
              </c:numCache>
            </c:numRef>
          </c:val>
        </c:ser>
        <c:ser>
          <c:idx val="2"/>
          <c:order val="2"/>
          <c:tx>
            <c:strRef>
              <c:f>'Relevés des simulations'!$K$3</c:f>
              <c:strCache>
                <c:ptCount val="1"/>
                <c:pt idx="0">
                  <c:v>STD sous Archiwizard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simulations'!$L$4:$L$15</c:f>
              <c:numCache>
                <c:formatCode>General</c:formatCode>
                <c:ptCount val="12"/>
                <c:pt idx="0">
                  <c:v>3271</c:v>
                </c:pt>
                <c:pt idx="1">
                  <c:v>3269</c:v>
                </c:pt>
                <c:pt idx="2">
                  <c:v>4117</c:v>
                </c:pt>
                <c:pt idx="3">
                  <c:v>2274</c:v>
                </c:pt>
                <c:pt idx="4">
                  <c:v>3271</c:v>
                </c:pt>
                <c:pt idx="5">
                  <c:v>3271</c:v>
                </c:pt>
                <c:pt idx="6">
                  <c:v>3271</c:v>
                </c:pt>
                <c:pt idx="7">
                  <c:v>3259</c:v>
                </c:pt>
                <c:pt idx="8">
                  <c:v>2696</c:v>
                </c:pt>
                <c:pt idx="9">
                  <c:v>3429</c:v>
                </c:pt>
                <c:pt idx="10">
                  <c:v>3123</c:v>
                </c:pt>
                <c:pt idx="11">
                  <c:v>3266</c:v>
                </c:pt>
              </c:numCache>
            </c:numRef>
          </c:val>
        </c:ser>
        <c:ser>
          <c:idx val="3"/>
          <c:order val="3"/>
          <c:tx>
            <c:strRef>
              <c:f>'Relevés des simulations'!$P$3</c:f>
              <c:strCache>
                <c:ptCount val="1"/>
                <c:pt idx="0">
                  <c:v>STD sous PLEIADES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simulations'!$Q$4:$Q$15</c:f>
              <c:numCache>
                <c:formatCode>General</c:formatCode>
                <c:ptCount val="12"/>
                <c:pt idx="0">
                  <c:v>3089</c:v>
                </c:pt>
                <c:pt idx="1">
                  <c:v>3094</c:v>
                </c:pt>
                <c:pt idx="2">
                  <c:v>3822</c:v>
                </c:pt>
                <c:pt idx="3">
                  <c:v>2242</c:v>
                </c:pt>
                <c:pt idx="4">
                  <c:v>3082</c:v>
                </c:pt>
                <c:pt idx="5">
                  <c:v>2966</c:v>
                </c:pt>
                <c:pt idx="6">
                  <c:v>3089</c:v>
                </c:pt>
                <c:pt idx="7">
                  <c:v>3104</c:v>
                </c:pt>
                <c:pt idx="8">
                  <c:v>2613</c:v>
                </c:pt>
                <c:pt idx="9">
                  <c:v>3245</c:v>
                </c:pt>
                <c:pt idx="10">
                  <c:v>2549</c:v>
                </c:pt>
                <c:pt idx="11">
                  <c:v>3093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02650080"/>
        <c:axId val="-902567264"/>
      </c:barChart>
      <c:catAx>
        <c:axId val="-90265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2567264"/>
        <c:crosses val="autoZero"/>
        <c:auto val="1"/>
        <c:lblAlgn val="ctr"/>
        <c:lblOffset val="100"/>
        <c:noMultiLvlLbl val="0"/>
      </c:catAx>
      <c:valAx>
        <c:axId val="-90256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2650080"/>
        <c:crosses val="autoZero"/>
        <c:crossBetween val="between"/>
      </c:valAx>
      <c:spPr>
        <a:solidFill>
          <a:srgbClr val="E8FD7F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3104559601106"/>
          <c:y val="4.5752293434702232E-2"/>
          <c:w val="0.22899982795117499"/>
          <c:h val="0.11540221635300484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E8FD7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Température intérieure maxi  (°C)</a:t>
            </a:r>
          </a:p>
        </c:rich>
      </c:tx>
      <c:layout>
        <c:manualLayout>
          <c:xMode val="edge"/>
          <c:yMode val="edge"/>
          <c:x val="0.35096262853736993"/>
          <c:y val="2.28306987957817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861036778508644E-2"/>
          <c:y val="9.5818150787552372E-3"/>
          <c:w val="0.94578234594717492"/>
          <c:h val="0.84966411795022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'Relevés des simulations'!$C$3</c:f>
              <c:strCache>
                <c:ptCount val="1"/>
                <c:pt idx="0">
                  <c:v>STD sous Kozibox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simulations'!$G$4:$G$15</c:f>
              <c:numCache>
                <c:formatCode>General</c:formatCode>
                <c:ptCount val="12"/>
                <c:pt idx="0">
                  <c:v>33.6</c:v>
                </c:pt>
                <c:pt idx="1">
                  <c:v>28.9</c:v>
                </c:pt>
                <c:pt idx="2">
                  <c:v>30</c:v>
                </c:pt>
                <c:pt idx="3">
                  <c:v>34.4</c:v>
                </c:pt>
                <c:pt idx="4">
                  <c:v>28.8</c:v>
                </c:pt>
                <c:pt idx="5">
                  <c:v>31</c:v>
                </c:pt>
                <c:pt idx="6">
                  <c:v>28</c:v>
                </c:pt>
                <c:pt idx="8">
                  <c:v>30</c:v>
                </c:pt>
                <c:pt idx="9">
                  <c:v>28.7</c:v>
                </c:pt>
                <c:pt idx="10">
                  <c:v>29.7</c:v>
                </c:pt>
              </c:numCache>
            </c:numRef>
          </c:val>
        </c:ser>
        <c:ser>
          <c:idx val="2"/>
          <c:order val="1"/>
          <c:tx>
            <c:strRef>
              <c:f>'Relevés des simulations'!$K$3</c:f>
              <c:strCache>
                <c:ptCount val="1"/>
                <c:pt idx="0">
                  <c:v>STD sous Archiwizard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simulations'!$O$4:$O$15</c:f>
              <c:numCache>
                <c:formatCode>General</c:formatCode>
                <c:ptCount val="12"/>
                <c:pt idx="0">
                  <c:v>36</c:v>
                </c:pt>
                <c:pt idx="1">
                  <c:v>35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28</c:v>
                </c:pt>
                <c:pt idx="7">
                  <c:v>36</c:v>
                </c:pt>
                <c:pt idx="8">
                  <c:v>68</c:v>
                </c:pt>
                <c:pt idx="9">
                  <c:v>36</c:v>
                </c:pt>
                <c:pt idx="10">
                  <c:v>36</c:v>
                </c:pt>
                <c:pt idx="11">
                  <c:v>36</c:v>
                </c:pt>
              </c:numCache>
            </c:numRef>
          </c:val>
        </c:ser>
        <c:ser>
          <c:idx val="3"/>
          <c:order val="2"/>
          <c:tx>
            <c:strRef>
              <c:f>'Relevés des simulations'!$P$3</c:f>
              <c:strCache>
                <c:ptCount val="1"/>
                <c:pt idx="0">
                  <c:v>STD sous PLEIADES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simulations'!$T$4:$T$15</c:f>
              <c:numCache>
                <c:formatCode>General</c:formatCode>
                <c:ptCount val="12"/>
                <c:pt idx="0">
                  <c:v>31.6</c:v>
                </c:pt>
                <c:pt idx="1">
                  <c:v>30.7</c:v>
                </c:pt>
                <c:pt idx="2">
                  <c:v>31.1</c:v>
                </c:pt>
                <c:pt idx="3">
                  <c:v>33.200000000000003</c:v>
                </c:pt>
                <c:pt idx="4">
                  <c:v>30.5</c:v>
                </c:pt>
                <c:pt idx="5">
                  <c:v>33.700000000000003</c:v>
                </c:pt>
                <c:pt idx="6">
                  <c:v>28</c:v>
                </c:pt>
                <c:pt idx="7">
                  <c:v>31.4</c:v>
                </c:pt>
                <c:pt idx="8">
                  <c:v>32.6</c:v>
                </c:pt>
                <c:pt idx="9">
                  <c:v>31.5</c:v>
                </c:pt>
                <c:pt idx="10">
                  <c:v>32.4</c:v>
                </c:pt>
                <c:pt idx="11">
                  <c:v>30.1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02572704"/>
        <c:axId val="-902560192"/>
      </c:barChart>
      <c:catAx>
        <c:axId val="-902572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2560192"/>
        <c:crosses val="autoZero"/>
        <c:auto val="1"/>
        <c:lblAlgn val="ctr"/>
        <c:lblOffset val="100"/>
        <c:noMultiLvlLbl val="0"/>
      </c:catAx>
      <c:valAx>
        <c:axId val="-90256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2572704"/>
        <c:crosses val="autoZero"/>
        <c:crossBetween val="between"/>
      </c:valAx>
      <c:spPr>
        <a:solidFill>
          <a:srgbClr val="E8FD7F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3104559601106"/>
          <c:y val="4.5752293434702232E-2"/>
          <c:w val="0.22899982795117499"/>
          <c:h val="0.11540221635300484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E8FD7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Variations (%) des besoins de chauffage par rapport à Pleiades</a:t>
            </a:r>
          </a:p>
        </c:rich>
      </c:tx>
      <c:layout>
        <c:manualLayout>
          <c:xMode val="edge"/>
          <c:yMode val="edge"/>
          <c:x val="7.8411826102704613E-2"/>
          <c:y val="0.7988338740295880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953845734477994E-2"/>
          <c:y val="1.9600211102221411E-2"/>
          <c:w val="0.94578234594717492"/>
          <c:h val="0.84966411795022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'Relevés des simulations'!$C$3</c:f>
              <c:strCache>
                <c:ptCount val="1"/>
                <c:pt idx="0">
                  <c:v>STD sous Kozibox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simulations'!$C$117:$C$128</c:f>
              <c:numCache>
                <c:formatCode>0%</c:formatCode>
                <c:ptCount val="12"/>
                <c:pt idx="0">
                  <c:v>9.0042178617274898E-2</c:v>
                </c:pt>
                <c:pt idx="1">
                  <c:v>4.553734061930783E-2</c:v>
                </c:pt>
                <c:pt idx="2">
                  <c:v>0.24650021648145476</c:v>
                </c:pt>
                <c:pt idx="3">
                  <c:v>-6.9848156182212587E-2</c:v>
                </c:pt>
                <c:pt idx="4">
                  <c:v>0.64537037037037037</c:v>
                </c:pt>
                <c:pt idx="5">
                  <c:v>0.34824462061155154</c:v>
                </c:pt>
                <c:pt idx="6">
                  <c:v>9.0042178617274898E-2</c:v>
                </c:pt>
                <c:pt idx="8">
                  <c:v>0.1528895391367959</c:v>
                </c:pt>
                <c:pt idx="9">
                  <c:v>0.32755396906340301</c:v>
                </c:pt>
                <c:pt idx="10">
                  <c:v>0.36486149238832044</c:v>
                </c:pt>
              </c:numCache>
            </c:numRef>
          </c:val>
        </c:ser>
        <c:ser>
          <c:idx val="1"/>
          <c:order val="1"/>
          <c:tx>
            <c:strRef>
              <c:f>'Relevés des simulations'!$H$3</c:f>
              <c:strCache>
                <c:ptCount val="1"/>
                <c:pt idx="0">
                  <c:v>Simulation rapide sous Archiwizard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simulations'!$H$117:$H$128</c:f>
              <c:numCache>
                <c:formatCode>0%</c:formatCode>
                <c:ptCount val="12"/>
                <c:pt idx="0">
                  <c:v>-9.8844672657252886E-2</c:v>
                </c:pt>
                <c:pt idx="1">
                  <c:v>-0.12121212121212122</c:v>
                </c:pt>
                <c:pt idx="2">
                  <c:v>-6.768653485351421E-2</c:v>
                </c:pt>
                <c:pt idx="3">
                  <c:v>4.7722342733188719E-2</c:v>
                </c:pt>
                <c:pt idx="4">
                  <c:v>-0.10944444444444444</c:v>
                </c:pt>
                <c:pt idx="5">
                  <c:v>-3.3220083050207627E-2</c:v>
                </c:pt>
                <c:pt idx="6">
                  <c:v>-9.8844672657252886E-2</c:v>
                </c:pt>
                <c:pt idx="7">
                  <c:v>-0.17791606829423967</c:v>
                </c:pt>
                <c:pt idx="8">
                  <c:v>-6.8763716166788585E-2</c:v>
                </c:pt>
                <c:pt idx="9">
                  <c:v>-0.1657317695053544</c:v>
                </c:pt>
                <c:pt idx="10">
                  <c:v>4.3673571250311953E-2</c:v>
                </c:pt>
                <c:pt idx="11">
                  <c:v>-0.14330110497237569</c:v>
                </c:pt>
              </c:numCache>
            </c:numRef>
          </c:val>
        </c:ser>
        <c:ser>
          <c:idx val="2"/>
          <c:order val="2"/>
          <c:tx>
            <c:strRef>
              <c:f>'Relevés des simulations'!$K$3</c:f>
              <c:strCache>
                <c:ptCount val="1"/>
                <c:pt idx="0">
                  <c:v>STD sous Archiwizard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simulations'!$K$117:$K$128</c:f>
              <c:numCache>
                <c:formatCode>0%</c:formatCode>
                <c:ptCount val="12"/>
                <c:pt idx="0">
                  <c:v>0.24848707133687878</c:v>
                </c:pt>
                <c:pt idx="1">
                  <c:v>0.11889385659877463</c:v>
                </c:pt>
                <c:pt idx="2">
                  <c:v>0.17636022514071295</c:v>
                </c:pt>
                <c:pt idx="3">
                  <c:v>0.57310195227765726</c:v>
                </c:pt>
                <c:pt idx="4">
                  <c:v>0.26074074074074072</c:v>
                </c:pt>
                <c:pt idx="5">
                  <c:v>0.28501321253303136</c:v>
                </c:pt>
                <c:pt idx="6">
                  <c:v>0.24867045662937831</c:v>
                </c:pt>
                <c:pt idx="7">
                  <c:v>9.079304292324876E-2</c:v>
                </c:pt>
                <c:pt idx="8">
                  <c:v>0.27066569129480617</c:v>
                </c:pt>
                <c:pt idx="9">
                  <c:v>0.21808601053884072</c:v>
                </c:pt>
                <c:pt idx="10">
                  <c:v>0.59221362615423012</c:v>
                </c:pt>
                <c:pt idx="11">
                  <c:v>0.174896408839779</c:v>
                </c:pt>
              </c:numCache>
            </c:numRef>
          </c:val>
        </c:ser>
        <c:ser>
          <c:idx val="3"/>
          <c:order val="3"/>
          <c:tx>
            <c:strRef>
              <c:f>'Relevés des simulations'!$P$3</c:f>
              <c:strCache>
                <c:ptCount val="1"/>
                <c:pt idx="0">
                  <c:v>STD sous PLEIADES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simulations'!$P$117:$P$128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02565088"/>
        <c:axId val="-902568896"/>
      </c:barChart>
      <c:catAx>
        <c:axId val="-90256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2568896"/>
        <c:crosses val="autoZero"/>
        <c:auto val="1"/>
        <c:lblAlgn val="ctr"/>
        <c:lblOffset val="100"/>
        <c:noMultiLvlLbl val="0"/>
      </c:catAx>
      <c:valAx>
        <c:axId val="-90256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2565088"/>
        <c:crosses val="autoZero"/>
        <c:crossBetween val="between"/>
      </c:valAx>
      <c:spPr>
        <a:solidFill>
          <a:srgbClr val="E8FD7F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30120381117795"/>
          <c:y val="0.52593102718785056"/>
          <c:w val="0.23446360562809029"/>
          <c:h val="0.22794707590790272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E8FD7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Variations (%) des puissance de chauffage par rapport à Pleiades</a:t>
            </a:r>
          </a:p>
        </c:rich>
      </c:tx>
      <c:layout>
        <c:manualLayout>
          <c:xMode val="edge"/>
          <c:yMode val="edge"/>
          <c:x val="0.10058316352407434"/>
          <c:y val="0.8817218784496815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953845734477994E-2"/>
          <c:y val="1.9600211102221411E-2"/>
          <c:w val="0.94578234594717492"/>
          <c:h val="0.84966411795022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'Relevés des simulations'!$C$3</c:f>
              <c:strCache>
                <c:ptCount val="1"/>
                <c:pt idx="0">
                  <c:v>STD sous Kozibox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simulations'!$D$117:$D$128</c:f>
              <c:numCache>
                <c:formatCode>0%</c:formatCode>
                <c:ptCount val="12"/>
                <c:pt idx="0">
                  <c:v>6.9601812884428613E-2</c:v>
                </c:pt>
                <c:pt idx="1">
                  <c:v>7.2074983839689716E-2</c:v>
                </c:pt>
                <c:pt idx="2">
                  <c:v>0.13343799058084774</c:v>
                </c:pt>
                <c:pt idx="3">
                  <c:v>-0.11061552185548618</c:v>
                </c:pt>
                <c:pt idx="4">
                  <c:v>0.39033095392602207</c:v>
                </c:pt>
                <c:pt idx="5">
                  <c:v>0.28287255563047875</c:v>
                </c:pt>
                <c:pt idx="6">
                  <c:v>6.9601812884428613E-2</c:v>
                </c:pt>
                <c:pt idx="8">
                  <c:v>0.1010332950631458</c:v>
                </c:pt>
                <c:pt idx="9">
                  <c:v>0.24129429892141757</c:v>
                </c:pt>
                <c:pt idx="10">
                  <c:v>0.22204786190663006</c:v>
                </c:pt>
              </c:numCache>
            </c:numRef>
          </c:val>
        </c:ser>
        <c:ser>
          <c:idx val="1"/>
          <c:order val="1"/>
          <c:tx>
            <c:strRef>
              <c:f>'Relevés des simulations'!$H$3</c:f>
              <c:strCache>
                <c:ptCount val="1"/>
                <c:pt idx="0">
                  <c:v>Simulation rapide sous Archiwizard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simulations'!$I$117:$I$128</c:f>
              <c:numCache>
                <c:formatCode>0%</c:formatCode>
                <c:ptCount val="12"/>
                <c:pt idx="0">
                  <c:v>-1.8452573648429914E-2</c:v>
                </c:pt>
                <c:pt idx="1">
                  <c:v>-2.0038784744667099E-2</c:v>
                </c:pt>
                <c:pt idx="2">
                  <c:v>0.17242281527995815</c:v>
                </c:pt>
                <c:pt idx="3">
                  <c:v>0.41079393398751113</c:v>
                </c:pt>
                <c:pt idx="4">
                  <c:v>-1.6223231667748216E-2</c:v>
                </c:pt>
                <c:pt idx="5">
                  <c:v>2.2252191503708697E-2</c:v>
                </c:pt>
                <c:pt idx="6">
                  <c:v>-1.8452573648429914E-2</c:v>
                </c:pt>
                <c:pt idx="7">
                  <c:v>-2.3195876288659795E-2</c:v>
                </c:pt>
                <c:pt idx="8">
                  <c:v>-0.11557596632223498</c:v>
                </c:pt>
                <c:pt idx="9">
                  <c:v>-6.5639445300462243E-2</c:v>
                </c:pt>
                <c:pt idx="10">
                  <c:v>7.1400549234994115E-2</c:v>
                </c:pt>
                <c:pt idx="11">
                  <c:v>-1.9721952796637569E-2</c:v>
                </c:pt>
              </c:numCache>
            </c:numRef>
          </c:val>
        </c:ser>
        <c:ser>
          <c:idx val="2"/>
          <c:order val="2"/>
          <c:tx>
            <c:strRef>
              <c:f>'Relevés des simulations'!$K$3</c:f>
              <c:strCache>
                <c:ptCount val="1"/>
                <c:pt idx="0">
                  <c:v>STD sous Archiwizard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simulations'!$L$117:$L$128</c:f>
              <c:numCache>
                <c:formatCode>0%</c:formatCode>
                <c:ptCount val="12"/>
                <c:pt idx="0">
                  <c:v>5.8918743930074458E-2</c:v>
                </c:pt>
                <c:pt idx="1">
                  <c:v>5.6561085972850679E-2</c:v>
                </c:pt>
                <c:pt idx="2">
                  <c:v>7.71847200418629E-2</c:v>
                </c:pt>
                <c:pt idx="3">
                  <c:v>1.4272970561998216E-2</c:v>
                </c:pt>
                <c:pt idx="4">
                  <c:v>6.1323815704088257E-2</c:v>
                </c:pt>
                <c:pt idx="5">
                  <c:v>0.10283209710047202</c:v>
                </c:pt>
                <c:pt idx="6">
                  <c:v>5.8918743930074458E-2</c:v>
                </c:pt>
                <c:pt idx="7">
                  <c:v>4.9935567010309281E-2</c:v>
                </c:pt>
                <c:pt idx="8">
                  <c:v>3.1764255644852663E-2</c:v>
                </c:pt>
                <c:pt idx="9">
                  <c:v>5.6702619414483818E-2</c:v>
                </c:pt>
                <c:pt idx="10">
                  <c:v>0.22518634758728914</c:v>
                </c:pt>
                <c:pt idx="11">
                  <c:v>5.5932751374070479E-2</c:v>
                </c:pt>
              </c:numCache>
            </c:numRef>
          </c:val>
        </c:ser>
        <c:ser>
          <c:idx val="3"/>
          <c:order val="3"/>
          <c:tx>
            <c:strRef>
              <c:f>'Relevés des simulations'!$P$3</c:f>
              <c:strCache>
                <c:ptCount val="1"/>
                <c:pt idx="0">
                  <c:v>STD sous PLEIADES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simulations'!$Q$117:$Q$128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03805568"/>
        <c:axId val="-903792512"/>
      </c:barChart>
      <c:catAx>
        <c:axId val="-90380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3792512"/>
        <c:crosses val="autoZero"/>
        <c:auto val="1"/>
        <c:lblAlgn val="ctr"/>
        <c:lblOffset val="100"/>
        <c:noMultiLvlLbl val="0"/>
      </c:catAx>
      <c:valAx>
        <c:axId val="-90379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3805568"/>
        <c:crosses val="autoZero"/>
        <c:crossBetween val="between"/>
      </c:valAx>
      <c:spPr>
        <a:solidFill>
          <a:srgbClr val="E8FD7F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055088833842677"/>
          <c:y val="0.82461366380508383"/>
          <c:w val="0.28205477887465846"/>
          <c:h val="0.1525206798031663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E8FD7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Variations (%) des température intérieures</a:t>
            </a:r>
            <a:r>
              <a:rPr lang="fr-FR" sz="1600" b="1" baseline="0"/>
              <a:t> MAXI </a:t>
            </a:r>
            <a:r>
              <a:rPr lang="fr-FR" sz="1600" b="1"/>
              <a:t>par rapport à Pleiades</a:t>
            </a:r>
          </a:p>
        </c:rich>
      </c:tx>
      <c:layout>
        <c:manualLayout>
          <c:xMode val="edge"/>
          <c:yMode val="edge"/>
          <c:x val="0.12001171639254776"/>
          <c:y val="0.8445651868130877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953845734477994E-2"/>
          <c:y val="1.9600211102221411E-2"/>
          <c:w val="0.94578234594717492"/>
          <c:h val="0.84966411795022123"/>
        </c:manualLayout>
      </c:layout>
      <c:lineChart>
        <c:grouping val="standard"/>
        <c:varyColors val="0"/>
        <c:ser>
          <c:idx val="0"/>
          <c:order val="0"/>
          <c:tx>
            <c:strRef>
              <c:f>'Relevés des simulations'!$C$3</c:f>
              <c:strCache>
                <c:ptCount val="1"/>
                <c:pt idx="0">
                  <c:v>STD sous Kozibox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simulations'!$G$117:$G$128</c:f>
              <c:numCache>
                <c:formatCode>0%</c:formatCode>
                <c:ptCount val="12"/>
                <c:pt idx="0">
                  <c:v>6.3291139240506319E-2</c:v>
                </c:pt>
                <c:pt idx="1">
                  <c:v>-5.8631921824104261E-2</c:v>
                </c:pt>
                <c:pt idx="2">
                  <c:v>-3.536977491961419E-2</c:v>
                </c:pt>
                <c:pt idx="3">
                  <c:v>3.6144578313252879E-2</c:v>
                </c:pt>
                <c:pt idx="4">
                  <c:v>-5.5737704918032767E-2</c:v>
                </c:pt>
                <c:pt idx="5">
                  <c:v>-8.0118694362017878E-2</c:v>
                </c:pt>
                <c:pt idx="6">
                  <c:v>0</c:v>
                </c:pt>
                <c:pt idx="8">
                  <c:v>-7.9754601226993904E-2</c:v>
                </c:pt>
                <c:pt idx="9">
                  <c:v>-8.8888888888888906E-2</c:v>
                </c:pt>
                <c:pt idx="10">
                  <c:v>-8.3333333333333315E-2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'Relevés des simulations'!$K$3</c:f>
              <c:strCache>
                <c:ptCount val="1"/>
                <c:pt idx="0">
                  <c:v>STD sous Archiwizard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simulations'!$O$117:$O$128</c:f>
              <c:numCache>
                <c:formatCode>0%</c:formatCode>
                <c:ptCount val="12"/>
                <c:pt idx="0">
                  <c:v>0.13924050632911386</c:v>
                </c:pt>
                <c:pt idx="1">
                  <c:v>0.14006514657980459</c:v>
                </c:pt>
                <c:pt idx="2">
                  <c:v>0.15755627009646297</c:v>
                </c:pt>
                <c:pt idx="3">
                  <c:v>0.11445783132530112</c:v>
                </c:pt>
                <c:pt idx="4">
                  <c:v>0.18032786885245902</c:v>
                </c:pt>
                <c:pt idx="5">
                  <c:v>6.8249258160237303E-2</c:v>
                </c:pt>
                <c:pt idx="6">
                  <c:v>0</c:v>
                </c:pt>
                <c:pt idx="7">
                  <c:v>0.14649681528662425</c:v>
                </c:pt>
                <c:pt idx="9">
                  <c:v>0.14285714285714285</c:v>
                </c:pt>
                <c:pt idx="10">
                  <c:v>0.11111111111111116</c:v>
                </c:pt>
                <c:pt idx="11">
                  <c:v>0.1960132890365448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'Relevés des simulations'!$P$3</c:f>
              <c:strCache>
                <c:ptCount val="1"/>
                <c:pt idx="0">
                  <c:v>STD sous PLEIADES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simulations'!$T$117:$T$128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03803392"/>
        <c:axId val="-903802848"/>
      </c:lineChart>
      <c:catAx>
        <c:axId val="-903803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3802848"/>
        <c:crosses val="autoZero"/>
        <c:auto val="1"/>
        <c:lblAlgn val="ctr"/>
        <c:lblOffset val="100"/>
        <c:noMultiLvlLbl val="0"/>
      </c:catAx>
      <c:valAx>
        <c:axId val="-90380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3803392"/>
        <c:crosses val="autoZero"/>
        <c:crossBetween val="between"/>
      </c:valAx>
      <c:spPr>
        <a:solidFill>
          <a:srgbClr val="E8FD7F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41217178578251"/>
          <c:y val="0.80174800741333374"/>
          <c:w val="0.21428179405271527"/>
          <c:h val="0.13362624329193434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E8FD7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Température intérieure maxi  (°C)</a:t>
            </a:r>
          </a:p>
        </c:rich>
      </c:tx>
      <c:layout>
        <c:manualLayout>
          <c:xMode val="edge"/>
          <c:yMode val="edge"/>
          <c:x val="0.35096262853736993"/>
          <c:y val="2.28306987957817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861036778508644E-2"/>
          <c:y val="9.5818150787552372E-3"/>
          <c:w val="0.94578234594717492"/>
          <c:h val="0.84966411795022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'Relevés des simulations'!$C$3</c:f>
              <c:strCache>
                <c:ptCount val="1"/>
                <c:pt idx="0">
                  <c:v>STD sous Kozibox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simulations'!$G$4:$G$15</c:f>
              <c:numCache>
                <c:formatCode>General</c:formatCode>
                <c:ptCount val="12"/>
                <c:pt idx="0">
                  <c:v>33.6</c:v>
                </c:pt>
                <c:pt idx="1">
                  <c:v>28.9</c:v>
                </c:pt>
                <c:pt idx="2">
                  <c:v>30</c:v>
                </c:pt>
                <c:pt idx="3">
                  <c:v>34.4</c:v>
                </c:pt>
                <c:pt idx="4">
                  <c:v>28.8</c:v>
                </c:pt>
                <c:pt idx="5">
                  <c:v>31</c:v>
                </c:pt>
                <c:pt idx="6">
                  <c:v>28</c:v>
                </c:pt>
                <c:pt idx="8">
                  <c:v>30</c:v>
                </c:pt>
                <c:pt idx="9">
                  <c:v>28.7</c:v>
                </c:pt>
                <c:pt idx="10">
                  <c:v>29.7</c:v>
                </c:pt>
              </c:numCache>
            </c:numRef>
          </c:val>
        </c:ser>
        <c:ser>
          <c:idx val="2"/>
          <c:order val="1"/>
          <c:tx>
            <c:strRef>
              <c:f>'Relevés des simulations'!$K$3</c:f>
              <c:strCache>
                <c:ptCount val="1"/>
                <c:pt idx="0">
                  <c:v>STD sous Archiwizard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simulations'!$O$4:$O$15</c:f>
              <c:numCache>
                <c:formatCode>General</c:formatCode>
                <c:ptCount val="12"/>
                <c:pt idx="0">
                  <c:v>36</c:v>
                </c:pt>
                <c:pt idx="1">
                  <c:v>35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28</c:v>
                </c:pt>
                <c:pt idx="7">
                  <c:v>36</c:v>
                </c:pt>
                <c:pt idx="8">
                  <c:v>68</c:v>
                </c:pt>
                <c:pt idx="9">
                  <c:v>36</c:v>
                </c:pt>
                <c:pt idx="10">
                  <c:v>36</c:v>
                </c:pt>
                <c:pt idx="11">
                  <c:v>36</c:v>
                </c:pt>
              </c:numCache>
            </c:numRef>
          </c:val>
        </c:ser>
        <c:ser>
          <c:idx val="3"/>
          <c:order val="2"/>
          <c:tx>
            <c:strRef>
              <c:f>'Relevés des simulations'!$P$3</c:f>
              <c:strCache>
                <c:ptCount val="1"/>
                <c:pt idx="0">
                  <c:v>STD sous PLEIADES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simulations'!$T$4:$T$15</c:f>
              <c:numCache>
                <c:formatCode>General</c:formatCode>
                <c:ptCount val="12"/>
                <c:pt idx="0">
                  <c:v>31.6</c:v>
                </c:pt>
                <c:pt idx="1">
                  <c:v>30.7</c:v>
                </c:pt>
                <c:pt idx="2">
                  <c:v>31.1</c:v>
                </c:pt>
                <c:pt idx="3">
                  <c:v>33.200000000000003</c:v>
                </c:pt>
                <c:pt idx="4">
                  <c:v>30.5</c:v>
                </c:pt>
                <c:pt idx="5">
                  <c:v>33.700000000000003</c:v>
                </c:pt>
                <c:pt idx="6">
                  <c:v>28</c:v>
                </c:pt>
                <c:pt idx="7">
                  <c:v>31.4</c:v>
                </c:pt>
                <c:pt idx="8">
                  <c:v>32.6</c:v>
                </c:pt>
                <c:pt idx="9">
                  <c:v>31.5</c:v>
                </c:pt>
                <c:pt idx="10">
                  <c:v>32.4</c:v>
                </c:pt>
                <c:pt idx="11">
                  <c:v>30.1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03965584"/>
        <c:axId val="-903960144"/>
      </c:barChart>
      <c:catAx>
        <c:axId val="-90396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3960144"/>
        <c:crosses val="autoZero"/>
        <c:auto val="1"/>
        <c:lblAlgn val="ctr"/>
        <c:lblOffset val="100"/>
        <c:noMultiLvlLbl val="0"/>
      </c:catAx>
      <c:valAx>
        <c:axId val="-90396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3965584"/>
        <c:crosses val="autoZero"/>
        <c:crossBetween val="between"/>
      </c:valAx>
      <c:spPr>
        <a:solidFill>
          <a:srgbClr val="E8FD7F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3104559601106"/>
          <c:y val="4.5752293434702232E-2"/>
          <c:w val="0.22899982795117499"/>
          <c:h val="0.11540221635300484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E8FD7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Besoins de chauffage (kWh)</a:t>
            </a:r>
          </a:p>
        </c:rich>
      </c:tx>
      <c:layout>
        <c:manualLayout>
          <c:xMode val="edge"/>
          <c:yMode val="edge"/>
          <c:x val="0.35096262853736993"/>
          <c:y val="2.28306987957817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861036778508644E-2"/>
          <c:y val="9.5818150787552372E-3"/>
          <c:w val="0.94578234594717492"/>
          <c:h val="0.84966411795022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'Relevés des simulations'!$C$3</c:f>
              <c:strCache>
                <c:ptCount val="1"/>
                <c:pt idx="0">
                  <c:v>STD sous Kozibox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simulations'!$C$4:$C$15</c:f>
              <c:numCache>
                <c:formatCode>General</c:formatCode>
                <c:ptCount val="12"/>
                <c:pt idx="0">
                  <c:v>5944</c:v>
                </c:pt>
                <c:pt idx="1">
                  <c:v>6314</c:v>
                </c:pt>
                <c:pt idx="2">
                  <c:v>8637</c:v>
                </c:pt>
                <c:pt idx="3">
                  <c:v>2144</c:v>
                </c:pt>
                <c:pt idx="4">
                  <c:v>8885</c:v>
                </c:pt>
                <c:pt idx="5">
                  <c:v>7143</c:v>
                </c:pt>
                <c:pt idx="6">
                  <c:v>5944</c:v>
                </c:pt>
                <c:pt idx="8">
                  <c:v>4728</c:v>
                </c:pt>
                <c:pt idx="9">
                  <c:v>7810</c:v>
                </c:pt>
                <c:pt idx="10">
                  <c:v>5469</c:v>
                </c:pt>
              </c:numCache>
            </c:numRef>
          </c:val>
        </c:ser>
        <c:ser>
          <c:idx val="1"/>
          <c:order val="1"/>
          <c:tx>
            <c:strRef>
              <c:f>'Relevés des simulations'!$H$3</c:f>
              <c:strCache>
                <c:ptCount val="1"/>
                <c:pt idx="0">
                  <c:v>Simulation rapide sous Archiwizard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simulations'!$H$4:$H$15</c:f>
              <c:numCache>
                <c:formatCode>General</c:formatCode>
                <c:ptCount val="12"/>
                <c:pt idx="0">
                  <c:v>4914</c:v>
                </c:pt>
                <c:pt idx="1">
                  <c:v>5307</c:v>
                </c:pt>
                <c:pt idx="2">
                  <c:v>6460</c:v>
                </c:pt>
                <c:pt idx="3">
                  <c:v>2415</c:v>
                </c:pt>
                <c:pt idx="4">
                  <c:v>4809</c:v>
                </c:pt>
                <c:pt idx="5">
                  <c:v>5122</c:v>
                </c:pt>
                <c:pt idx="6">
                  <c:v>4914</c:v>
                </c:pt>
                <c:pt idx="7">
                  <c:v>5152</c:v>
                </c:pt>
                <c:pt idx="8">
                  <c:v>3819</c:v>
                </c:pt>
                <c:pt idx="9">
                  <c:v>4908</c:v>
                </c:pt>
                <c:pt idx="10">
                  <c:v>4182</c:v>
                </c:pt>
                <c:pt idx="11">
                  <c:v>4962</c:v>
                </c:pt>
              </c:numCache>
            </c:numRef>
          </c:val>
        </c:ser>
        <c:ser>
          <c:idx val="2"/>
          <c:order val="2"/>
          <c:tx>
            <c:strRef>
              <c:f>'Relevés des simulations'!$K$3</c:f>
              <c:strCache>
                <c:ptCount val="1"/>
                <c:pt idx="0">
                  <c:v>STD sous Archiwizard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simulations'!$K$4:$K$15</c:f>
              <c:numCache>
                <c:formatCode>General</c:formatCode>
                <c:ptCount val="12"/>
                <c:pt idx="0">
                  <c:v>6808</c:v>
                </c:pt>
                <c:pt idx="1">
                  <c:v>6757</c:v>
                </c:pt>
                <c:pt idx="2">
                  <c:v>8151</c:v>
                </c:pt>
                <c:pt idx="3">
                  <c:v>3626</c:v>
                </c:pt>
                <c:pt idx="4">
                  <c:v>6808</c:v>
                </c:pt>
                <c:pt idx="5">
                  <c:v>6808</c:v>
                </c:pt>
                <c:pt idx="6">
                  <c:v>6809</c:v>
                </c:pt>
                <c:pt idx="7">
                  <c:v>6836</c:v>
                </c:pt>
                <c:pt idx="8">
                  <c:v>5211</c:v>
                </c:pt>
                <c:pt idx="9">
                  <c:v>7166</c:v>
                </c:pt>
                <c:pt idx="10">
                  <c:v>6380</c:v>
                </c:pt>
                <c:pt idx="11">
                  <c:v>6805</c:v>
                </c:pt>
              </c:numCache>
            </c:numRef>
          </c:val>
        </c:ser>
        <c:ser>
          <c:idx val="3"/>
          <c:order val="3"/>
          <c:tx>
            <c:strRef>
              <c:f>'Relevés des simulations'!$P$3</c:f>
              <c:strCache>
                <c:ptCount val="1"/>
                <c:pt idx="0">
                  <c:v>STD sous PLEIADES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simulations'!$P$4:$P$15</c:f>
              <c:numCache>
                <c:formatCode>General</c:formatCode>
                <c:ptCount val="12"/>
                <c:pt idx="0">
                  <c:v>5453</c:v>
                </c:pt>
                <c:pt idx="1">
                  <c:v>6039</c:v>
                </c:pt>
                <c:pt idx="2">
                  <c:v>6929</c:v>
                </c:pt>
                <c:pt idx="3">
                  <c:v>2305</c:v>
                </c:pt>
                <c:pt idx="4">
                  <c:v>5400</c:v>
                </c:pt>
                <c:pt idx="5">
                  <c:v>5298</c:v>
                </c:pt>
                <c:pt idx="6">
                  <c:v>5453</c:v>
                </c:pt>
                <c:pt idx="7">
                  <c:v>6267</c:v>
                </c:pt>
                <c:pt idx="8">
                  <c:v>4101</c:v>
                </c:pt>
                <c:pt idx="9">
                  <c:v>5883</c:v>
                </c:pt>
                <c:pt idx="10">
                  <c:v>4007</c:v>
                </c:pt>
                <c:pt idx="11">
                  <c:v>5792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03965040"/>
        <c:axId val="-903966672"/>
      </c:barChart>
      <c:catAx>
        <c:axId val="-90396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3966672"/>
        <c:crosses val="autoZero"/>
        <c:auto val="1"/>
        <c:lblAlgn val="ctr"/>
        <c:lblOffset val="100"/>
        <c:noMultiLvlLbl val="0"/>
      </c:catAx>
      <c:valAx>
        <c:axId val="-90396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3965040"/>
        <c:crosses val="autoZero"/>
        <c:crossBetween val="between"/>
      </c:valAx>
      <c:spPr>
        <a:solidFill>
          <a:srgbClr val="E8FD7F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3104559601106"/>
          <c:y val="4.5752293434702232E-2"/>
          <c:w val="0.22899982795117499"/>
          <c:h val="0.11540221635300484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E8FD7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/>
              <a:t>Puissance de chauffage (kW)</a:t>
            </a:r>
          </a:p>
        </c:rich>
      </c:tx>
      <c:layout>
        <c:manualLayout>
          <c:xMode val="edge"/>
          <c:yMode val="edge"/>
          <c:x val="0.35096262853736993"/>
          <c:y val="2.28306987957817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861036778508644E-2"/>
          <c:y val="9.5818150787552372E-3"/>
          <c:w val="0.94578234594717492"/>
          <c:h val="0.84966411795022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'Relevés des simulations'!$C$3</c:f>
              <c:strCache>
                <c:ptCount val="1"/>
                <c:pt idx="0">
                  <c:v>STD sous Kozibox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simulations'!$D$4:$D$15</c:f>
              <c:numCache>
                <c:formatCode>General</c:formatCode>
                <c:ptCount val="12"/>
                <c:pt idx="0">
                  <c:v>3304</c:v>
                </c:pt>
                <c:pt idx="1">
                  <c:v>3317</c:v>
                </c:pt>
                <c:pt idx="2">
                  <c:v>4332</c:v>
                </c:pt>
                <c:pt idx="3">
                  <c:v>1994</c:v>
                </c:pt>
                <c:pt idx="4">
                  <c:v>4285</c:v>
                </c:pt>
                <c:pt idx="5">
                  <c:v>3805</c:v>
                </c:pt>
                <c:pt idx="6">
                  <c:v>3304</c:v>
                </c:pt>
                <c:pt idx="8">
                  <c:v>2877</c:v>
                </c:pt>
                <c:pt idx="9">
                  <c:v>4028</c:v>
                </c:pt>
                <c:pt idx="10">
                  <c:v>3115</c:v>
                </c:pt>
              </c:numCache>
            </c:numRef>
          </c:val>
        </c:ser>
        <c:ser>
          <c:idx val="1"/>
          <c:order val="1"/>
          <c:tx>
            <c:strRef>
              <c:f>'Relevés des simulations'!$H$3</c:f>
              <c:strCache>
                <c:ptCount val="1"/>
                <c:pt idx="0">
                  <c:v>Simulation rapide sous Archiwizard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simulations'!$I$4:$I$15</c:f>
              <c:numCache>
                <c:formatCode>General</c:formatCode>
                <c:ptCount val="12"/>
                <c:pt idx="0">
                  <c:v>3032</c:v>
                </c:pt>
                <c:pt idx="1">
                  <c:v>3032</c:v>
                </c:pt>
                <c:pt idx="2">
                  <c:v>4481</c:v>
                </c:pt>
                <c:pt idx="3">
                  <c:v>3163</c:v>
                </c:pt>
                <c:pt idx="4">
                  <c:v>3032</c:v>
                </c:pt>
                <c:pt idx="5">
                  <c:v>3032</c:v>
                </c:pt>
                <c:pt idx="6">
                  <c:v>3032</c:v>
                </c:pt>
                <c:pt idx="7">
                  <c:v>3032</c:v>
                </c:pt>
                <c:pt idx="8">
                  <c:v>2311</c:v>
                </c:pt>
                <c:pt idx="9">
                  <c:v>3032</c:v>
                </c:pt>
                <c:pt idx="10">
                  <c:v>2731</c:v>
                </c:pt>
                <c:pt idx="11">
                  <c:v>3032</c:v>
                </c:pt>
              </c:numCache>
            </c:numRef>
          </c:val>
        </c:ser>
        <c:ser>
          <c:idx val="2"/>
          <c:order val="2"/>
          <c:tx>
            <c:strRef>
              <c:f>'Relevés des simulations'!$K$3</c:f>
              <c:strCache>
                <c:ptCount val="1"/>
                <c:pt idx="0">
                  <c:v>STD sous Archiwizard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simulations'!$L$4:$L$15</c:f>
              <c:numCache>
                <c:formatCode>General</c:formatCode>
                <c:ptCount val="12"/>
                <c:pt idx="0">
                  <c:v>3271</c:v>
                </c:pt>
                <c:pt idx="1">
                  <c:v>3269</c:v>
                </c:pt>
                <c:pt idx="2">
                  <c:v>4117</c:v>
                </c:pt>
                <c:pt idx="3">
                  <c:v>2274</c:v>
                </c:pt>
                <c:pt idx="4">
                  <c:v>3271</c:v>
                </c:pt>
                <c:pt idx="5">
                  <c:v>3271</c:v>
                </c:pt>
                <c:pt idx="6">
                  <c:v>3271</c:v>
                </c:pt>
                <c:pt idx="7">
                  <c:v>3259</c:v>
                </c:pt>
                <c:pt idx="8">
                  <c:v>2696</c:v>
                </c:pt>
                <c:pt idx="9">
                  <c:v>3429</c:v>
                </c:pt>
                <c:pt idx="10">
                  <c:v>3123</c:v>
                </c:pt>
                <c:pt idx="11">
                  <c:v>3266</c:v>
                </c:pt>
              </c:numCache>
            </c:numRef>
          </c:val>
        </c:ser>
        <c:ser>
          <c:idx val="3"/>
          <c:order val="3"/>
          <c:tx>
            <c:strRef>
              <c:f>'Relevés des simulations'!$P$3</c:f>
              <c:strCache>
                <c:ptCount val="1"/>
                <c:pt idx="0">
                  <c:v>STD sous PLEIADES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'Relevés des simulations'!$B$4:$B$15</c:f>
              <c:strCache>
                <c:ptCount val="12"/>
                <c:pt idx="0">
                  <c:v>Etat initial</c:v>
                </c:pt>
                <c:pt idx="1">
                  <c:v>Orienter la facade principale au nord</c:v>
                </c:pt>
                <c:pt idx="2">
                  <c:v>Situer la maison à Nancy</c:v>
                </c:pt>
                <c:pt idx="3">
                  <c:v>Situer la maison à Nice</c:v>
                </c:pt>
                <c:pt idx="4">
                  <c:v>Classe d'inertie : très lourde</c:v>
                </c:pt>
                <c:pt idx="5">
                  <c:v>Classe d'inertie : très légère</c:v>
                </c:pt>
                <c:pt idx="6">
                  <c:v>Climatiser la maison</c:v>
                </c:pt>
                <c:pt idx="7">
                  <c:v>Masque solaire : Positionner une maison devant la facade SUD </c:v>
                </c:pt>
                <c:pt idx="8">
                  <c:v>Augmenter le niveau d'isolation de l'enveloppe (murs déperditifs, plancher bas et plancher haut)</c:v>
                </c:pt>
                <c:pt idx="9">
                  <c:v>Augmenter la perméabilité de l'enveloppe : RT 2012 : 0,60 m3/(h.m²)</c:v>
                </c:pt>
                <c:pt idx="10">
                  <c:v>Augmenter l'isolation des baies vitrées</c:v>
                </c:pt>
                <c:pt idx="11">
                  <c:v>Mettre une casquette solaire (1m)</c:v>
                </c:pt>
              </c:strCache>
            </c:strRef>
          </c:cat>
          <c:val>
            <c:numRef>
              <c:f>'Relevés des simulations'!$Q$4:$Q$15</c:f>
              <c:numCache>
                <c:formatCode>General</c:formatCode>
                <c:ptCount val="12"/>
                <c:pt idx="0">
                  <c:v>3089</c:v>
                </c:pt>
                <c:pt idx="1">
                  <c:v>3094</c:v>
                </c:pt>
                <c:pt idx="2">
                  <c:v>3822</c:v>
                </c:pt>
                <c:pt idx="3">
                  <c:v>2242</c:v>
                </c:pt>
                <c:pt idx="4">
                  <c:v>3082</c:v>
                </c:pt>
                <c:pt idx="5">
                  <c:v>2966</c:v>
                </c:pt>
                <c:pt idx="6">
                  <c:v>3089</c:v>
                </c:pt>
                <c:pt idx="7">
                  <c:v>3104</c:v>
                </c:pt>
                <c:pt idx="8">
                  <c:v>2613</c:v>
                </c:pt>
                <c:pt idx="9">
                  <c:v>3245</c:v>
                </c:pt>
                <c:pt idx="10">
                  <c:v>2549</c:v>
                </c:pt>
                <c:pt idx="11">
                  <c:v>3093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03962864"/>
        <c:axId val="-616650736"/>
      </c:barChart>
      <c:catAx>
        <c:axId val="-90396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616650736"/>
        <c:crosses val="autoZero"/>
        <c:auto val="1"/>
        <c:lblAlgn val="ctr"/>
        <c:lblOffset val="100"/>
        <c:noMultiLvlLbl val="0"/>
      </c:catAx>
      <c:valAx>
        <c:axId val="-61665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03962864"/>
        <c:crosses val="autoZero"/>
        <c:crossBetween val="between"/>
      </c:valAx>
      <c:spPr>
        <a:solidFill>
          <a:srgbClr val="E8FD7F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3104559601106"/>
          <c:y val="4.5752293434702232E-2"/>
          <c:w val="0.22899982795117499"/>
          <c:h val="0.11540221635300484"/>
        </c:manualLayout>
      </c:layout>
      <c:overlay val="0"/>
      <c:spPr>
        <a:noFill/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E8FD7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141515</xdr:colOff>
      <xdr:row>15</xdr:row>
      <xdr:rowOff>174171</xdr:rowOff>
    </xdr:from>
    <xdr:to>
      <xdr:col>18</xdr:col>
      <xdr:colOff>11132</xdr:colOff>
      <xdr:row>62</xdr:row>
      <xdr:rowOff>107361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171450</xdr:colOff>
      <xdr:row>63</xdr:row>
      <xdr:rowOff>19050</xdr:rowOff>
    </xdr:from>
    <xdr:to>
      <xdr:col>18</xdr:col>
      <xdr:colOff>2967</xdr:colOff>
      <xdr:row>109</xdr:row>
      <xdr:rowOff>142740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20781</xdr:colOff>
      <xdr:row>16</xdr:row>
      <xdr:rowOff>38100</xdr:rowOff>
    </xdr:from>
    <xdr:to>
      <xdr:col>30</xdr:col>
      <xdr:colOff>271398</xdr:colOff>
      <xdr:row>62</xdr:row>
      <xdr:rowOff>161790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130</xdr:row>
      <xdr:rowOff>0</xdr:rowOff>
    </xdr:from>
    <xdr:to>
      <xdr:col>17</xdr:col>
      <xdr:colOff>593517</xdr:colOff>
      <xdr:row>176</xdr:row>
      <xdr:rowOff>123690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131</xdr:row>
      <xdr:rowOff>0</xdr:rowOff>
    </xdr:from>
    <xdr:to>
      <xdr:col>31</xdr:col>
      <xdr:colOff>174417</xdr:colOff>
      <xdr:row>177</xdr:row>
      <xdr:rowOff>123690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179</xdr:row>
      <xdr:rowOff>0</xdr:rowOff>
    </xdr:from>
    <xdr:to>
      <xdr:col>17</xdr:col>
      <xdr:colOff>593517</xdr:colOff>
      <xdr:row>225</xdr:row>
      <xdr:rowOff>123690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631617</xdr:colOff>
      <xdr:row>46</xdr:row>
      <xdr:rowOff>123690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631617</xdr:colOff>
      <xdr:row>46</xdr:row>
      <xdr:rowOff>123690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631617</xdr:colOff>
      <xdr:row>46</xdr:row>
      <xdr:rowOff>123690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abSelected="1" topLeftCell="E1" zoomScale="70" zoomScaleNormal="70" workbookViewId="0">
      <selection activeCell="I11" sqref="I11"/>
    </sheetView>
  </sheetViews>
  <sheetFormatPr baseColWidth="10" defaultRowHeight="15" x14ac:dyDescent="0.25"/>
  <cols>
    <col min="1" max="1" width="7.42578125" customWidth="1"/>
    <col min="2" max="2" width="31" style="2" customWidth="1"/>
    <col min="3" max="20" width="11" customWidth="1"/>
    <col min="21" max="21" width="5.7109375" customWidth="1"/>
    <col min="22" max="22" width="80.28515625" customWidth="1"/>
  </cols>
  <sheetData>
    <row r="1" spans="1:22" s="1" customFormat="1" ht="75" customHeight="1" thickBot="1" x14ac:dyDescent="0.3">
      <c r="A1" s="81" t="s">
        <v>8</v>
      </c>
      <c r="B1" s="82"/>
      <c r="C1" s="3" t="s">
        <v>15</v>
      </c>
      <c r="D1" s="4" t="s">
        <v>16</v>
      </c>
      <c r="E1" s="4" t="s">
        <v>20</v>
      </c>
      <c r="F1" s="4" t="s">
        <v>19</v>
      </c>
      <c r="G1" s="5" t="s">
        <v>11</v>
      </c>
      <c r="H1" s="3" t="s">
        <v>15</v>
      </c>
      <c r="I1" s="4" t="s">
        <v>16</v>
      </c>
      <c r="J1" s="4" t="s">
        <v>20</v>
      </c>
      <c r="K1" s="3" t="s">
        <v>15</v>
      </c>
      <c r="L1" s="4" t="s">
        <v>16</v>
      </c>
      <c r="M1" s="4" t="s">
        <v>20</v>
      </c>
      <c r="N1" s="4" t="s">
        <v>19</v>
      </c>
      <c r="O1" s="5" t="s">
        <v>11</v>
      </c>
      <c r="P1" s="3" t="s">
        <v>15</v>
      </c>
      <c r="Q1" s="4" t="s">
        <v>16</v>
      </c>
      <c r="R1" s="4" t="s">
        <v>20</v>
      </c>
      <c r="S1" s="4" t="s">
        <v>19</v>
      </c>
      <c r="T1" s="5" t="s">
        <v>11</v>
      </c>
      <c r="V1" s="85" t="s">
        <v>38</v>
      </c>
    </row>
    <row r="2" spans="1:22" ht="22.5" customHeight="1" thickBot="1" x14ac:dyDescent="0.3">
      <c r="A2" s="83" t="s">
        <v>0</v>
      </c>
      <c r="B2" s="84"/>
      <c r="C2" s="6" t="s">
        <v>12</v>
      </c>
      <c r="D2" s="7" t="s">
        <v>13</v>
      </c>
      <c r="E2" s="7" t="s">
        <v>12</v>
      </c>
      <c r="F2" s="7" t="s">
        <v>13</v>
      </c>
      <c r="G2" s="8" t="s">
        <v>14</v>
      </c>
      <c r="H2" s="6" t="s">
        <v>12</v>
      </c>
      <c r="I2" s="7" t="s">
        <v>13</v>
      </c>
      <c r="J2" s="7" t="s">
        <v>12</v>
      </c>
      <c r="K2" s="6" t="s">
        <v>12</v>
      </c>
      <c r="L2" s="7" t="s">
        <v>13</v>
      </c>
      <c r="M2" s="7" t="s">
        <v>12</v>
      </c>
      <c r="N2" s="7" t="s">
        <v>13</v>
      </c>
      <c r="O2" s="8" t="s">
        <v>14</v>
      </c>
      <c r="P2" s="6" t="s">
        <v>12</v>
      </c>
      <c r="Q2" s="7" t="s">
        <v>13</v>
      </c>
      <c r="R2" s="7" t="s">
        <v>12</v>
      </c>
      <c r="S2" s="7" t="s">
        <v>13</v>
      </c>
      <c r="T2" s="8" t="s">
        <v>14</v>
      </c>
      <c r="U2" s="1"/>
      <c r="V2" s="86"/>
    </row>
    <row r="3" spans="1:22" ht="38.25" customHeight="1" thickBot="1" x14ac:dyDescent="0.3">
      <c r="A3" s="83" t="s">
        <v>33</v>
      </c>
      <c r="B3" s="84"/>
      <c r="C3" s="78" t="s">
        <v>34</v>
      </c>
      <c r="D3" s="79"/>
      <c r="E3" s="79"/>
      <c r="F3" s="79"/>
      <c r="G3" s="80"/>
      <c r="H3" s="78" t="s">
        <v>37</v>
      </c>
      <c r="I3" s="79"/>
      <c r="J3" s="79"/>
      <c r="K3" s="78" t="s">
        <v>36</v>
      </c>
      <c r="L3" s="79"/>
      <c r="M3" s="79"/>
      <c r="N3" s="79"/>
      <c r="O3" s="80"/>
      <c r="P3" s="78" t="s">
        <v>35</v>
      </c>
      <c r="Q3" s="79"/>
      <c r="R3" s="79"/>
      <c r="S3" s="79"/>
      <c r="T3" s="80"/>
      <c r="U3" s="1"/>
      <c r="V3" s="86"/>
    </row>
    <row r="4" spans="1:22" ht="22.5" customHeight="1" thickBot="1" x14ac:dyDescent="0.3">
      <c r="A4" s="47"/>
      <c r="B4" s="48" t="s">
        <v>17</v>
      </c>
      <c r="C4" s="25">
        <v>5944</v>
      </c>
      <c r="D4" s="26">
        <v>3304</v>
      </c>
      <c r="E4" s="26">
        <v>0</v>
      </c>
      <c r="F4" s="26">
        <v>0</v>
      </c>
      <c r="G4" s="27">
        <v>33.6</v>
      </c>
      <c r="H4" s="28">
        <v>4914</v>
      </c>
      <c r="I4" s="29">
        <f>2684+348</f>
        <v>3032</v>
      </c>
      <c r="J4" s="29">
        <v>0</v>
      </c>
      <c r="K4" s="28">
        <v>6808</v>
      </c>
      <c r="L4" s="29">
        <v>3271</v>
      </c>
      <c r="M4" s="29">
        <v>0</v>
      </c>
      <c r="N4" s="29">
        <v>0</v>
      </c>
      <c r="O4" s="30">
        <v>36</v>
      </c>
      <c r="P4" s="28">
        <v>5453</v>
      </c>
      <c r="Q4" s="29">
        <v>3089</v>
      </c>
      <c r="R4" s="29">
        <v>0</v>
      </c>
      <c r="S4" s="29">
        <v>0</v>
      </c>
      <c r="T4" s="30">
        <v>31.6</v>
      </c>
      <c r="U4" s="1"/>
      <c r="V4" s="87"/>
    </row>
    <row r="5" spans="1:22" ht="24.75" customHeight="1" x14ac:dyDescent="0.25">
      <c r="A5" s="41">
        <v>1</v>
      </c>
      <c r="B5" s="42" t="s">
        <v>1</v>
      </c>
      <c r="C5" s="22">
        <v>6314</v>
      </c>
      <c r="D5" s="23">
        <v>3317</v>
      </c>
      <c r="E5" s="23">
        <v>0</v>
      </c>
      <c r="F5" s="23">
        <v>0</v>
      </c>
      <c r="G5" s="24">
        <v>28.9</v>
      </c>
      <c r="H5" s="31">
        <v>5307</v>
      </c>
      <c r="I5" s="32">
        <f>2684+348</f>
        <v>3032</v>
      </c>
      <c r="J5" s="32">
        <v>0</v>
      </c>
      <c r="K5" s="31">
        <v>6757</v>
      </c>
      <c r="L5" s="32">
        <v>3269</v>
      </c>
      <c r="M5" s="32">
        <v>0</v>
      </c>
      <c r="N5" s="32">
        <v>0</v>
      </c>
      <c r="O5" s="33">
        <v>35</v>
      </c>
      <c r="P5" s="38">
        <v>6039</v>
      </c>
      <c r="Q5" s="39">
        <v>3094</v>
      </c>
      <c r="R5" s="39">
        <v>0</v>
      </c>
      <c r="S5" s="39">
        <v>0</v>
      </c>
      <c r="T5" s="40">
        <v>30.7</v>
      </c>
      <c r="U5" s="1"/>
      <c r="V5" s="49" t="s">
        <v>22</v>
      </c>
    </row>
    <row r="6" spans="1:22" ht="24.75" customHeight="1" x14ac:dyDescent="0.25">
      <c r="A6" s="43">
        <v>2</v>
      </c>
      <c r="B6" s="44" t="s">
        <v>18</v>
      </c>
      <c r="C6" s="9">
        <v>8637</v>
      </c>
      <c r="D6" s="10">
        <v>4332</v>
      </c>
      <c r="E6" s="10">
        <v>0</v>
      </c>
      <c r="F6" s="10">
        <v>0</v>
      </c>
      <c r="G6" s="11">
        <v>30</v>
      </c>
      <c r="H6" s="12">
        <v>6460</v>
      </c>
      <c r="I6" s="10">
        <f>3967+514</f>
        <v>4481</v>
      </c>
      <c r="J6" s="10">
        <v>0</v>
      </c>
      <c r="K6" s="9">
        <v>8151</v>
      </c>
      <c r="L6" s="10">
        <v>4117</v>
      </c>
      <c r="M6" s="10">
        <v>0</v>
      </c>
      <c r="N6" s="10">
        <v>0</v>
      </c>
      <c r="O6" s="11">
        <v>36</v>
      </c>
      <c r="P6" s="9">
        <v>6929</v>
      </c>
      <c r="Q6" s="10">
        <v>3822</v>
      </c>
      <c r="R6" s="10"/>
      <c r="S6" s="10"/>
      <c r="T6" s="11">
        <v>31.1</v>
      </c>
      <c r="U6" s="1"/>
      <c r="V6" s="49" t="s">
        <v>24</v>
      </c>
    </row>
    <row r="7" spans="1:22" ht="24.75" customHeight="1" x14ac:dyDescent="0.25">
      <c r="A7" s="43">
        <v>3</v>
      </c>
      <c r="B7" s="44" t="s">
        <v>2</v>
      </c>
      <c r="C7" s="12">
        <v>2144</v>
      </c>
      <c r="D7" s="13">
        <v>1994</v>
      </c>
      <c r="E7" s="13">
        <v>0</v>
      </c>
      <c r="F7" s="13">
        <v>0</v>
      </c>
      <c r="G7" s="14">
        <v>34.4</v>
      </c>
      <c r="H7" s="12">
        <v>2415</v>
      </c>
      <c r="I7" s="13">
        <f>2800+363</f>
        <v>3163</v>
      </c>
      <c r="J7" s="13">
        <v>0</v>
      </c>
      <c r="K7" s="12">
        <v>3626</v>
      </c>
      <c r="L7" s="13">
        <v>2274</v>
      </c>
      <c r="M7" s="13">
        <v>0</v>
      </c>
      <c r="N7" s="13">
        <v>0</v>
      </c>
      <c r="O7" s="14">
        <v>37</v>
      </c>
      <c r="P7" s="9">
        <v>2305</v>
      </c>
      <c r="Q7" s="10">
        <v>2242</v>
      </c>
      <c r="R7" s="10">
        <v>0</v>
      </c>
      <c r="S7" s="10">
        <v>0</v>
      </c>
      <c r="T7" s="11">
        <v>33.200000000000003</v>
      </c>
      <c r="U7" s="1"/>
      <c r="V7" s="49" t="s">
        <v>23</v>
      </c>
    </row>
    <row r="8" spans="1:22" ht="24.75" customHeight="1" x14ac:dyDescent="0.25">
      <c r="A8" s="43">
        <v>4</v>
      </c>
      <c r="B8" s="44" t="s">
        <v>5</v>
      </c>
      <c r="C8" s="15">
        <v>8885</v>
      </c>
      <c r="D8" s="13">
        <v>4285</v>
      </c>
      <c r="E8" s="13">
        <v>0</v>
      </c>
      <c r="F8" s="13">
        <v>0</v>
      </c>
      <c r="G8" s="14">
        <v>28.8</v>
      </c>
      <c r="H8" s="12">
        <v>4809</v>
      </c>
      <c r="I8" s="13">
        <f>2684+348</f>
        <v>3032</v>
      </c>
      <c r="J8" s="13">
        <v>0</v>
      </c>
      <c r="K8" s="12">
        <v>6808</v>
      </c>
      <c r="L8" s="13">
        <v>3271</v>
      </c>
      <c r="M8" s="13">
        <v>0</v>
      </c>
      <c r="N8" s="13">
        <v>0</v>
      </c>
      <c r="O8" s="14">
        <v>36</v>
      </c>
      <c r="P8" s="9">
        <v>5400</v>
      </c>
      <c r="Q8" s="10">
        <v>3082</v>
      </c>
      <c r="R8" s="10">
        <v>0</v>
      </c>
      <c r="S8" s="10">
        <v>0</v>
      </c>
      <c r="T8" s="11">
        <v>30.5</v>
      </c>
      <c r="U8" s="1"/>
      <c r="V8" s="49" t="s">
        <v>25</v>
      </c>
    </row>
    <row r="9" spans="1:22" ht="24.75" customHeight="1" x14ac:dyDescent="0.25">
      <c r="A9" s="43">
        <v>5</v>
      </c>
      <c r="B9" s="44" t="s">
        <v>6</v>
      </c>
      <c r="C9" s="12">
        <v>7143</v>
      </c>
      <c r="D9" s="13">
        <v>3805</v>
      </c>
      <c r="E9" s="13">
        <v>0</v>
      </c>
      <c r="F9" s="13">
        <v>0</v>
      </c>
      <c r="G9" s="14">
        <v>31</v>
      </c>
      <c r="H9" s="12">
        <v>5122</v>
      </c>
      <c r="I9" s="13">
        <f>2684+348</f>
        <v>3032</v>
      </c>
      <c r="J9" s="13">
        <v>0</v>
      </c>
      <c r="K9" s="12">
        <v>6808</v>
      </c>
      <c r="L9" s="13">
        <v>3271</v>
      </c>
      <c r="M9" s="13">
        <v>0</v>
      </c>
      <c r="N9" s="13">
        <v>0</v>
      </c>
      <c r="O9" s="14">
        <v>36</v>
      </c>
      <c r="P9" s="12">
        <v>5298</v>
      </c>
      <c r="Q9" s="13">
        <v>2966</v>
      </c>
      <c r="R9" s="13">
        <v>0</v>
      </c>
      <c r="S9" s="13">
        <v>0</v>
      </c>
      <c r="T9" s="14">
        <v>33.700000000000003</v>
      </c>
      <c r="U9" s="1"/>
      <c r="V9" s="49" t="s">
        <v>26</v>
      </c>
    </row>
    <row r="10" spans="1:22" ht="24.75" customHeight="1" x14ac:dyDescent="0.25">
      <c r="A10" s="43">
        <v>6</v>
      </c>
      <c r="B10" s="44" t="s">
        <v>4</v>
      </c>
      <c r="C10" s="12">
        <v>5944</v>
      </c>
      <c r="D10" s="13">
        <v>3304</v>
      </c>
      <c r="E10" s="13">
        <v>20</v>
      </c>
      <c r="F10" s="13">
        <v>923</v>
      </c>
      <c r="G10" s="14">
        <v>28</v>
      </c>
      <c r="H10" s="12">
        <f>H4</f>
        <v>4914</v>
      </c>
      <c r="I10" s="13">
        <f>I4</f>
        <v>3032</v>
      </c>
      <c r="J10" s="13">
        <v>149</v>
      </c>
      <c r="K10" s="12">
        <v>6809</v>
      </c>
      <c r="L10" s="13">
        <v>3271</v>
      </c>
      <c r="M10" s="13">
        <v>31</v>
      </c>
      <c r="N10" s="13">
        <v>1242</v>
      </c>
      <c r="O10" s="14">
        <v>28</v>
      </c>
      <c r="P10" s="12">
        <v>5453</v>
      </c>
      <c r="Q10" s="13">
        <v>3089</v>
      </c>
      <c r="R10" s="13">
        <v>138</v>
      </c>
      <c r="S10" s="13">
        <v>2463</v>
      </c>
      <c r="T10" s="14">
        <v>28</v>
      </c>
      <c r="U10" s="1"/>
      <c r="V10" s="49" t="s">
        <v>27</v>
      </c>
    </row>
    <row r="11" spans="1:22" ht="24.75" customHeight="1" x14ac:dyDescent="0.25">
      <c r="A11" s="43">
        <v>7</v>
      </c>
      <c r="B11" s="44" t="s">
        <v>9</v>
      </c>
      <c r="C11" s="16"/>
      <c r="D11" s="17"/>
      <c r="E11" s="17"/>
      <c r="F11" s="17"/>
      <c r="G11" s="18"/>
      <c r="H11" s="9">
        <v>5152</v>
      </c>
      <c r="I11" s="10">
        <f>2684+348</f>
        <v>3032</v>
      </c>
      <c r="J11" s="10">
        <v>142</v>
      </c>
      <c r="K11" s="12">
        <v>6836</v>
      </c>
      <c r="L11" s="13">
        <v>3259</v>
      </c>
      <c r="M11" s="13">
        <v>31</v>
      </c>
      <c r="N11" s="13">
        <v>1236</v>
      </c>
      <c r="O11" s="14">
        <v>36</v>
      </c>
      <c r="P11" s="12">
        <v>6267</v>
      </c>
      <c r="Q11" s="13">
        <v>3104</v>
      </c>
      <c r="R11" s="13">
        <v>0</v>
      </c>
      <c r="S11" s="13">
        <v>0</v>
      </c>
      <c r="T11" s="14">
        <v>31.4</v>
      </c>
      <c r="U11" s="1"/>
      <c r="V11" s="49" t="s">
        <v>28</v>
      </c>
    </row>
    <row r="12" spans="1:22" ht="34.5" customHeight="1" x14ac:dyDescent="0.25">
      <c r="A12" s="43">
        <v>8</v>
      </c>
      <c r="B12" s="44" t="s">
        <v>10</v>
      </c>
      <c r="C12" s="12">
        <v>4728</v>
      </c>
      <c r="D12" s="13">
        <v>2877</v>
      </c>
      <c r="E12" s="13">
        <v>0</v>
      </c>
      <c r="F12" s="13">
        <v>0</v>
      </c>
      <c r="G12" s="14">
        <v>30</v>
      </c>
      <c r="H12" s="9">
        <v>3819</v>
      </c>
      <c r="I12" s="10">
        <f>1973+338</f>
        <v>2311</v>
      </c>
      <c r="J12" s="10">
        <v>0</v>
      </c>
      <c r="K12" s="9">
        <v>5211</v>
      </c>
      <c r="L12" s="10">
        <v>2696</v>
      </c>
      <c r="M12" s="10">
        <v>0</v>
      </c>
      <c r="N12" s="10">
        <v>0</v>
      </c>
      <c r="O12" s="37">
        <v>68</v>
      </c>
      <c r="P12" s="9">
        <v>4101</v>
      </c>
      <c r="Q12" s="10">
        <v>2613</v>
      </c>
      <c r="R12" s="10">
        <v>0</v>
      </c>
      <c r="S12" s="10">
        <v>0</v>
      </c>
      <c r="T12" s="11">
        <v>32.6</v>
      </c>
      <c r="U12" s="1"/>
      <c r="V12" s="49" t="s">
        <v>29</v>
      </c>
    </row>
    <row r="13" spans="1:22" ht="33" customHeight="1" x14ac:dyDescent="0.25">
      <c r="A13" s="43">
        <v>9</v>
      </c>
      <c r="B13" s="44" t="s">
        <v>7</v>
      </c>
      <c r="C13" s="12">
        <v>7810</v>
      </c>
      <c r="D13" s="13">
        <v>4028</v>
      </c>
      <c r="E13" s="13">
        <v>0</v>
      </c>
      <c r="F13" s="13">
        <v>0</v>
      </c>
      <c r="G13" s="14">
        <v>28.7</v>
      </c>
      <c r="H13" s="9">
        <v>4908</v>
      </c>
      <c r="I13" s="10">
        <f>2684+348</f>
        <v>3032</v>
      </c>
      <c r="J13" s="10">
        <v>0</v>
      </c>
      <c r="K13" s="9">
        <v>7166</v>
      </c>
      <c r="L13" s="10">
        <v>3429</v>
      </c>
      <c r="M13" s="10">
        <v>0</v>
      </c>
      <c r="N13" s="10">
        <v>0</v>
      </c>
      <c r="O13" s="11">
        <v>36</v>
      </c>
      <c r="P13" s="9">
        <v>5883</v>
      </c>
      <c r="Q13" s="10">
        <v>3245</v>
      </c>
      <c r="R13" s="10">
        <v>0</v>
      </c>
      <c r="S13" s="10">
        <v>0</v>
      </c>
      <c r="T13" s="11">
        <v>31.5</v>
      </c>
      <c r="U13" s="1"/>
      <c r="V13" s="49" t="s">
        <v>30</v>
      </c>
    </row>
    <row r="14" spans="1:22" ht="24.75" customHeight="1" x14ac:dyDescent="0.25">
      <c r="A14" s="43">
        <v>10</v>
      </c>
      <c r="B14" s="44" t="s">
        <v>3</v>
      </c>
      <c r="C14" s="12">
        <v>5469</v>
      </c>
      <c r="D14" s="13">
        <v>3115</v>
      </c>
      <c r="E14" s="13">
        <v>0</v>
      </c>
      <c r="F14" s="13">
        <v>0</v>
      </c>
      <c r="G14" s="14">
        <v>29.7</v>
      </c>
      <c r="H14" s="9">
        <v>4182</v>
      </c>
      <c r="I14" s="10">
        <f>2383+348</f>
        <v>2731</v>
      </c>
      <c r="J14" s="10">
        <v>0</v>
      </c>
      <c r="K14" s="9">
        <v>6380</v>
      </c>
      <c r="L14" s="10">
        <v>3123</v>
      </c>
      <c r="M14" s="10">
        <v>0</v>
      </c>
      <c r="N14" s="10">
        <v>0</v>
      </c>
      <c r="O14" s="11">
        <v>36</v>
      </c>
      <c r="P14" s="9">
        <v>4007</v>
      </c>
      <c r="Q14" s="10">
        <v>2549</v>
      </c>
      <c r="R14" s="10">
        <v>0</v>
      </c>
      <c r="S14" s="10">
        <v>0</v>
      </c>
      <c r="T14" s="11">
        <v>32.4</v>
      </c>
      <c r="U14" s="1"/>
      <c r="V14" s="49" t="s">
        <v>31</v>
      </c>
    </row>
    <row r="15" spans="1:22" ht="24.75" customHeight="1" thickBot="1" x14ac:dyDescent="0.3">
      <c r="A15" s="45">
        <v>11</v>
      </c>
      <c r="B15" s="46" t="s">
        <v>21</v>
      </c>
      <c r="C15" s="19"/>
      <c r="D15" s="20"/>
      <c r="E15" s="20"/>
      <c r="F15" s="20"/>
      <c r="G15" s="21"/>
      <c r="H15" s="34">
        <v>4962</v>
      </c>
      <c r="I15" s="35">
        <f>2684+348</f>
        <v>3032</v>
      </c>
      <c r="J15" s="35">
        <v>0</v>
      </c>
      <c r="K15" s="34">
        <v>6805</v>
      </c>
      <c r="L15" s="35">
        <v>3266</v>
      </c>
      <c r="M15" s="35">
        <v>0</v>
      </c>
      <c r="N15" s="35">
        <v>0</v>
      </c>
      <c r="O15" s="36">
        <v>36</v>
      </c>
      <c r="P15" s="34">
        <v>5792</v>
      </c>
      <c r="Q15" s="35">
        <v>3093</v>
      </c>
      <c r="R15" s="35">
        <v>0</v>
      </c>
      <c r="S15" s="35">
        <v>0</v>
      </c>
      <c r="T15" s="36">
        <v>30.1</v>
      </c>
      <c r="U15" s="1"/>
      <c r="V15" s="49" t="s">
        <v>32</v>
      </c>
    </row>
    <row r="16" spans="1:22" ht="15.75" thickTop="1" x14ac:dyDescent="0.25"/>
    <row r="113" spans="1:20" ht="21.75" thickBot="1" x14ac:dyDescent="0.4">
      <c r="B113" s="50" t="s">
        <v>39</v>
      </c>
    </row>
    <row r="114" spans="1:20" ht="42" thickBot="1" x14ac:dyDescent="0.3">
      <c r="A114" s="81" t="s">
        <v>8</v>
      </c>
      <c r="B114" s="82"/>
      <c r="C114" s="3" t="s">
        <v>15</v>
      </c>
      <c r="D114" s="4" t="s">
        <v>16</v>
      </c>
      <c r="E114" s="4" t="s">
        <v>20</v>
      </c>
      <c r="F114" s="4" t="s">
        <v>19</v>
      </c>
      <c r="G114" s="5" t="s">
        <v>11</v>
      </c>
      <c r="H114" s="3" t="s">
        <v>15</v>
      </c>
      <c r="I114" s="4" t="s">
        <v>16</v>
      </c>
      <c r="J114" s="4" t="s">
        <v>20</v>
      </c>
      <c r="K114" s="3" t="s">
        <v>15</v>
      </c>
      <c r="L114" s="4" t="s">
        <v>16</v>
      </c>
      <c r="M114" s="4" t="s">
        <v>20</v>
      </c>
      <c r="N114" s="4" t="s">
        <v>19</v>
      </c>
      <c r="O114" s="5" t="s">
        <v>11</v>
      </c>
      <c r="P114" s="3" t="s">
        <v>15</v>
      </c>
      <c r="Q114" s="4" t="s">
        <v>16</v>
      </c>
      <c r="R114" s="4" t="s">
        <v>20</v>
      </c>
      <c r="S114" s="4" t="s">
        <v>19</v>
      </c>
      <c r="T114" s="5" t="s">
        <v>11</v>
      </c>
    </row>
    <row r="115" spans="1:20" ht="15.75" thickBot="1" x14ac:dyDescent="0.3">
      <c r="A115" s="83" t="s">
        <v>0</v>
      </c>
      <c r="B115" s="84"/>
      <c r="C115" s="6" t="s">
        <v>12</v>
      </c>
      <c r="D115" s="7" t="s">
        <v>13</v>
      </c>
      <c r="E115" s="7" t="s">
        <v>12</v>
      </c>
      <c r="F115" s="7" t="s">
        <v>13</v>
      </c>
      <c r="G115" s="8" t="s">
        <v>14</v>
      </c>
      <c r="H115" s="6" t="s">
        <v>12</v>
      </c>
      <c r="I115" s="7" t="s">
        <v>13</v>
      </c>
      <c r="J115" s="7" t="s">
        <v>12</v>
      </c>
      <c r="K115" s="6" t="s">
        <v>12</v>
      </c>
      <c r="L115" s="7" t="s">
        <v>13</v>
      </c>
      <c r="M115" s="7" t="s">
        <v>12</v>
      </c>
      <c r="N115" s="7" t="s">
        <v>13</v>
      </c>
      <c r="O115" s="8" t="s">
        <v>14</v>
      </c>
      <c r="P115" s="6" t="s">
        <v>12</v>
      </c>
      <c r="Q115" s="7" t="s">
        <v>13</v>
      </c>
      <c r="R115" s="7" t="s">
        <v>12</v>
      </c>
      <c r="S115" s="7" t="s">
        <v>13</v>
      </c>
      <c r="T115" s="8" t="s">
        <v>14</v>
      </c>
    </row>
    <row r="116" spans="1:20" ht="19.5" thickBot="1" x14ac:dyDescent="0.3">
      <c r="A116" s="83" t="s">
        <v>33</v>
      </c>
      <c r="B116" s="84"/>
      <c r="C116" s="78" t="s">
        <v>34</v>
      </c>
      <c r="D116" s="79"/>
      <c r="E116" s="79"/>
      <c r="F116" s="79"/>
      <c r="G116" s="80"/>
      <c r="H116" s="78" t="s">
        <v>37</v>
      </c>
      <c r="I116" s="79"/>
      <c r="J116" s="79"/>
      <c r="K116" s="78" t="s">
        <v>36</v>
      </c>
      <c r="L116" s="79"/>
      <c r="M116" s="79"/>
      <c r="N116" s="79"/>
      <c r="O116" s="80"/>
      <c r="P116" s="78" t="s">
        <v>35</v>
      </c>
      <c r="Q116" s="79"/>
      <c r="R116" s="79"/>
      <c r="S116" s="79"/>
      <c r="T116" s="80"/>
    </row>
    <row r="117" spans="1:20" ht="19.5" thickBot="1" x14ac:dyDescent="0.3">
      <c r="A117" s="47"/>
      <c r="B117" s="48" t="s">
        <v>17</v>
      </c>
      <c r="C117" s="51">
        <f>(C4-P4)/P4</f>
        <v>9.0042178617274898E-2</v>
      </c>
      <c r="D117" s="52">
        <f t="shared" ref="D117:G127" si="0">(D4-Q4)/Q4</f>
        <v>6.9601812884428613E-2</v>
      </c>
      <c r="E117" s="69"/>
      <c r="F117" s="69"/>
      <c r="G117" s="53">
        <f t="shared" si="0"/>
        <v>6.3291139240506319E-2</v>
      </c>
      <c r="H117" s="51">
        <f>(H4-P4)/P4</f>
        <v>-9.8844672657252886E-2</v>
      </c>
      <c r="I117" s="52">
        <f t="shared" ref="I117:I128" si="1">(I4-Q4)/Q4</f>
        <v>-1.8452573648429914E-2</v>
      </c>
      <c r="J117" s="74"/>
      <c r="K117" s="51">
        <f>(K4-P4)/P4</f>
        <v>0.24848707133687878</v>
      </c>
      <c r="L117" s="52">
        <f t="shared" ref="L117:O128" si="2">(L4-Q4)/Q4</f>
        <v>5.8918743930074458E-2</v>
      </c>
      <c r="M117" s="69"/>
      <c r="N117" s="69"/>
      <c r="O117" s="53">
        <f t="shared" si="2"/>
        <v>0.13924050632911386</v>
      </c>
      <c r="P117" s="60">
        <f>(P4-P4)/P4</f>
        <v>0</v>
      </c>
      <c r="Q117" s="61">
        <f t="shared" ref="Q117:T117" si="3">(Q4-Q4)/Q4</f>
        <v>0</v>
      </c>
      <c r="R117" s="76"/>
      <c r="S117" s="76"/>
      <c r="T117" s="62">
        <f t="shared" si="3"/>
        <v>0</v>
      </c>
    </row>
    <row r="118" spans="1:20" ht="18.75" x14ac:dyDescent="0.25">
      <c r="A118" s="41">
        <v>1</v>
      </c>
      <c r="B118" s="42" t="s">
        <v>1</v>
      </c>
      <c r="C118" s="54">
        <f t="shared" ref="C118:C127" si="4">(C5-P5)/P5</f>
        <v>4.553734061930783E-2</v>
      </c>
      <c r="D118" s="55">
        <f t="shared" si="0"/>
        <v>7.2074983839689716E-2</v>
      </c>
      <c r="E118" s="70"/>
      <c r="F118" s="70"/>
      <c r="G118" s="56">
        <f t="shared" si="0"/>
        <v>-5.8631921824104261E-2</v>
      </c>
      <c r="H118" s="54">
        <f t="shared" ref="H118:H128" si="5">(H5-P5)/P5</f>
        <v>-0.12121212121212122</v>
      </c>
      <c r="I118" s="55">
        <f t="shared" si="1"/>
        <v>-2.0038784744667099E-2</v>
      </c>
      <c r="J118" s="73"/>
      <c r="K118" s="54">
        <f t="shared" ref="K118:K128" si="6">(K5-P5)/P5</f>
        <v>0.11889385659877463</v>
      </c>
      <c r="L118" s="55">
        <f t="shared" si="2"/>
        <v>5.6561085972850679E-2</v>
      </c>
      <c r="M118" s="70"/>
      <c r="N118" s="70"/>
      <c r="O118" s="56">
        <f t="shared" si="2"/>
        <v>0.14006514657980459</v>
      </c>
      <c r="P118" s="63">
        <f t="shared" ref="P118:T128" si="7">(P5-P5)/P5</f>
        <v>0</v>
      </c>
      <c r="Q118" s="64">
        <f t="shared" si="7"/>
        <v>0</v>
      </c>
      <c r="R118" s="17"/>
      <c r="S118" s="17"/>
      <c r="T118" s="65">
        <f t="shared" si="7"/>
        <v>0</v>
      </c>
    </row>
    <row r="119" spans="1:20" ht="18.75" x14ac:dyDescent="0.25">
      <c r="A119" s="43">
        <v>2</v>
      </c>
      <c r="B119" s="44" t="s">
        <v>18</v>
      </c>
      <c r="C119" s="54">
        <f t="shared" si="4"/>
        <v>0.24650021648145476</v>
      </c>
      <c r="D119" s="55">
        <f t="shared" si="0"/>
        <v>0.13343799058084774</v>
      </c>
      <c r="E119" s="70"/>
      <c r="F119" s="70"/>
      <c r="G119" s="56">
        <f t="shared" si="0"/>
        <v>-3.536977491961419E-2</v>
      </c>
      <c r="H119" s="54">
        <f t="shared" si="5"/>
        <v>-6.768653485351421E-2</v>
      </c>
      <c r="I119" s="55">
        <f t="shared" si="1"/>
        <v>0.17242281527995815</v>
      </c>
      <c r="J119" s="73"/>
      <c r="K119" s="54">
        <f t="shared" si="6"/>
        <v>0.17636022514071295</v>
      </c>
      <c r="L119" s="55">
        <f t="shared" si="2"/>
        <v>7.71847200418629E-2</v>
      </c>
      <c r="M119" s="70"/>
      <c r="N119" s="70"/>
      <c r="O119" s="56">
        <f t="shared" si="2"/>
        <v>0.15755627009646297</v>
      </c>
      <c r="P119" s="63">
        <f t="shared" si="7"/>
        <v>0</v>
      </c>
      <c r="Q119" s="64">
        <f t="shared" si="7"/>
        <v>0</v>
      </c>
      <c r="R119" s="17"/>
      <c r="S119" s="17"/>
      <c r="T119" s="65">
        <f t="shared" si="7"/>
        <v>0</v>
      </c>
    </row>
    <row r="120" spans="1:20" ht="18.75" x14ac:dyDescent="0.25">
      <c r="A120" s="43">
        <v>3</v>
      </c>
      <c r="B120" s="44" t="s">
        <v>2</v>
      </c>
      <c r="C120" s="54">
        <f t="shared" si="4"/>
        <v>-6.9848156182212587E-2</v>
      </c>
      <c r="D120" s="55">
        <f t="shared" si="0"/>
        <v>-0.11061552185548618</v>
      </c>
      <c r="E120" s="70"/>
      <c r="F120" s="70"/>
      <c r="G120" s="56">
        <f t="shared" si="0"/>
        <v>3.6144578313252879E-2</v>
      </c>
      <c r="H120" s="54">
        <f t="shared" si="5"/>
        <v>4.7722342733188719E-2</v>
      </c>
      <c r="I120" s="55">
        <f t="shared" si="1"/>
        <v>0.41079393398751113</v>
      </c>
      <c r="J120" s="73"/>
      <c r="K120" s="54">
        <f t="shared" si="6"/>
        <v>0.57310195227765726</v>
      </c>
      <c r="L120" s="55">
        <f t="shared" si="2"/>
        <v>1.4272970561998216E-2</v>
      </c>
      <c r="M120" s="70"/>
      <c r="N120" s="70"/>
      <c r="O120" s="56">
        <f t="shared" si="2"/>
        <v>0.11445783132530112</v>
      </c>
      <c r="P120" s="63">
        <f t="shared" si="7"/>
        <v>0</v>
      </c>
      <c r="Q120" s="64">
        <f t="shared" si="7"/>
        <v>0</v>
      </c>
      <c r="R120" s="17"/>
      <c r="S120" s="17"/>
      <c r="T120" s="65">
        <f t="shared" si="7"/>
        <v>0</v>
      </c>
    </row>
    <row r="121" spans="1:20" ht="18.75" x14ac:dyDescent="0.25">
      <c r="A121" s="43">
        <v>4</v>
      </c>
      <c r="B121" s="44" t="s">
        <v>5</v>
      </c>
      <c r="C121" s="54">
        <f t="shared" si="4"/>
        <v>0.64537037037037037</v>
      </c>
      <c r="D121" s="55">
        <f t="shared" si="0"/>
        <v>0.39033095392602207</v>
      </c>
      <c r="E121" s="70"/>
      <c r="F121" s="70"/>
      <c r="G121" s="56">
        <f t="shared" si="0"/>
        <v>-5.5737704918032767E-2</v>
      </c>
      <c r="H121" s="54">
        <f t="shared" si="5"/>
        <v>-0.10944444444444444</v>
      </c>
      <c r="I121" s="55">
        <f t="shared" si="1"/>
        <v>-1.6223231667748216E-2</v>
      </c>
      <c r="J121" s="73"/>
      <c r="K121" s="54">
        <f t="shared" si="6"/>
        <v>0.26074074074074072</v>
      </c>
      <c r="L121" s="55">
        <f t="shared" si="2"/>
        <v>6.1323815704088257E-2</v>
      </c>
      <c r="M121" s="70"/>
      <c r="N121" s="70"/>
      <c r="O121" s="56">
        <f t="shared" si="2"/>
        <v>0.18032786885245902</v>
      </c>
      <c r="P121" s="63">
        <f t="shared" si="7"/>
        <v>0</v>
      </c>
      <c r="Q121" s="64">
        <f t="shared" si="7"/>
        <v>0</v>
      </c>
      <c r="R121" s="17"/>
      <c r="S121" s="17"/>
      <c r="T121" s="65">
        <f t="shared" si="7"/>
        <v>0</v>
      </c>
    </row>
    <row r="122" spans="1:20" ht="18.75" x14ac:dyDescent="0.25">
      <c r="A122" s="43">
        <v>5</v>
      </c>
      <c r="B122" s="44" t="s">
        <v>6</v>
      </c>
      <c r="C122" s="54">
        <f t="shared" si="4"/>
        <v>0.34824462061155154</v>
      </c>
      <c r="D122" s="55">
        <f t="shared" si="0"/>
        <v>0.28287255563047875</v>
      </c>
      <c r="E122" s="70"/>
      <c r="F122" s="70"/>
      <c r="G122" s="56">
        <f t="shared" si="0"/>
        <v>-8.0118694362017878E-2</v>
      </c>
      <c r="H122" s="54">
        <f t="shared" si="5"/>
        <v>-3.3220083050207627E-2</v>
      </c>
      <c r="I122" s="55">
        <f t="shared" si="1"/>
        <v>2.2252191503708697E-2</v>
      </c>
      <c r="J122" s="73"/>
      <c r="K122" s="54">
        <f t="shared" si="6"/>
        <v>0.28501321253303136</v>
      </c>
      <c r="L122" s="55">
        <f t="shared" si="2"/>
        <v>0.10283209710047202</v>
      </c>
      <c r="M122" s="70"/>
      <c r="N122" s="70"/>
      <c r="O122" s="56">
        <f t="shared" si="2"/>
        <v>6.8249258160237303E-2</v>
      </c>
      <c r="P122" s="63">
        <f t="shared" si="7"/>
        <v>0</v>
      </c>
      <c r="Q122" s="64">
        <f t="shared" si="7"/>
        <v>0</v>
      </c>
      <c r="R122" s="17"/>
      <c r="S122" s="17"/>
      <c r="T122" s="65">
        <f t="shared" si="7"/>
        <v>0</v>
      </c>
    </row>
    <row r="123" spans="1:20" ht="18.75" x14ac:dyDescent="0.25">
      <c r="A123" s="43">
        <v>6</v>
      </c>
      <c r="B123" s="44" t="s">
        <v>4</v>
      </c>
      <c r="C123" s="54">
        <f t="shared" si="4"/>
        <v>9.0042178617274898E-2</v>
      </c>
      <c r="D123" s="55">
        <f t="shared" si="0"/>
        <v>6.9601812884428613E-2</v>
      </c>
      <c r="E123" s="70"/>
      <c r="F123" s="70"/>
      <c r="G123" s="56">
        <f t="shared" si="0"/>
        <v>0</v>
      </c>
      <c r="H123" s="54">
        <f t="shared" si="5"/>
        <v>-9.8844672657252886E-2</v>
      </c>
      <c r="I123" s="55">
        <f t="shared" si="1"/>
        <v>-1.8452573648429914E-2</v>
      </c>
      <c r="J123" s="73"/>
      <c r="K123" s="54">
        <f t="shared" si="6"/>
        <v>0.24867045662937831</v>
      </c>
      <c r="L123" s="55">
        <f t="shared" si="2"/>
        <v>5.8918743930074458E-2</v>
      </c>
      <c r="M123" s="70"/>
      <c r="N123" s="70"/>
      <c r="O123" s="56">
        <f t="shared" si="2"/>
        <v>0</v>
      </c>
      <c r="P123" s="63">
        <f t="shared" si="7"/>
        <v>0</v>
      </c>
      <c r="Q123" s="64">
        <f t="shared" si="7"/>
        <v>0</v>
      </c>
      <c r="R123" s="17"/>
      <c r="S123" s="17"/>
      <c r="T123" s="65">
        <f t="shared" si="7"/>
        <v>0</v>
      </c>
    </row>
    <row r="124" spans="1:20" ht="24" x14ac:dyDescent="0.25">
      <c r="A124" s="43">
        <v>7</v>
      </c>
      <c r="B124" s="44" t="s">
        <v>9</v>
      </c>
      <c r="C124" s="72"/>
      <c r="D124" s="70"/>
      <c r="E124" s="70"/>
      <c r="F124" s="70"/>
      <c r="G124" s="73"/>
      <c r="H124" s="54">
        <f t="shared" si="5"/>
        <v>-0.17791606829423967</v>
      </c>
      <c r="I124" s="55">
        <f t="shared" si="1"/>
        <v>-2.3195876288659795E-2</v>
      </c>
      <c r="J124" s="73"/>
      <c r="K124" s="54">
        <f t="shared" si="6"/>
        <v>9.079304292324876E-2</v>
      </c>
      <c r="L124" s="55">
        <f t="shared" si="2"/>
        <v>4.9935567010309281E-2</v>
      </c>
      <c r="M124" s="70"/>
      <c r="N124" s="70"/>
      <c r="O124" s="56">
        <f t="shared" si="2"/>
        <v>0.14649681528662425</v>
      </c>
      <c r="P124" s="63">
        <f t="shared" si="7"/>
        <v>0</v>
      </c>
      <c r="Q124" s="64">
        <f t="shared" si="7"/>
        <v>0</v>
      </c>
      <c r="R124" s="17"/>
      <c r="S124" s="17"/>
      <c r="T124" s="65">
        <f t="shared" si="7"/>
        <v>0</v>
      </c>
    </row>
    <row r="125" spans="1:20" ht="36" x14ac:dyDescent="0.25">
      <c r="A125" s="43">
        <v>8</v>
      </c>
      <c r="B125" s="44" t="s">
        <v>10</v>
      </c>
      <c r="C125" s="54">
        <f t="shared" si="4"/>
        <v>0.1528895391367959</v>
      </c>
      <c r="D125" s="55">
        <f t="shared" si="0"/>
        <v>0.1010332950631458</v>
      </c>
      <c r="E125" s="70"/>
      <c r="F125" s="70"/>
      <c r="G125" s="56">
        <f t="shared" si="0"/>
        <v>-7.9754601226993904E-2</v>
      </c>
      <c r="H125" s="54">
        <f t="shared" si="5"/>
        <v>-6.8763716166788585E-2</v>
      </c>
      <c r="I125" s="55">
        <f t="shared" si="1"/>
        <v>-0.11557596632223498</v>
      </c>
      <c r="J125" s="73"/>
      <c r="K125" s="54">
        <f t="shared" si="6"/>
        <v>0.27066569129480617</v>
      </c>
      <c r="L125" s="55">
        <f t="shared" si="2"/>
        <v>3.1764255644852663E-2</v>
      </c>
      <c r="M125" s="70"/>
      <c r="N125" s="70"/>
      <c r="O125" s="56"/>
      <c r="P125" s="63">
        <f t="shared" si="7"/>
        <v>0</v>
      </c>
      <c r="Q125" s="64">
        <f t="shared" si="7"/>
        <v>0</v>
      </c>
      <c r="R125" s="17"/>
      <c r="S125" s="17"/>
      <c r="T125" s="65">
        <f t="shared" si="7"/>
        <v>0</v>
      </c>
    </row>
    <row r="126" spans="1:20" ht="24" x14ac:dyDescent="0.25">
      <c r="A126" s="43">
        <v>9</v>
      </c>
      <c r="B126" s="44" t="s">
        <v>7</v>
      </c>
      <c r="C126" s="54">
        <f t="shared" si="4"/>
        <v>0.32755396906340301</v>
      </c>
      <c r="D126" s="55">
        <f t="shared" si="0"/>
        <v>0.24129429892141757</v>
      </c>
      <c r="E126" s="70"/>
      <c r="F126" s="70"/>
      <c r="G126" s="56">
        <f t="shared" si="0"/>
        <v>-8.8888888888888906E-2</v>
      </c>
      <c r="H126" s="54">
        <f t="shared" si="5"/>
        <v>-0.1657317695053544</v>
      </c>
      <c r="I126" s="55">
        <f t="shared" si="1"/>
        <v>-6.5639445300462243E-2</v>
      </c>
      <c r="J126" s="73"/>
      <c r="K126" s="54">
        <f t="shared" si="6"/>
        <v>0.21808601053884072</v>
      </c>
      <c r="L126" s="55">
        <f t="shared" si="2"/>
        <v>5.6702619414483818E-2</v>
      </c>
      <c r="M126" s="70"/>
      <c r="N126" s="70"/>
      <c r="O126" s="56">
        <f t="shared" si="2"/>
        <v>0.14285714285714285</v>
      </c>
      <c r="P126" s="63">
        <f t="shared" si="7"/>
        <v>0</v>
      </c>
      <c r="Q126" s="64">
        <f t="shared" si="7"/>
        <v>0</v>
      </c>
      <c r="R126" s="17"/>
      <c r="S126" s="17"/>
      <c r="T126" s="65">
        <f t="shared" si="7"/>
        <v>0</v>
      </c>
    </row>
    <row r="127" spans="1:20" ht="24" x14ac:dyDescent="0.25">
      <c r="A127" s="43">
        <v>10</v>
      </c>
      <c r="B127" s="44" t="s">
        <v>3</v>
      </c>
      <c r="C127" s="54">
        <f t="shared" si="4"/>
        <v>0.36486149238832044</v>
      </c>
      <c r="D127" s="55">
        <f t="shared" si="0"/>
        <v>0.22204786190663006</v>
      </c>
      <c r="E127" s="70"/>
      <c r="F127" s="70"/>
      <c r="G127" s="56">
        <f t="shared" si="0"/>
        <v>-8.3333333333333315E-2</v>
      </c>
      <c r="H127" s="54">
        <f t="shared" si="5"/>
        <v>4.3673571250311953E-2</v>
      </c>
      <c r="I127" s="55">
        <f t="shared" si="1"/>
        <v>7.1400549234994115E-2</v>
      </c>
      <c r="J127" s="73"/>
      <c r="K127" s="54">
        <f t="shared" si="6"/>
        <v>0.59221362615423012</v>
      </c>
      <c r="L127" s="55">
        <f t="shared" si="2"/>
        <v>0.22518634758728914</v>
      </c>
      <c r="M127" s="70"/>
      <c r="N127" s="70"/>
      <c r="O127" s="56">
        <f t="shared" si="2"/>
        <v>0.11111111111111116</v>
      </c>
      <c r="P127" s="63">
        <f t="shared" si="7"/>
        <v>0</v>
      </c>
      <c r="Q127" s="64">
        <f t="shared" si="7"/>
        <v>0</v>
      </c>
      <c r="R127" s="17"/>
      <c r="S127" s="17"/>
      <c r="T127" s="65">
        <f t="shared" si="7"/>
        <v>0</v>
      </c>
    </row>
    <row r="128" spans="1:20" ht="19.5" thickBot="1" x14ac:dyDescent="0.3">
      <c r="A128" s="45">
        <v>11</v>
      </c>
      <c r="B128" s="46" t="s">
        <v>21</v>
      </c>
      <c r="C128" s="77"/>
      <c r="D128" s="71"/>
      <c r="E128" s="71"/>
      <c r="F128" s="71"/>
      <c r="G128" s="75"/>
      <c r="H128" s="57">
        <f t="shared" si="5"/>
        <v>-0.14330110497237569</v>
      </c>
      <c r="I128" s="58">
        <f t="shared" si="1"/>
        <v>-1.9721952796637569E-2</v>
      </c>
      <c r="J128" s="75"/>
      <c r="K128" s="57">
        <f t="shared" si="6"/>
        <v>0.174896408839779</v>
      </c>
      <c r="L128" s="58">
        <f t="shared" si="2"/>
        <v>5.5932751374070479E-2</v>
      </c>
      <c r="M128" s="71"/>
      <c r="N128" s="71"/>
      <c r="O128" s="59">
        <f t="shared" si="2"/>
        <v>0.1960132890365448</v>
      </c>
      <c r="P128" s="66">
        <f t="shared" si="7"/>
        <v>0</v>
      </c>
      <c r="Q128" s="67">
        <f t="shared" si="7"/>
        <v>0</v>
      </c>
      <c r="R128" s="20"/>
      <c r="S128" s="20"/>
      <c r="T128" s="68">
        <f t="shared" si="7"/>
        <v>0</v>
      </c>
    </row>
    <row r="129" ht="15.75" thickTop="1" x14ac:dyDescent="0.25"/>
  </sheetData>
  <mergeCells count="15">
    <mergeCell ref="A3:B3"/>
    <mergeCell ref="A2:B2"/>
    <mergeCell ref="A1:B1"/>
    <mergeCell ref="V1:V4"/>
    <mergeCell ref="C3:G3"/>
    <mergeCell ref="H3:J3"/>
    <mergeCell ref="P3:T3"/>
    <mergeCell ref="K3:O3"/>
    <mergeCell ref="K116:O116"/>
    <mergeCell ref="P116:T116"/>
    <mergeCell ref="A114:B114"/>
    <mergeCell ref="A115:B115"/>
    <mergeCell ref="A116:B116"/>
    <mergeCell ref="C116:G116"/>
    <mergeCell ref="H116:J1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5" zoomScaleNormal="55" workbookViewId="0">
      <selection activeCell="S37" sqref="S3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5" zoomScaleNormal="55" workbookViewId="0">
      <selection activeCell="U35" sqref="U35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5" zoomScaleNormal="55" workbookViewId="0">
      <selection activeCell="V31" sqref="V31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Relevés des simulations</vt:lpstr>
      <vt:lpstr>Température intérieure</vt:lpstr>
      <vt:lpstr>Besoins de chauffage</vt:lpstr>
      <vt:lpstr>Puissance de chauffage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PINEAU</dc:creator>
  <cp:lastModifiedBy>Loïc PINEAU</cp:lastModifiedBy>
  <dcterms:created xsi:type="dcterms:W3CDTF">2012-02-10T12:55:35Z</dcterms:created>
  <dcterms:modified xsi:type="dcterms:W3CDTF">2016-06-23T14:08:17Z</dcterms:modified>
</cp:coreProperties>
</file>