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40" windowWidth="14940" windowHeight="8385" tabRatio="574"/>
  </bookViews>
  <sheets>
    <sheet name="1" sheetId="1" r:id="rId1"/>
    <sheet name="Nem" sheetId="2" r:id="rId2"/>
    <sheet name="Allplan" sheetId="3" r:id="rId3"/>
  </sheets>
  <definedNames>
    <definedName name="_xlnm._FilterDatabase" localSheetId="0" hidden="1">'1'!$B$2:$U$18</definedName>
    <definedName name="Print_Titles" localSheetId="0">'1'!$1:$4</definedName>
  </definedNames>
  <calcPr calcId="125725"/>
</workbook>
</file>

<file path=xl/calcChain.xml><?xml version="1.0" encoding="utf-8"?>
<calcChain xmlns="http://schemas.openxmlformats.org/spreadsheetml/2006/main">
  <c r="X14" i="1"/>
  <c r="W14"/>
  <c r="V14"/>
  <c r="U14"/>
  <c r="S14"/>
  <c r="R14"/>
  <c r="Q14"/>
  <c r="P14"/>
  <c r="O14"/>
  <c r="C14"/>
  <c r="X13"/>
  <c r="W13"/>
  <c r="V13"/>
  <c r="U13"/>
  <c r="S13"/>
  <c r="R13"/>
  <c r="Q13"/>
  <c r="P13"/>
  <c r="O13"/>
  <c r="C13"/>
  <c r="X12"/>
  <c r="W12"/>
  <c r="V12"/>
  <c r="U12"/>
  <c r="S12"/>
  <c r="R12"/>
  <c r="Q12"/>
  <c r="P12"/>
  <c r="O12"/>
  <c r="C12"/>
  <c r="X11"/>
  <c r="W11"/>
  <c r="V11"/>
  <c r="U11"/>
  <c r="S11"/>
  <c r="R11"/>
  <c r="Q11"/>
  <c r="P11"/>
  <c r="O11"/>
  <c r="C11"/>
  <c r="X10"/>
  <c r="W10"/>
  <c r="V10"/>
  <c r="U10"/>
  <c r="S10"/>
  <c r="R10"/>
  <c r="Q10"/>
  <c r="P10"/>
  <c r="O10"/>
  <c r="C10"/>
  <c r="X9"/>
  <c r="W9"/>
  <c r="V9"/>
  <c r="U9"/>
  <c r="S9"/>
  <c r="R9"/>
  <c r="Q9"/>
  <c r="P9"/>
  <c r="O9"/>
  <c r="C9"/>
  <c r="X8"/>
  <c r="W8"/>
  <c r="V8"/>
  <c r="U8"/>
  <c r="S8"/>
  <c r="R8"/>
  <c r="Q8"/>
  <c r="P8"/>
  <c r="O8"/>
  <c r="C8"/>
  <c r="X7"/>
  <c r="W7"/>
  <c r="V7"/>
  <c r="U7"/>
  <c r="S7"/>
  <c r="R7"/>
  <c r="Q7"/>
  <c r="P7"/>
  <c r="O7"/>
  <c r="C7"/>
  <c r="P17"/>
  <c r="P6"/>
  <c r="C6"/>
  <c r="O6"/>
  <c r="X6"/>
  <c r="W6"/>
  <c r="V6"/>
  <c r="U6"/>
  <c r="X17"/>
  <c r="W17"/>
  <c r="R6"/>
  <c r="S6"/>
  <c r="R17"/>
  <c r="S17"/>
  <c r="V17"/>
  <c r="U17"/>
  <c r="O17"/>
  <c r="Q6"/>
  <c r="Q17"/>
  <c r="V15" l="1"/>
  <c r="V16" s="1"/>
  <c r="R15"/>
  <c r="R16" s="1"/>
  <c r="Q15"/>
  <c r="Q16" s="1"/>
  <c r="S15"/>
  <c r="S16" s="1"/>
  <c r="O15"/>
  <c r="O16" s="1"/>
  <c r="W15"/>
  <c r="W16" s="1"/>
  <c r="X15"/>
  <c r="X16" s="1"/>
  <c r="U15"/>
  <c r="U16" s="1"/>
  <c r="U18"/>
  <c r="P15"/>
  <c r="P16" s="1"/>
  <c r="O18"/>
</calcChain>
</file>

<file path=xl/comments1.xml><?xml version="1.0" encoding="utf-8"?>
<comments xmlns="http://schemas.openxmlformats.org/spreadsheetml/2006/main">
  <authors>
    <author>Capik</author>
  </authors>
  <commentList>
    <comment ref="A1" authorId="0">
      <text>
        <r>
          <rPr>
            <b/>
            <sz val="8"/>
            <color indexed="81"/>
            <rFont val="Tahoma"/>
          </rPr>
          <t>template type :
1 - 99 Ingenieurbau
101-199 Achitektur</t>
        </r>
      </text>
    </comment>
    <comment ref="A2" authorId="0">
      <text>
        <r>
          <rPr>
            <b/>
            <sz val="8"/>
            <color indexed="81"/>
            <rFont val="Tahoma"/>
          </rPr>
          <t>position of the first detail row</t>
        </r>
      </text>
    </comment>
    <comment ref="A3" authorId="0">
      <text>
        <r>
          <rPr>
            <b/>
            <sz val="8"/>
            <color indexed="81"/>
            <rFont val="Tahoma"/>
          </rPr>
          <t>definition (content) of detail row</t>
        </r>
      </text>
    </comment>
    <comment ref="C3" authorId="0">
      <text>
        <r>
          <rPr>
            <sz val="8"/>
            <color indexed="81"/>
            <rFont val="Tahoma"/>
          </rPr>
          <t>evaluated column</t>
        </r>
      </text>
    </comment>
    <comment ref="F3" authorId="0">
      <text>
        <r>
          <rPr>
            <b/>
            <sz val="8"/>
            <color indexed="81"/>
            <rFont val="Tahoma"/>
          </rPr>
          <t>ID column (used for dynamic grouping columns)</t>
        </r>
      </text>
    </comment>
    <comment ref="A4" authorId="0">
      <text>
        <r>
          <rPr>
            <b/>
            <sz val="8"/>
            <color indexed="81"/>
            <rFont val="Tahoma"/>
          </rPr>
          <t>sort parameters</t>
        </r>
      </text>
    </comment>
    <comment ref="B4" authorId="0">
      <text>
        <r>
          <rPr>
            <b/>
            <sz val="8"/>
            <color indexed="81"/>
            <rFont val="Tahoma"/>
          </rPr>
          <t xml:space="preserve">sort attribut  - 2. level
</t>
        </r>
      </text>
    </comment>
    <comment ref="C4" authorId="0">
      <text>
        <r>
          <rPr>
            <b/>
            <sz val="8"/>
            <color indexed="81"/>
            <rFont val="Tahoma"/>
          </rPr>
          <t>asc/desc
ascending/descending
(sort order type)</t>
        </r>
      </text>
    </comment>
    <comment ref="D4" authorId="0">
      <text>
        <r>
          <rPr>
            <b/>
            <sz val="8"/>
            <color indexed="81"/>
            <rFont val="Tahoma"/>
          </rPr>
          <t xml:space="preserve">sort attribut  - 2. level
</t>
        </r>
      </text>
    </comment>
    <comment ref="E4" authorId="0">
      <text>
        <r>
          <rPr>
            <b/>
            <sz val="8"/>
            <color indexed="81"/>
            <rFont val="Tahoma"/>
          </rPr>
          <t>asc/desc
ascending/descending
(sort order type)</t>
        </r>
      </text>
    </comment>
    <comment ref="F4" authorId="0">
      <text>
        <r>
          <rPr>
            <b/>
            <sz val="8"/>
            <color indexed="81"/>
            <rFont val="Tahoma"/>
          </rPr>
          <t>sort attribut  - 3. level</t>
        </r>
      </text>
    </comment>
    <comment ref="G4" authorId="0">
      <text>
        <r>
          <rPr>
            <b/>
            <sz val="8"/>
            <color indexed="81"/>
            <rFont val="Tahoma"/>
          </rPr>
          <t>asc/desc
ascending/descending
(sort order type)</t>
        </r>
      </text>
    </comment>
    <comment ref="A5" authorId="0">
      <text>
        <r>
          <rPr>
            <b/>
            <sz val="8"/>
            <color indexed="81"/>
            <rFont val="Tahoma"/>
          </rPr>
          <t>primary rundstahl group definition</t>
        </r>
      </text>
    </comment>
    <comment ref="C5" authorId="0">
      <text>
        <r>
          <rPr>
            <b/>
            <sz val="8"/>
            <color indexed="81"/>
            <rFont val="Tahoma"/>
          </rPr>
          <t>row</t>
        </r>
      </text>
    </comment>
    <comment ref="D5" authorId="0">
      <text>
        <r>
          <rPr>
            <b/>
            <sz val="8"/>
            <color indexed="81"/>
            <rFont val="Tahoma"/>
          </rPr>
          <t>first column</t>
        </r>
      </text>
    </comment>
    <comment ref="A6" authorId="0">
      <text>
        <r>
          <rPr>
            <b/>
            <sz val="8"/>
            <color indexed="81"/>
            <rFont val="Tahoma"/>
          </rPr>
          <t>rundstahl subgroup definition</t>
        </r>
      </text>
    </comment>
    <comment ref="C6" authorId="0">
      <text>
        <r>
          <rPr>
            <b/>
            <sz val="8"/>
            <color indexed="81"/>
            <rFont val="Tahoma"/>
          </rPr>
          <t>row</t>
        </r>
      </text>
    </comment>
    <comment ref="A7" authorId="0">
      <text>
        <r>
          <rPr>
            <b/>
            <sz val="8"/>
            <color indexed="81"/>
            <rFont val="Tahoma"/>
          </rPr>
          <t>primary matten group definition</t>
        </r>
      </text>
    </comment>
    <comment ref="C7" authorId="0">
      <text>
        <r>
          <rPr>
            <b/>
            <sz val="8"/>
            <color indexed="81"/>
            <rFont val="Tahoma"/>
          </rPr>
          <t>row</t>
        </r>
      </text>
    </comment>
    <comment ref="D7" authorId="0">
      <text>
        <r>
          <rPr>
            <b/>
            <sz val="8"/>
            <color indexed="81"/>
            <rFont val="Tahoma"/>
          </rPr>
          <t>first column</t>
        </r>
      </text>
    </comment>
    <comment ref="A8" authorId="0">
      <text>
        <r>
          <rPr>
            <b/>
            <sz val="8"/>
            <color indexed="81"/>
            <rFont val="Tahoma"/>
          </rPr>
          <t>matten subgroup definition</t>
        </r>
      </text>
    </comment>
    <comment ref="C8" authorId="0">
      <text>
        <r>
          <rPr>
            <b/>
            <sz val="8"/>
            <color indexed="81"/>
            <rFont val="Tahoma"/>
          </rPr>
          <t>row</t>
        </r>
      </text>
    </comment>
    <comment ref="A10" authorId="0">
      <text>
        <r>
          <rPr>
            <b/>
            <sz val="8"/>
            <color indexed="81"/>
            <rFont val="Tahoma"/>
          </rPr>
          <t>general Allplan attributes</t>
        </r>
      </text>
    </comment>
    <comment ref="B10" authorId="0">
      <text>
        <r>
          <rPr>
            <b/>
            <sz val="8"/>
            <color indexed="81"/>
            <rFont val="Tahoma"/>
          </rPr>
          <t>Project</t>
        </r>
      </text>
    </comment>
    <comment ref="C10" authorId="0">
      <text>
        <r>
          <rPr>
            <b/>
            <sz val="8"/>
            <color indexed="81"/>
            <rFont val="Tahoma"/>
          </rPr>
          <t>Plan</t>
        </r>
      </text>
    </comment>
    <comment ref="D10" authorId="0">
      <text>
        <r>
          <rPr>
            <b/>
            <sz val="8"/>
            <color indexed="81"/>
            <rFont val="Tahoma"/>
          </rPr>
          <t>Component (Bauteil)</t>
        </r>
      </text>
    </comment>
    <comment ref="E10" authorId="0">
      <text>
        <r>
          <rPr>
            <b/>
            <sz val="8"/>
            <color indexed="81"/>
            <rFont val="Tahoma"/>
          </rPr>
          <t>Fileset number (Zeichnungsnummer)</t>
        </r>
      </text>
    </comment>
    <comment ref="F10" authorId="0">
      <text>
        <r>
          <rPr>
            <b/>
            <sz val="8"/>
            <color indexed="81"/>
            <rFont val="Tahoma"/>
          </rPr>
          <t>Fileset name (Zeichnungsname)</t>
        </r>
      </text>
    </comment>
    <comment ref="G10" authorId="0">
      <text>
        <r>
          <rPr>
            <b/>
            <sz val="8"/>
            <color indexed="81"/>
            <rFont val="Tahoma"/>
          </rPr>
          <t>name, address
1. row</t>
        </r>
      </text>
    </comment>
    <comment ref="H10" authorId="0">
      <text>
        <r>
          <rPr>
            <b/>
            <sz val="8"/>
            <color indexed="81"/>
            <rFont val="Tahoma"/>
          </rPr>
          <t>name, address
2. row</t>
        </r>
      </text>
    </comment>
    <comment ref="A11" authorId="0">
      <text>
        <r>
          <rPr>
            <b/>
            <sz val="8"/>
            <color indexed="81"/>
            <rFont val="Tahoma"/>
          </rPr>
          <t>-evaluated general Allplan attributes
-you can reference these values from  the first sheet this way :
=Nem!B11        (for attribut in B10)</t>
        </r>
      </text>
    </comment>
    <comment ref="B11" authorId="0">
      <text>
        <r>
          <rPr>
            <b/>
            <sz val="8"/>
            <color indexed="81"/>
            <rFont val="Tahoma"/>
          </rPr>
          <t>use
=Nem!B11
on the first sheet to reference project name</t>
        </r>
      </text>
    </comment>
    <comment ref="A13" authorId="0">
      <text>
        <r>
          <rPr>
            <b/>
            <sz val="8"/>
            <color indexed="81"/>
            <rFont val="Tahoma"/>
          </rPr>
          <t xml:space="preserve">Rules for template definition (first sheet) :
1. detail row has 2 default rows
2. there are 2 primary template groups for reinforcement (Rundstahl) and 2 for meshes (Matten)
3. primary group has 2 default columns
4. special ID row is always before detail row (used for referencing to dynamic columns),
    it needs also one ID column (#-1# in detail definition)
5. first column A is always empty
6. proper mixed refference is used in formulas for dynamic columns and summary cells
    to keep it correct when inserting new columns and rows
</t>
        </r>
      </text>
    </comment>
  </commentList>
</comments>
</file>

<file path=xl/sharedStrings.xml><?xml version="1.0" encoding="utf-8"?>
<sst xmlns="http://schemas.openxmlformats.org/spreadsheetml/2006/main" count="160" uniqueCount="92">
  <si>
    <t>Ф</t>
  </si>
  <si>
    <t xml:space="preserve"> m (m²)</t>
  </si>
  <si>
    <t>kg/m (kg/m²)</t>
  </si>
  <si>
    <t>kg</t>
  </si>
  <si>
    <t>detail</t>
  </si>
  <si>
    <t>#767#</t>
  </si>
  <si>
    <t>#1208#</t>
  </si>
  <si>
    <t>#766#</t>
  </si>
  <si>
    <t>#422#</t>
  </si>
  <si>
    <t>ID</t>
  </si>
  <si>
    <t>#751#</t>
  </si>
  <si>
    <t>typ</t>
  </si>
  <si>
    <t>detailrow</t>
  </si>
  <si>
    <t>#-1#</t>
  </si>
  <si>
    <t>PRG</t>
  </si>
  <si>
    <t>SRG</t>
  </si>
  <si>
    <t>PMG</t>
  </si>
  <si>
    <t>SMG</t>
  </si>
  <si>
    <t>#760#</t>
  </si>
  <si>
    <t>#758#</t>
  </si>
  <si>
    <t>#765#</t>
  </si>
  <si>
    <t>#756#</t>
  </si>
  <si>
    <t>r/m</t>
  </si>
  <si>
    <t>#793#</t>
  </si>
  <si>
    <t>comment</t>
  </si>
  <si>
    <t>attribs</t>
  </si>
  <si>
    <t>attribvalues</t>
  </si>
  <si>
    <t>#410#</t>
  </si>
  <si>
    <t>#411#</t>
  </si>
  <si>
    <t>#1230#</t>
  </si>
  <si>
    <t>#1231#</t>
  </si>
  <si>
    <t>#1232#</t>
  </si>
  <si>
    <t>#408#</t>
  </si>
  <si>
    <t>#409#</t>
  </si>
  <si>
    <t>sort</t>
  </si>
  <si>
    <t>desc</t>
  </si>
  <si>
    <t>asc</t>
  </si>
  <si>
    <t>#797#</t>
  </si>
  <si>
    <t>#785#</t>
  </si>
  <si>
    <t>#0#</t>
  </si>
  <si>
    <t>O</t>
  </si>
  <si>
    <t>T</t>
  </si>
  <si>
    <t xml:space="preserve"> </t>
  </si>
  <si>
    <t xml:space="preserve">  </t>
  </si>
  <si>
    <t>Pos.</t>
  </si>
  <si>
    <t>Total</t>
  </si>
  <si>
    <t>Longeur totale [m]</t>
  </si>
  <si>
    <t>Treillis soudés [m²]</t>
  </si>
  <si>
    <t>Long. [m]</t>
  </si>
  <si>
    <t>Pièces</t>
  </si>
  <si>
    <t>Nuance d'acier</t>
  </si>
  <si>
    <t>Nuance d'acierФ</t>
  </si>
  <si>
    <t>Ф/TS</t>
  </si>
  <si>
    <t>Longueur totale</t>
  </si>
  <si>
    <t>Largeur</t>
  </si>
  <si>
    <t>Poids [kg]</t>
  </si>
  <si>
    <t>Poids total [kg]</t>
  </si>
  <si>
    <t>'</t>
  </si>
  <si>
    <t>-1'</t>
  </si>
  <si>
    <t>Nemetschek AG'</t>
  </si>
  <si>
    <t>Konrad-Zuse-Platz 1, 81829 Munich / Germany'</t>
  </si>
  <si>
    <t>#767#No._position_des_TS/barres</t>
  </si>
  <si>
    <t>#766#Nb_de_panneaux/barres</t>
  </si>
  <si>
    <t>#785#Diamètre/Dénomination_TS</t>
  </si>
  <si>
    <t>#757#Long._treillis/barre_(isolée)</t>
  </si>
  <si>
    <t>#760#Longueur_totale</t>
  </si>
  <si>
    <t>#756#Poids_panneau/barre</t>
  </si>
  <si>
    <t>#765#Poids_total</t>
  </si>
  <si>
    <t>#759#Diamètre</t>
  </si>
  <si>
    <t>#758#largeur</t>
  </si>
  <si>
    <t>#793#Filtre_-_Barres_d'armature</t>
  </si>
  <si>
    <t>#1210#Filtre_-_Panneaux_TS</t>
  </si>
  <si>
    <t>#792#Répartir_barres_d'armature_dans_un_polyg</t>
  </si>
  <si>
    <t>#797#Longueur[m]_(ml)</t>
  </si>
  <si>
    <t>#799#Barres_droites/relevées</t>
  </si>
  <si>
    <t>#495#Nom_abrégé_de_nuance_d'acier</t>
  </si>
  <si>
    <t>#1213#Type_de_panneau</t>
  </si>
  <si>
    <t>#764#Type</t>
  </si>
  <si>
    <t>#422#Nuance_d'acier_catal._sections</t>
  </si>
  <si>
    <t>#1208#Type &amp; Size for British Standard</t>
  </si>
  <si>
    <t>#751#Dénomination_TS</t>
  </si>
  <si>
    <t>#-1#ID</t>
  </si>
  <si>
    <t>HA</t>
  </si>
  <si>
    <t>Type de TS incon</t>
  </si>
  <si>
    <t>haute adhérence</t>
  </si>
  <si>
    <t>HA14</t>
  </si>
  <si>
    <t>HA8</t>
  </si>
  <si>
    <t>HA12</t>
  </si>
  <si>
    <t/>
  </si>
  <si>
    <t>14</t>
  </si>
  <si>
    <t>8</t>
  </si>
  <si>
    <t>12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</si>
</sst>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0"/>
      <name val="Arial"/>
      <charset val="238"/>
    </font>
    <font>
      <b/>
      <sz val="8"/>
      <color indexed="81"/>
      <name val="Tahoma"/>
    </font>
    <font>
      <sz val="8"/>
      <color indexed="81"/>
      <name val="Tahoma"/>
    </font>
  </fonts>
  <fills count="6">
    <fill>
      <patternFill patternType="none"/>
    </fill>
    <fill>
      <patternFill patternType="gray125"/>
    </fill>
    <fill>
      <patternFill patternType="lightUp"/>
    </fill>
    <fill>
      <patternFill patternType="lightUp">
        <b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9" fontId="0" fillId="0" borderId="0" xfId="0" applyNumberFormat="1"/>
    <xf numFmtId="0" fontId="0" fillId="0" borderId="0" xfId="0" applyNumberFormat="1"/>
    <xf numFmtId="0" fontId="0" fillId="2" borderId="1" xfId="0" applyNumberForma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0" fillId="2" borderId="1" xfId="0" applyNumberFormat="1" applyFill="1" applyBorder="1" applyAlignment="1"/>
    <xf numFmtId="0" fontId="0" fillId="2" borderId="3" xfId="0" applyNumberFormat="1" applyFill="1" applyBorder="1" applyAlignment="1"/>
    <xf numFmtId="0" fontId="0" fillId="2" borderId="4" xfId="0" applyNumberFormat="1" applyFill="1" applyBorder="1" applyAlignment="1"/>
    <xf numFmtId="0" fontId="0" fillId="2" borderId="5" xfId="0" applyNumberFormat="1" applyFill="1" applyBorder="1" applyAlignment="1"/>
    <xf numFmtId="0" fontId="0" fillId="2" borderId="6" xfId="0" applyNumberFormat="1" applyFill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/>
    </xf>
    <xf numFmtId="0" fontId="0" fillId="3" borderId="2" xfId="0" applyNumberFormat="1" applyFill="1" applyBorder="1" applyAlignment="1">
      <alignment horizontal="center" vertical="center"/>
    </xf>
    <xf numFmtId="0" fontId="0" fillId="3" borderId="7" xfId="0" applyNumberFormat="1" applyFill="1" applyBorder="1" applyAlignment="1">
      <alignment horizontal="center" vertical="center"/>
    </xf>
    <xf numFmtId="0" fontId="0" fillId="2" borderId="8" xfId="0" applyNumberFormat="1" applyFill="1" applyBorder="1" applyAlignment="1"/>
    <xf numFmtId="0" fontId="0" fillId="3" borderId="9" xfId="0" applyNumberFormat="1" applyFill="1" applyBorder="1" applyAlignment="1">
      <alignment horizontal="center" vertical="center"/>
    </xf>
    <xf numFmtId="0" fontId="0" fillId="4" borderId="10" xfId="0" applyNumberFormat="1" applyFill="1" applyBorder="1" applyAlignment="1">
      <alignment horizontal="center" vertical="center"/>
    </xf>
    <xf numFmtId="0" fontId="0" fillId="0" borderId="13" xfId="0" applyBorder="1"/>
    <xf numFmtId="0" fontId="0" fillId="0" borderId="13" xfId="0" applyNumberFormat="1" applyBorder="1"/>
    <xf numFmtId="49" fontId="0" fillId="5" borderId="11" xfId="0" applyNumberFormat="1" applyFill="1" applyBorder="1" applyAlignment="1">
      <alignment horizontal="center"/>
    </xf>
    <xf numFmtId="49" fontId="0" fillId="5" borderId="14" xfId="0" applyNumberFormat="1" applyFill="1" applyBorder="1" applyAlignment="1">
      <alignment horizontal="center"/>
    </xf>
    <xf numFmtId="49" fontId="0" fillId="5" borderId="12" xfId="0" applyNumberFormat="1" applyFill="1" applyBorder="1" applyAlignment="1">
      <alignment horizontal="center"/>
    </xf>
    <xf numFmtId="0" fontId="0" fillId="0" borderId="6" xfId="0" applyBorder="1"/>
    <xf numFmtId="0" fontId="0" fillId="0" borderId="6" xfId="0" applyNumberFormat="1" applyBorder="1"/>
    <xf numFmtId="49" fontId="0" fillId="4" borderId="10" xfId="0" applyNumberFormat="1" applyFill="1" applyBorder="1" applyAlignment="1">
      <alignment horizontal="center" vertical="center"/>
    </xf>
    <xf numFmtId="0" fontId="0" fillId="0" borderId="9" xfId="0" applyNumberFormat="1" applyBorder="1" applyAlignment="1">
      <alignment horizontal="right" vertical="center"/>
    </xf>
    <xf numFmtId="0" fontId="0" fillId="0" borderId="10" xfId="0" applyNumberFormat="1" applyBorder="1" applyAlignment="1">
      <alignment horizontal="left" vertical="center" shrinkToFit="1"/>
    </xf>
    <xf numFmtId="1" fontId="0" fillId="0" borderId="15" xfId="0" applyNumberFormat="1" applyBorder="1" applyAlignment="1">
      <alignment horizontal="right" vertical="center"/>
    </xf>
    <xf numFmtId="2" fontId="0" fillId="0" borderId="9" xfId="0" applyNumberFormat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12" xfId="0" applyNumberFormat="1" applyBorder="1" applyAlignment="1">
      <alignment horizontal="right"/>
    </xf>
    <xf numFmtId="2" fontId="0" fillId="0" borderId="16" xfId="0" applyNumberFormat="1" applyBorder="1" applyAlignment="1">
      <alignment horizontal="right"/>
    </xf>
    <xf numFmtId="2" fontId="0" fillId="0" borderId="17" xfId="0" applyNumberFormat="1" applyBorder="1" applyAlignment="1">
      <alignment horizontal="right"/>
    </xf>
    <xf numFmtId="164" fontId="0" fillId="0" borderId="18" xfId="0" applyNumberFormat="1" applyBorder="1" applyAlignment="1">
      <alignment horizontal="right"/>
    </xf>
    <xf numFmtId="164" fontId="0" fillId="0" borderId="19" xfId="0" applyNumberFormat="1" applyBorder="1" applyAlignment="1">
      <alignment horizontal="right"/>
    </xf>
    <xf numFmtId="2" fontId="0" fillId="0" borderId="20" xfId="0" applyNumberFormat="1" applyBorder="1" applyAlignment="1">
      <alignment horizontal="right"/>
    </xf>
    <xf numFmtId="2" fontId="0" fillId="0" borderId="21" xfId="0" applyNumberFormat="1" applyBorder="1" applyAlignment="1">
      <alignment horizontal="right"/>
    </xf>
    <xf numFmtId="2" fontId="0" fillId="0" borderId="22" xfId="0" applyNumberFormat="1" applyBorder="1" applyAlignment="1">
      <alignment horizontal="right"/>
    </xf>
    <xf numFmtId="164" fontId="0" fillId="4" borderId="10" xfId="0" applyNumberFormat="1" applyFill="1" applyBorder="1" applyAlignment="1">
      <alignment horizontal="right" vertical="center"/>
    </xf>
    <xf numFmtId="164" fontId="0" fillId="4" borderId="23" xfId="0" applyNumberFormat="1" applyFill="1" applyBorder="1" applyAlignment="1">
      <alignment horizontal="right" vertical="center"/>
    </xf>
    <xf numFmtId="2" fontId="0" fillId="0" borderId="10" xfId="0" applyNumberFormat="1" applyBorder="1" applyAlignment="1">
      <alignment horizontal="right" vertical="center"/>
    </xf>
    <xf numFmtId="0" fontId="0" fillId="5" borderId="11" xfId="0" applyNumberFormat="1" applyFill="1" applyBorder="1" applyAlignment="1">
      <alignment horizontal="center"/>
    </xf>
    <xf numFmtId="0" fontId="0" fillId="5" borderId="14" xfId="0" applyNumberFormat="1" applyFill="1" applyBorder="1" applyAlignment="1">
      <alignment horizontal="center"/>
    </xf>
    <xf numFmtId="0" fontId="0" fillId="0" borderId="0" xfId="0" quotePrefix="1"/>
    <xf numFmtId="49" fontId="0" fillId="4" borderId="8" xfId="0" applyNumberFormat="1" applyFill="1" applyBorder="1" applyAlignment="1">
      <alignment horizontal="center" vertical="center" wrapText="1"/>
    </xf>
    <xf numFmtId="49" fontId="0" fillId="4" borderId="2" xfId="0" applyNumberFormat="1" applyFill="1" applyBorder="1" applyAlignment="1">
      <alignment horizontal="center" vertical="center" wrapText="1"/>
    </xf>
    <xf numFmtId="49" fontId="0" fillId="4" borderId="25" xfId="0" applyNumberFormat="1" applyFill="1" applyBorder="1" applyAlignment="1">
      <alignment horizontal="center" vertical="center" wrapText="1"/>
    </xf>
    <xf numFmtId="49" fontId="0" fillId="5" borderId="16" xfId="0" applyNumberFormat="1" applyFill="1" applyBorder="1" applyAlignment="1">
      <alignment horizontal="center" vertical="center"/>
    </xf>
    <xf numFmtId="49" fontId="0" fillId="5" borderId="18" xfId="0" applyNumberFormat="1" applyFill="1" applyBorder="1" applyAlignment="1">
      <alignment horizontal="center" vertical="center"/>
    </xf>
    <xf numFmtId="49" fontId="0" fillId="5" borderId="11" xfId="0" applyNumberFormat="1" applyFill="1" applyBorder="1" applyAlignment="1">
      <alignment horizontal="center" vertical="center"/>
    </xf>
    <xf numFmtId="49" fontId="0" fillId="5" borderId="22" xfId="0" applyNumberFormat="1" applyFill="1" applyBorder="1" applyAlignment="1">
      <alignment horizontal="center" vertical="center"/>
    </xf>
    <xf numFmtId="49" fontId="0" fillId="5" borderId="26" xfId="0" applyNumberFormat="1" applyFill="1" applyBorder="1" applyAlignment="1">
      <alignment horizontal="center" vertical="center"/>
    </xf>
    <xf numFmtId="49" fontId="0" fillId="5" borderId="12" xfId="0" applyNumberFormat="1" applyFill="1" applyBorder="1" applyAlignment="1">
      <alignment horizontal="center" vertical="center"/>
    </xf>
    <xf numFmtId="49" fontId="0" fillId="3" borderId="4" xfId="0" applyNumberFormat="1" applyFill="1" applyBorder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vertical="center" wrapText="1"/>
    </xf>
    <xf numFmtId="49" fontId="0" fillId="3" borderId="27" xfId="0" applyNumberFormat="1" applyFill="1" applyBorder="1" applyAlignment="1">
      <alignment horizontal="center" vertical="center" wrapText="1"/>
    </xf>
    <xf numFmtId="49" fontId="0" fillId="5" borderId="28" xfId="0" applyNumberFormat="1" applyFill="1" applyBorder="1" applyAlignment="1">
      <alignment horizontal="center" vertical="center" wrapText="1"/>
    </xf>
    <xf numFmtId="49" fontId="0" fillId="5" borderId="6" xfId="0" applyNumberFormat="1" applyFill="1" applyBorder="1" applyAlignment="1">
      <alignment horizontal="center" vertical="center" wrapText="1"/>
    </xf>
    <xf numFmtId="49" fontId="0" fillId="5" borderId="29" xfId="0" applyNumberFormat="1" applyFill="1" applyBorder="1" applyAlignment="1">
      <alignment horizontal="center" vertical="center" wrapText="1"/>
    </xf>
    <xf numFmtId="2" fontId="0" fillId="0" borderId="30" xfId="0" applyNumberFormat="1" applyBorder="1" applyAlignment="1">
      <alignment horizontal="center"/>
    </xf>
    <xf numFmtId="2" fontId="0" fillId="0" borderId="31" xfId="0" applyNumberForma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49" fontId="0" fillId="5" borderId="33" xfId="0" applyNumberFormat="1" applyFill="1" applyBorder="1" applyAlignment="1">
      <alignment horizontal="center" vertical="center"/>
    </xf>
    <xf numFmtId="49" fontId="0" fillId="5" borderId="5" xfId="0" applyNumberFormat="1" applyFill="1" applyBorder="1" applyAlignment="1">
      <alignment horizontal="center" vertical="center"/>
    </xf>
    <xf numFmtId="49" fontId="0" fillId="5" borderId="13" xfId="0" applyNumberFormat="1" applyFill="1" applyBorder="1" applyAlignment="1">
      <alignment horizontal="center" vertical="center"/>
    </xf>
    <xf numFmtId="49" fontId="0" fillId="5" borderId="3" xfId="0" applyNumberFormat="1" applyFill="1" applyBorder="1" applyAlignment="1">
      <alignment horizontal="center" vertical="center"/>
    </xf>
    <xf numFmtId="49" fontId="0" fillId="5" borderId="34" xfId="0" applyNumberFormat="1" applyFill="1" applyBorder="1" applyAlignment="1">
      <alignment horizontal="center" vertical="center"/>
    </xf>
    <xf numFmtId="49" fontId="0" fillId="5" borderId="35" xfId="0" applyNumberFormat="1" applyFill="1" applyBorder="1" applyAlignment="1">
      <alignment horizontal="center" vertical="center"/>
    </xf>
    <xf numFmtId="49" fontId="0" fillId="5" borderId="36" xfId="0" applyNumberFormat="1" applyFill="1" applyBorder="1" applyAlignment="1">
      <alignment horizontal="center"/>
    </xf>
    <xf numFmtId="49" fontId="0" fillId="5" borderId="37" xfId="0" applyNumberFormat="1" applyFill="1" applyBorder="1" applyAlignment="1">
      <alignment horizontal="center"/>
    </xf>
    <xf numFmtId="49" fontId="0" fillId="5" borderId="38" xfId="0" applyNumberFormat="1" applyFill="1" applyBorder="1" applyAlignment="1">
      <alignment horizontal="center"/>
    </xf>
    <xf numFmtId="49" fontId="0" fillId="5" borderId="39" xfId="0" applyNumberFormat="1" applyFill="1" applyBorder="1" applyAlignment="1">
      <alignment horizontal="center"/>
    </xf>
    <xf numFmtId="49" fontId="0" fillId="5" borderId="40" xfId="0" applyNumberFormat="1" applyFill="1" applyBorder="1" applyAlignment="1">
      <alignment horizontal="center"/>
    </xf>
    <xf numFmtId="49" fontId="0" fillId="5" borderId="24" xfId="0" applyNumberFormat="1" applyFill="1" applyBorder="1" applyAlignment="1">
      <alignment horizontal="center"/>
    </xf>
    <xf numFmtId="49" fontId="0" fillId="5" borderId="41" xfId="0" applyNumberFormat="1" applyFill="1" applyBorder="1" applyAlignment="1">
      <alignment horizontal="center"/>
    </xf>
    <xf numFmtId="49" fontId="0" fillId="5" borderId="42" xfId="0" applyNumberFormat="1" applyFill="1" applyBorder="1" applyAlignment="1">
      <alignment horizontal="center"/>
    </xf>
    <xf numFmtId="49" fontId="0" fillId="5" borderId="43" xfId="0" applyNumberForma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49" fontId="0" fillId="4" borderId="44" xfId="0" applyNumberFormat="1" applyFill="1" applyBorder="1" applyAlignment="1">
      <alignment horizontal="center" vertical="center" wrapText="1"/>
    </xf>
    <xf numFmtId="49" fontId="0" fillId="4" borderId="7" xfId="0" applyNumberFormat="1" applyFill="1" applyBorder="1" applyAlignment="1">
      <alignment horizontal="center" vertical="center" wrapText="1"/>
    </xf>
    <xf numFmtId="49" fontId="0" fillId="4" borderId="45" xfId="0" applyNumberFormat="1" applyFill="1" applyBorder="1" applyAlignment="1">
      <alignment horizontal="center" vertical="center" wrapText="1"/>
    </xf>
    <xf numFmtId="49" fontId="0" fillId="5" borderId="46" xfId="0" applyNumberFormat="1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49" fontId="0" fillId="5" borderId="33" xfId="0" applyNumberFormat="1" applyFill="1" applyBorder="1" applyAlignment="1">
      <alignment horizontal="center"/>
    </xf>
    <xf numFmtId="49" fontId="0" fillId="5" borderId="47" xfId="0" applyNumberFormat="1" applyFill="1" applyBorder="1" applyAlignment="1">
      <alignment horizontal="center"/>
    </xf>
    <xf numFmtId="0" fontId="0" fillId="5" borderId="47" xfId="0" applyFill="1" applyBorder="1" applyAlignment="1"/>
    <xf numFmtId="0" fontId="0" fillId="5" borderId="5" xfId="0" applyFill="1" applyBorder="1" applyAlignment="1"/>
    <xf numFmtId="49" fontId="0" fillId="5" borderId="17" xfId="0" applyNumberFormat="1" applyFill="1" applyBorder="1" applyAlignment="1">
      <alignment horizontal="center"/>
    </xf>
    <xf numFmtId="0" fontId="0" fillId="5" borderId="47" xfId="0" applyFill="1" applyBorder="1" applyAlignment="1">
      <alignment horizontal="center"/>
    </xf>
    <xf numFmtId="49" fontId="0" fillId="5" borderId="16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1:Z18"/>
  <sheetViews>
    <sheetView tabSelected="1" workbookViewId="0">
      <pane xSplit="14" ySplit="5" topLeftCell="O6" activePane="bottomRight" state="frozenSplit"/>
      <selection pane="topRight" activeCell="K1" sqref="K1"/>
      <selection pane="bottomLeft" activeCell="A6" sqref="A6"/>
      <selection pane="bottomRight"/>
    </sheetView>
  </sheetViews>
  <sheetFormatPr baseColWidth="10" defaultColWidth="9.140625" defaultRowHeight="12.75" outlineLevelRow="1" outlineLevelCol="2"/>
  <cols>
    <col min="1" max="1" width="1.42578125" customWidth="1"/>
    <col min="2" max="2" width="4.85546875" bestFit="1" customWidth="1"/>
    <col min="3" max="3" width="5.5703125" bestFit="1" customWidth="1"/>
    <col min="4" max="4" width="8.85546875" bestFit="1" customWidth="1"/>
    <col min="5" max="5" width="6.85546875" customWidth="1"/>
    <col min="6" max="6" width="2.85546875" hidden="1" customWidth="1" outlineLevel="2"/>
    <col min="7" max="7" width="4.28515625" hidden="1" customWidth="1" outlineLevel="1"/>
    <col min="8" max="8" width="8.5703125" hidden="1" customWidth="1" outlineLevel="1"/>
    <col min="9" max="9" width="11.42578125" hidden="1" customWidth="1" outlineLevel="1"/>
    <col min="10" max="11" width="8.5703125" hidden="1" customWidth="1" outlineLevel="1"/>
    <col min="12" max="12" width="7.140625" hidden="1" customWidth="1" outlineLevel="1"/>
    <col min="13" max="14" width="8.5703125" hidden="1" customWidth="1" outlineLevel="1"/>
    <col min="15" max="15" width="7.5703125" bestFit="1" customWidth="1" collapsed="1"/>
    <col min="16" max="17" width="6.5703125" bestFit="1" customWidth="1"/>
    <col min="18" max="19" width="4.5703125" hidden="1" customWidth="1"/>
    <col min="20" max="20" width="9.140625" hidden="1" customWidth="1"/>
    <col min="21" max="24" width="4.5703125" hidden="1" customWidth="1"/>
    <col min="25" max="25" width="3.28515625" hidden="1" customWidth="1"/>
    <col min="26" max="26" width="1.5703125" customWidth="1"/>
  </cols>
  <sheetData>
    <row r="1" spans="2:26" ht="13.5" thickBot="1">
      <c r="T1" t="s">
        <v>42</v>
      </c>
      <c r="Y1" t="s">
        <v>42</v>
      </c>
      <c r="Z1" t="s">
        <v>43</v>
      </c>
    </row>
    <row r="2" spans="2:26" ht="12.75" customHeight="1" thickBot="1">
      <c r="B2" s="47" t="s">
        <v>44</v>
      </c>
      <c r="C2" s="50" t="s">
        <v>0</v>
      </c>
      <c r="D2" s="50" t="s">
        <v>48</v>
      </c>
      <c r="E2" s="56" t="s">
        <v>49</v>
      </c>
      <c r="F2" s="53" t="s">
        <v>9</v>
      </c>
      <c r="G2" s="44" t="s">
        <v>22</v>
      </c>
      <c r="H2" s="44" t="s">
        <v>50</v>
      </c>
      <c r="I2" s="44" t="s">
        <v>51</v>
      </c>
      <c r="J2" s="44" t="s">
        <v>52</v>
      </c>
      <c r="K2" s="44" t="s">
        <v>53</v>
      </c>
      <c r="L2" s="44" t="s">
        <v>54</v>
      </c>
      <c r="M2" s="44" t="s">
        <v>55</v>
      </c>
      <c r="N2" s="80" t="s">
        <v>56</v>
      </c>
      <c r="O2" s="85" t="s">
        <v>46</v>
      </c>
      <c r="P2" s="86"/>
      <c r="Q2" s="87"/>
      <c r="R2" s="87"/>
      <c r="S2" s="88"/>
      <c r="U2" s="85" t="s">
        <v>47</v>
      </c>
      <c r="V2" s="90"/>
      <c r="W2" s="90"/>
      <c r="X2" s="90"/>
      <c r="Y2" s="21"/>
      <c r="Z2" s="16"/>
    </row>
    <row r="3" spans="2:26">
      <c r="B3" s="48"/>
      <c r="C3" s="51"/>
      <c r="D3" s="51"/>
      <c r="E3" s="57"/>
      <c r="F3" s="54"/>
      <c r="G3" s="45"/>
      <c r="H3" s="45"/>
      <c r="I3" s="78"/>
      <c r="J3" s="78"/>
      <c r="K3" s="45"/>
      <c r="L3" s="45"/>
      <c r="M3" s="45"/>
      <c r="N3" s="81"/>
      <c r="O3" s="91" t="s">
        <v>84</v>
      </c>
      <c r="P3" s="89"/>
      <c r="Q3" s="89"/>
      <c r="R3" s="89"/>
      <c r="S3" s="89"/>
      <c r="U3" s="83" t="s">
        <v>88</v>
      </c>
      <c r="V3" s="84"/>
      <c r="W3" s="75"/>
      <c r="X3" s="89"/>
      <c r="Y3" s="21"/>
      <c r="Z3" s="16"/>
    </row>
    <row r="4" spans="2:26" ht="13.5" thickBot="1">
      <c r="B4" s="49"/>
      <c r="C4" s="52"/>
      <c r="D4" s="52"/>
      <c r="E4" s="58"/>
      <c r="F4" s="55"/>
      <c r="G4" s="46"/>
      <c r="H4" s="46"/>
      <c r="I4" s="79"/>
      <c r="J4" s="79"/>
      <c r="K4" s="46"/>
      <c r="L4" s="46"/>
      <c r="M4" s="46"/>
      <c r="N4" s="82"/>
      <c r="O4" s="41">
        <v>8</v>
      </c>
      <c r="P4" s="42">
        <v>12</v>
      </c>
      <c r="Q4" s="42">
        <v>14</v>
      </c>
      <c r="R4" s="42"/>
      <c r="S4" s="42"/>
      <c r="U4" s="18" t="s">
        <v>88</v>
      </c>
      <c r="V4" s="20"/>
      <c r="W4" s="19"/>
      <c r="X4" s="20"/>
      <c r="Y4" s="21"/>
      <c r="Z4" s="16"/>
    </row>
    <row r="5" spans="2:26" s="2" customFormat="1" ht="12.75" hidden="1" customHeight="1" outlineLevel="1">
      <c r="B5" s="3"/>
      <c r="C5" s="4"/>
      <c r="D5" s="4"/>
      <c r="E5" s="9"/>
      <c r="F5" s="10"/>
      <c r="G5" s="11"/>
      <c r="H5" s="11"/>
      <c r="I5" s="11"/>
      <c r="J5" s="11"/>
      <c r="K5" s="11"/>
      <c r="L5" s="11"/>
      <c r="M5" s="11"/>
      <c r="N5" s="12"/>
      <c r="O5" s="5">
        <v>2</v>
      </c>
      <c r="P5" s="6">
        <v>3</v>
      </c>
      <c r="Q5" s="6">
        <v>1</v>
      </c>
      <c r="R5" s="6"/>
      <c r="S5" s="6"/>
      <c r="T5" s="2" t="s">
        <v>42</v>
      </c>
      <c r="U5" s="7"/>
      <c r="V5" s="13"/>
      <c r="W5" s="8"/>
      <c r="X5" s="13"/>
      <c r="Y5" s="22" t="s">
        <v>42</v>
      </c>
      <c r="Z5" s="17"/>
    </row>
    <row r="6" spans="2:26" collapsed="1">
      <c r="B6" s="24">
        <v>1</v>
      </c>
      <c r="C6" s="25" t="str">
        <f t="shared" ref="C6:C14" si="0">IF($G6=1, $I6, $J6)</f>
        <v>HA14</v>
      </c>
      <c r="D6" s="40">
        <v>1.85</v>
      </c>
      <c r="E6" s="26">
        <v>50</v>
      </c>
      <c r="F6" s="14">
        <v>1</v>
      </c>
      <c r="G6" s="15">
        <v>1</v>
      </c>
      <c r="H6" s="23" t="s">
        <v>84</v>
      </c>
      <c r="I6" s="23" t="s">
        <v>85</v>
      </c>
      <c r="J6" s="23" t="s">
        <v>89</v>
      </c>
      <c r="K6" s="38">
        <v>92.5</v>
      </c>
      <c r="L6" s="38">
        <v>0</v>
      </c>
      <c r="M6" s="38">
        <v>1.21</v>
      </c>
      <c r="N6" s="39">
        <v>111.925</v>
      </c>
      <c r="O6" s="27" t="str">
        <f t="shared" ref="O6:O14" si="1">IF($F6=O$5, $K6, "")</f>
        <v/>
      </c>
      <c r="P6" s="28" t="str">
        <f t="shared" ref="P6:S14" si="2">IF($F6=P$5, $K6, "")</f>
        <v/>
      </c>
      <c r="Q6" s="28">
        <f t="shared" si="2"/>
        <v>92.5</v>
      </c>
      <c r="R6" s="28" t="str">
        <f t="shared" si="2"/>
        <v/>
      </c>
      <c r="S6" s="28" t="str">
        <f t="shared" si="2"/>
        <v/>
      </c>
      <c r="U6" s="27" t="str">
        <f t="shared" ref="U6:X14" si="3">IF($F6=U$5, $E6*$D6*$L6, "")</f>
        <v/>
      </c>
      <c r="V6" s="28" t="str">
        <f t="shared" si="3"/>
        <v/>
      </c>
      <c r="W6" s="28" t="str">
        <f t="shared" si="3"/>
        <v/>
      </c>
      <c r="X6" s="28" t="str">
        <f t="shared" si="3"/>
        <v/>
      </c>
      <c r="Y6" s="21"/>
      <c r="Z6" s="16"/>
    </row>
    <row r="7" spans="2:26" collapsed="1">
      <c r="B7" s="24">
        <v>2</v>
      </c>
      <c r="C7" s="25" t="str">
        <f t="shared" si="0"/>
        <v>HA8</v>
      </c>
      <c r="D7" s="40">
        <v>0.55000000000000004</v>
      </c>
      <c r="E7" s="26">
        <v>50</v>
      </c>
      <c r="F7" s="14">
        <v>2</v>
      </c>
      <c r="G7" s="15">
        <v>1</v>
      </c>
      <c r="H7" s="23" t="s">
        <v>84</v>
      </c>
      <c r="I7" s="23" t="s">
        <v>86</v>
      </c>
      <c r="J7" s="23" t="s">
        <v>90</v>
      </c>
      <c r="K7" s="38">
        <v>27.5</v>
      </c>
      <c r="L7" s="38">
        <v>0</v>
      </c>
      <c r="M7" s="38">
        <v>0.39500000000000002</v>
      </c>
      <c r="N7" s="39">
        <v>10.863</v>
      </c>
      <c r="O7" s="27">
        <f t="shared" si="1"/>
        <v>27.5</v>
      </c>
      <c r="P7" s="28" t="str">
        <f t="shared" si="2"/>
        <v/>
      </c>
      <c r="Q7" s="28" t="str">
        <f t="shared" si="2"/>
        <v/>
      </c>
      <c r="R7" s="28" t="str">
        <f t="shared" si="2"/>
        <v/>
      </c>
      <c r="S7" s="28" t="str">
        <f t="shared" si="2"/>
        <v/>
      </c>
      <c r="U7" s="27" t="str">
        <f t="shared" si="3"/>
        <v/>
      </c>
      <c r="V7" s="28" t="str">
        <f t="shared" si="3"/>
        <v/>
      </c>
      <c r="W7" s="28" t="str">
        <f t="shared" si="3"/>
        <v/>
      </c>
      <c r="X7" s="28" t="str">
        <f t="shared" si="3"/>
        <v/>
      </c>
      <c r="Y7" s="21"/>
      <c r="Z7" s="16"/>
    </row>
    <row r="8" spans="2:26" collapsed="1">
      <c r="B8" s="24">
        <v>3</v>
      </c>
      <c r="C8" s="25" t="str">
        <f t="shared" si="0"/>
        <v>HA8</v>
      </c>
      <c r="D8" s="40">
        <v>1.45</v>
      </c>
      <c r="E8" s="26">
        <v>50</v>
      </c>
      <c r="F8" s="14">
        <v>2</v>
      </c>
      <c r="G8" s="15">
        <v>1</v>
      </c>
      <c r="H8" s="23" t="s">
        <v>84</v>
      </c>
      <c r="I8" s="23" t="s">
        <v>86</v>
      </c>
      <c r="J8" s="23" t="s">
        <v>90</v>
      </c>
      <c r="K8" s="38">
        <v>72.5</v>
      </c>
      <c r="L8" s="38">
        <v>0</v>
      </c>
      <c r="M8" s="38">
        <v>0.39500000000000002</v>
      </c>
      <c r="N8" s="39">
        <v>28.638000000000002</v>
      </c>
      <c r="O8" s="27">
        <f t="shared" si="1"/>
        <v>72.5</v>
      </c>
      <c r="P8" s="28" t="str">
        <f t="shared" si="2"/>
        <v/>
      </c>
      <c r="Q8" s="28" t="str">
        <f t="shared" si="2"/>
        <v/>
      </c>
      <c r="R8" s="28" t="str">
        <f t="shared" si="2"/>
        <v/>
      </c>
      <c r="S8" s="28" t="str">
        <f t="shared" si="2"/>
        <v/>
      </c>
      <c r="U8" s="27" t="str">
        <f t="shared" si="3"/>
        <v/>
      </c>
      <c r="V8" s="28" t="str">
        <f t="shared" si="3"/>
        <v/>
      </c>
      <c r="W8" s="28" t="str">
        <f t="shared" si="3"/>
        <v/>
      </c>
      <c r="X8" s="28" t="str">
        <f t="shared" si="3"/>
        <v/>
      </c>
      <c r="Y8" s="21"/>
      <c r="Z8" s="16"/>
    </row>
    <row r="9" spans="2:26" collapsed="1">
      <c r="B9" s="24">
        <v>4</v>
      </c>
      <c r="C9" s="25" t="str">
        <f t="shared" si="0"/>
        <v>HA14</v>
      </c>
      <c r="D9" s="40">
        <v>4.3</v>
      </c>
      <c r="E9" s="26">
        <v>50</v>
      </c>
      <c r="F9" s="14">
        <v>1</v>
      </c>
      <c r="G9" s="15">
        <v>1</v>
      </c>
      <c r="H9" s="23" t="s">
        <v>84</v>
      </c>
      <c r="I9" s="23" t="s">
        <v>85</v>
      </c>
      <c r="J9" s="23" t="s">
        <v>89</v>
      </c>
      <c r="K9" s="38">
        <v>215</v>
      </c>
      <c r="L9" s="38">
        <v>0</v>
      </c>
      <c r="M9" s="38">
        <v>1.21</v>
      </c>
      <c r="N9" s="39">
        <v>260.14999999999998</v>
      </c>
      <c r="O9" s="27" t="str">
        <f t="shared" si="1"/>
        <v/>
      </c>
      <c r="P9" s="28" t="str">
        <f t="shared" si="2"/>
        <v/>
      </c>
      <c r="Q9" s="28">
        <f t="shared" si="2"/>
        <v>215</v>
      </c>
      <c r="R9" s="28" t="str">
        <f t="shared" si="2"/>
        <v/>
      </c>
      <c r="S9" s="28" t="str">
        <f t="shared" si="2"/>
        <v/>
      </c>
      <c r="U9" s="27" t="str">
        <f t="shared" si="3"/>
        <v/>
      </c>
      <c r="V9" s="28" t="str">
        <f t="shared" si="3"/>
        <v/>
      </c>
      <c r="W9" s="28" t="str">
        <f t="shared" si="3"/>
        <v/>
      </c>
      <c r="X9" s="28" t="str">
        <f t="shared" si="3"/>
        <v/>
      </c>
      <c r="Y9" s="21"/>
      <c r="Z9" s="16"/>
    </row>
    <row r="10" spans="2:26" collapsed="1">
      <c r="B10" s="24">
        <v>5</v>
      </c>
      <c r="C10" s="25" t="str">
        <f t="shared" si="0"/>
        <v>HA14</v>
      </c>
      <c r="D10" s="40">
        <v>2.4</v>
      </c>
      <c r="E10" s="26">
        <v>50</v>
      </c>
      <c r="F10" s="14">
        <v>1</v>
      </c>
      <c r="G10" s="15">
        <v>1</v>
      </c>
      <c r="H10" s="23" t="s">
        <v>84</v>
      </c>
      <c r="I10" s="23" t="s">
        <v>85</v>
      </c>
      <c r="J10" s="23" t="s">
        <v>89</v>
      </c>
      <c r="K10" s="38">
        <v>120</v>
      </c>
      <c r="L10" s="38">
        <v>0</v>
      </c>
      <c r="M10" s="38">
        <v>1.21</v>
      </c>
      <c r="N10" s="39">
        <v>145.19999999999999</v>
      </c>
      <c r="O10" s="27" t="str">
        <f t="shared" si="1"/>
        <v/>
      </c>
      <c r="P10" s="28" t="str">
        <f t="shared" si="2"/>
        <v/>
      </c>
      <c r="Q10" s="28">
        <f t="shared" si="2"/>
        <v>120</v>
      </c>
      <c r="R10" s="28" t="str">
        <f t="shared" si="2"/>
        <v/>
      </c>
      <c r="S10" s="28" t="str">
        <f t="shared" si="2"/>
        <v/>
      </c>
      <c r="U10" s="27" t="str">
        <f t="shared" si="3"/>
        <v/>
      </c>
      <c r="V10" s="28" t="str">
        <f t="shared" si="3"/>
        <v/>
      </c>
      <c r="W10" s="28" t="str">
        <f t="shared" si="3"/>
        <v/>
      </c>
      <c r="X10" s="28" t="str">
        <f t="shared" si="3"/>
        <v/>
      </c>
      <c r="Y10" s="21"/>
      <c r="Z10" s="16"/>
    </row>
    <row r="11" spans="2:26" collapsed="1">
      <c r="B11" s="24">
        <v>6</v>
      </c>
      <c r="C11" s="25" t="str">
        <f t="shared" si="0"/>
        <v>HA8</v>
      </c>
      <c r="D11" s="40">
        <v>0.85</v>
      </c>
      <c r="E11" s="26">
        <v>560</v>
      </c>
      <c r="F11" s="14">
        <v>2</v>
      </c>
      <c r="G11" s="15">
        <v>1</v>
      </c>
      <c r="H11" s="23" t="s">
        <v>84</v>
      </c>
      <c r="I11" s="23" t="s">
        <v>86</v>
      </c>
      <c r="J11" s="23" t="s">
        <v>90</v>
      </c>
      <c r="K11" s="38">
        <v>476</v>
      </c>
      <c r="L11" s="38">
        <v>0</v>
      </c>
      <c r="M11" s="38">
        <v>0.39500000000000002</v>
      </c>
      <c r="N11" s="39">
        <v>188.02</v>
      </c>
      <c r="O11" s="27">
        <f t="shared" si="1"/>
        <v>476</v>
      </c>
      <c r="P11" s="28" t="str">
        <f t="shared" si="2"/>
        <v/>
      </c>
      <c r="Q11" s="28" t="str">
        <f t="shared" si="2"/>
        <v/>
      </c>
      <c r="R11" s="28" t="str">
        <f t="shared" si="2"/>
        <v/>
      </c>
      <c r="S11" s="28" t="str">
        <f t="shared" si="2"/>
        <v/>
      </c>
      <c r="U11" s="27" t="str">
        <f t="shared" si="3"/>
        <v/>
      </c>
      <c r="V11" s="28" t="str">
        <f t="shared" si="3"/>
        <v/>
      </c>
      <c r="W11" s="28" t="str">
        <f t="shared" si="3"/>
        <v/>
      </c>
      <c r="X11" s="28" t="str">
        <f t="shared" si="3"/>
        <v/>
      </c>
      <c r="Y11" s="21"/>
      <c r="Z11" s="16"/>
    </row>
    <row r="12" spans="2:26" collapsed="1">
      <c r="B12" s="24">
        <v>7</v>
      </c>
      <c r="C12" s="25" t="str">
        <f t="shared" si="0"/>
        <v>HA12</v>
      </c>
      <c r="D12" s="40">
        <v>9.9</v>
      </c>
      <c r="E12" s="26">
        <v>30</v>
      </c>
      <c r="F12" s="14">
        <v>3</v>
      </c>
      <c r="G12" s="15">
        <v>1</v>
      </c>
      <c r="H12" s="23" t="s">
        <v>84</v>
      </c>
      <c r="I12" s="23" t="s">
        <v>87</v>
      </c>
      <c r="J12" s="23" t="s">
        <v>91</v>
      </c>
      <c r="K12" s="38">
        <v>297</v>
      </c>
      <c r="L12" s="38">
        <v>0</v>
      </c>
      <c r="M12" s="38">
        <v>0.88800000000000001</v>
      </c>
      <c r="N12" s="39">
        <v>263.73599999999999</v>
      </c>
      <c r="O12" s="27" t="str">
        <f t="shared" si="1"/>
        <v/>
      </c>
      <c r="P12" s="28">
        <f t="shared" si="2"/>
        <v>297</v>
      </c>
      <c r="Q12" s="28" t="str">
        <f t="shared" si="2"/>
        <v/>
      </c>
      <c r="R12" s="28" t="str">
        <f t="shared" si="2"/>
        <v/>
      </c>
      <c r="S12" s="28" t="str">
        <f t="shared" si="2"/>
        <v/>
      </c>
      <c r="U12" s="27" t="str">
        <f t="shared" si="3"/>
        <v/>
      </c>
      <c r="V12" s="28" t="str">
        <f t="shared" si="3"/>
        <v/>
      </c>
      <c r="W12" s="28" t="str">
        <f t="shared" si="3"/>
        <v/>
      </c>
      <c r="X12" s="28" t="str">
        <f t="shared" si="3"/>
        <v/>
      </c>
      <c r="Y12" s="21"/>
      <c r="Z12" s="16"/>
    </row>
    <row r="13" spans="2:26" collapsed="1">
      <c r="B13" s="24">
        <v>8</v>
      </c>
      <c r="C13" s="25" t="str">
        <f t="shared" si="0"/>
        <v>HA8</v>
      </c>
      <c r="D13" s="40">
        <v>9.9</v>
      </c>
      <c r="E13" s="26">
        <v>133</v>
      </c>
      <c r="F13" s="14">
        <v>2</v>
      </c>
      <c r="G13" s="15">
        <v>1</v>
      </c>
      <c r="H13" s="23" t="s">
        <v>84</v>
      </c>
      <c r="I13" s="23" t="s">
        <v>86</v>
      </c>
      <c r="J13" s="23" t="s">
        <v>90</v>
      </c>
      <c r="K13" s="38">
        <v>1316.7</v>
      </c>
      <c r="L13" s="38">
        <v>0</v>
      </c>
      <c r="M13" s="38">
        <v>0.39500000000000002</v>
      </c>
      <c r="N13" s="39">
        <v>520.096</v>
      </c>
      <c r="O13" s="27">
        <f t="shared" si="1"/>
        <v>1316.7</v>
      </c>
      <c r="P13" s="28" t="str">
        <f t="shared" si="2"/>
        <v/>
      </c>
      <c r="Q13" s="28" t="str">
        <f t="shared" si="2"/>
        <v/>
      </c>
      <c r="R13" s="28" t="str">
        <f t="shared" si="2"/>
        <v/>
      </c>
      <c r="S13" s="28" t="str">
        <f t="shared" si="2"/>
        <v/>
      </c>
      <c r="U13" s="27" t="str">
        <f t="shared" si="3"/>
        <v/>
      </c>
      <c r="V13" s="28" t="str">
        <f t="shared" si="3"/>
        <v/>
      </c>
      <c r="W13" s="28" t="str">
        <f t="shared" si="3"/>
        <v/>
      </c>
      <c r="X13" s="28" t="str">
        <f t="shared" si="3"/>
        <v/>
      </c>
      <c r="Y13" s="21"/>
      <c r="Z13" s="16"/>
    </row>
    <row r="14" spans="2:26" ht="13.5" collapsed="1" thickBot="1">
      <c r="B14" s="24">
        <v>9</v>
      </c>
      <c r="C14" s="25" t="str">
        <f t="shared" si="0"/>
        <v>HA12</v>
      </c>
      <c r="D14" s="40">
        <v>9.9</v>
      </c>
      <c r="E14" s="26">
        <v>20</v>
      </c>
      <c r="F14" s="14">
        <v>3</v>
      </c>
      <c r="G14" s="15">
        <v>1</v>
      </c>
      <c r="H14" s="23" t="s">
        <v>84</v>
      </c>
      <c r="I14" s="23" t="s">
        <v>87</v>
      </c>
      <c r="J14" s="23" t="s">
        <v>91</v>
      </c>
      <c r="K14" s="38">
        <v>198</v>
      </c>
      <c r="L14" s="38">
        <v>0</v>
      </c>
      <c r="M14" s="38">
        <v>0.88800000000000001</v>
      </c>
      <c r="N14" s="39">
        <v>175.82400000000001</v>
      </c>
      <c r="O14" s="27" t="str">
        <f t="shared" si="1"/>
        <v/>
      </c>
      <c r="P14" s="28">
        <f t="shared" si="2"/>
        <v>198</v>
      </c>
      <c r="Q14" s="28" t="str">
        <f t="shared" si="2"/>
        <v/>
      </c>
      <c r="R14" s="28" t="str">
        <f t="shared" si="2"/>
        <v/>
      </c>
      <c r="S14" s="28" t="str">
        <f t="shared" si="2"/>
        <v/>
      </c>
      <c r="U14" s="27" t="str">
        <f t="shared" si="3"/>
        <v/>
      </c>
      <c r="V14" s="28" t="str">
        <f t="shared" si="3"/>
        <v/>
      </c>
      <c r="W14" s="28" t="str">
        <f t="shared" si="3"/>
        <v/>
      </c>
      <c r="X14" s="28" t="str">
        <f t="shared" si="3"/>
        <v/>
      </c>
      <c r="Y14" s="21"/>
      <c r="Z14" s="16"/>
    </row>
    <row r="15" spans="2:26">
      <c r="B15" s="63" t="s">
        <v>45</v>
      </c>
      <c r="C15" s="64"/>
      <c r="D15" s="75" t="s">
        <v>1</v>
      </c>
      <c r="E15" s="76"/>
      <c r="F15" s="76"/>
      <c r="G15" s="76"/>
      <c r="H15" s="76"/>
      <c r="I15" s="76"/>
      <c r="J15" s="76"/>
      <c r="K15" s="76"/>
      <c r="L15" s="76"/>
      <c r="M15" s="76"/>
      <c r="N15" s="77"/>
      <c r="O15" s="31">
        <f>SUM(O6:O14)</f>
        <v>1892.7</v>
      </c>
      <c r="P15" s="32">
        <f>SUM(P6:P14)</f>
        <v>495</v>
      </c>
      <c r="Q15" s="32">
        <f>SUM(Q6:Q14)</f>
        <v>427.5</v>
      </c>
      <c r="R15" s="32">
        <f>SUM(R6:R14)</f>
        <v>0</v>
      </c>
      <c r="S15" s="32">
        <f>SUM(S6:S14)</f>
        <v>0</v>
      </c>
      <c r="U15" s="31">
        <f>SUM(U6:U14)</f>
        <v>0</v>
      </c>
      <c r="V15" s="37">
        <f>SUM(V6:V14)</f>
        <v>0</v>
      </c>
      <c r="W15" s="32">
        <f>SUM(W6:W14)</f>
        <v>0</v>
      </c>
      <c r="X15" s="37">
        <f>SUM(X6:X14)</f>
        <v>0</v>
      </c>
      <c r="Y15" s="21"/>
      <c r="Z15" s="16"/>
    </row>
    <row r="16" spans="2:26">
      <c r="B16" s="65"/>
      <c r="C16" s="66"/>
      <c r="D16" s="69" t="s">
        <v>2</v>
      </c>
      <c r="E16" s="70"/>
      <c r="F16" s="70"/>
      <c r="G16" s="70"/>
      <c r="H16" s="70"/>
      <c r="I16" s="70"/>
      <c r="J16" s="70"/>
      <c r="K16" s="70"/>
      <c r="L16" s="70"/>
      <c r="M16" s="70"/>
      <c r="N16" s="71"/>
      <c r="O16" s="33">
        <f>IF(O15=0, "", O17/O15)</f>
        <v>0.3950002641728747</v>
      </c>
      <c r="P16" s="34">
        <f t="shared" ref="P16" si="4">IF(P15=0, "", P17/P15)</f>
        <v>0.88800000000000001</v>
      </c>
      <c r="Q16" s="34">
        <f t="shared" ref="Q16:X16" si="5">IF(Q15=0, "", Q17/Q15)</f>
        <v>1.21</v>
      </c>
      <c r="R16" s="34" t="str">
        <f t="shared" si="5"/>
        <v/>
      </c>
      <c r="S16" s="34" t="str">
        <f t="shared" si="5"/>
        <v/>
      </c>
      <c r="U16" s="33" t="str">
        <f>IF(U15=0, "", U17/U15)</f>
        <v/>
      </c>
      <c r="V16" s="34" t="str">
        <f t="shared" si="5"/>
        <v/>
      </c>
      <c r="W16" s="34" t="str">
        <f t="shared" si="5"/>
        <v/>
      </c>
      <c r="X16" s="34" t="str">
        <f t="shared" si="5"/>
        <v/>
      </c>
      <c r="Y16" s="21"/>
      <c r="Z16" s="16"/>
    </row>
    <row r="17" spans="2:26" ht="13.5" thickBot="1">
      <c r="B17" s="65"/>
      <c r="C17" s="66"/>
      <c r="D17" s="69" t="s">
        <v>3</v>
      </c>
      <c r="E17" s="70"/>
      <c r="F17" s="70"/>
      <c r="G17" s="70"/>
      <c r="H17" s="70"/>
      <c r="I17" s="70"/>
      <c r="J17" s="70"/>
      <c r="K17" s="70"/>
      <c r="L17" s="70"/>
      <c r="M17" s="70"/>
      <c r="N17" s="71"/>
      <c r="O17" s="29">
        <f>SUMIF($F6:$F14,O5, $N6:$N14)</f>
        <v>747.61699999999996</v>
      </c>
      <c r="P17" s="30">
        <f>SUMIF($F6:$F14,P5, $N6:$N14)</f>
        <v>439.56</v>
      </c>
      <c r="Q17" s="30">
        <f>SUMIF($F6:$F14,Q5, $N6:$N14)</f>
        <v>517.27499999999998</v>
      </c>
      <c r="R17" s="35">
        <f>SUMIF($F6:$F14,R5, $N6:$N14)</f>
        <v>0</v>
      </c>
      <c r="S17" s="36">
        <f>SUMIF($F6:$F14,S5, $N6:$N14)</f>
        <v>0</v>
      </c>
      <c r="U17" s="29">
        <f>SUMIF($F6:$F14,U5, $N6:$N14)</f>
        <v>0</v>
      </c>
      <c r="V17" s="30">
        <f>SUMIF($F6:$F14,V5, $N6:$N14)</f>
        <v>0</v>
      </c>
      <c r="W17" s="35">
        <f>SUMIF($F6:$F14,W5, $N6:$N14)</f>
        <v>0</v>
      </c>
      <c r="X17" s="30">
        <f>SUMIF($F6:$F14,X5, $N6:$N14)</f>
        <v>0</v>
      </c>
      <c r="Y17" s="21"/>
      <c r="Z17" s="16"/>
    </row>
    <row r="18" spans="2:26" ht="13.5" thickBot="1">
      <c r="B18" s="67"/>
      <c r="C18" s="68"/>
      <c r="D18" s="72" t="s">
        <v>3</v>
      </c>
      <c r="E18" s="73"/>
      <c r="F18" s="73"/>
      <c r="G18" s="73"/>
      <c r="H18" s="73"/>
      <c r="I18" s="73"/>
      <c r="J18" s="73"/>
      <c r="K18" s="73"/>
      <c r="L18" s="73"/>
      <c r="M18" s="73"/>
      <c r="N18" s="74"/>
      <c r="O18" s="59">
        <f>SUM(O17:S17)</f>
        <v>1704.4519999999998</v>
      </c>
      <c r="P18" s="60"/>
      <c r="Q18" s="60"/>
      <c r="R18" s="61"/>
      <c r="S18" s="62"/>
      <c r="U18" s="59">
        <f>SUM(U17:X17)</f>
        <v>0</v>
      </c>
      <c r="V18" s="61"/>
      <c r="W18" s="61"/>
      <c r="X18" s="61"/>
      <c r="Y18" s="21"/>
      <c r="Z18" s="16"/>
    </row>
  </sheetData>
  <mergeCells count="26">
    <mergeCell ref="N2:N4"/>
    <mergeCell ref="U18:X18"/>
    <mergeCell ref="U3:V3"/>
    <mergeCell ref="O2:S2"/>
    <mergeCell ref="W3:X3"/>
    <mergeCell ref="U2:X2"/>
    <mergeCell ref="R3:S3"/>
    <mergeCell ref="O3:Q3"/>
    <mergeCell ref="O18:S18"/>
    <mergeCell ref="B15:C18"/>
    <mergeCell ref="D16:N16"/>
    <mergeCell ref="D17:N17"/>
    <mergeCell ref="D18:N18"/>
    <mergeCell ref="D15:N15"/>
    <mergeCell ref="L2:L4"/>
    <mergeCell ref="M2:M4"/>
    <mergeCell ref="G2:G4"/>
    <mergeCell ref="B2:B4"/>
    <mergeCell ref="C2:C4"/>
    <mergeCell ref="F2:F4"/>
    <mergeCell ref="H2:H4"/>
    <mergeCell ref="D2:D4"/>
    <mergeCell ref="E2:E4"/>
    <mergeCell ref="K2:K4"/>
    <mergeCell ref="I2:I4"/>
    <mergeCell ref="J2:J4"/>
  </mergeCells>
  <phoneticPr fontId="0" type="noConversion"/>
  <pageMargins left="0.35433070866141703" right="0.196850393700787" top="0.98425196850393704" bottom="0.98425196850393704" header="0.511811023622047" footer="0.511811023622047"/>
  <pageSetup paperSize="9" orientation="portrait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N13"/>
  <sheetViews>
    <sheetView workbookViewId="0">
      <selection activeCell="A12" sqref="A12"/>
    </sheetView>
  </sheetViews>
  <sheetFormatPr baseColWidth="10" defaultColWidth="9.140625" defaultRowHeight="12.75"/>
  <cols>
    <col min="1" max="1" width="14.5703125" customWidth="1"/>
  </cols>
  <sheetData>
    <row r="1" spans="1:14">
      <c r="A1" t="s">
        <v>11</v>
      </c>
      <c r="B1">
        <v>1</v>
      </c>
    </row>
    <row r="2" spans="1:14">
      <c r="A2" t="s">
        <v>12</v>
      </c>
      <c r="B2">
        <v>6</v>
      </c>
    </row>
    <row r="3" spans="1:14">
      <c r="A3" t="s">
        <v>4</v>
      </c>
      <c r="B3" t="s">
        <v>5</v>
      </c>
      <c r="C3" t="s">
        <v>39</v>
      </c>
      <c r="D3" t="s">
        <v>37</v>
      </c>
      <c r="E3" t="s">
        <v>7</v>
      </c>
      <c r="F3" t="s">
        <v>13</v>
      </c>
      <c r="G3" t="s">
        <v>23</v>
      </c>
      <c r="H3" t="s">
        <v>8</v>
      </c>
      <c r="I3" t="s">
        <v>6</v>
      </c>
      <c r="J3" t="s">
        <v>38</v>
      </c>
      <c r="K3" t="s">
        <v>18</v>
      </c>
      <c r="L3" t="s">
        <v>19</v>
      </c>
      <c r="M3" t="s">
        <v>21</v>
      </c>
      <c r="N3" t="s">
        <v>20</v>
      </c>
    </row>
    <row r="4" spans="1:14">
      <c r="A4" t="s">
        <v>34</v>
      </c>
      <c r="B4" t="s">
        <v>23</v>
      </c>
      <c r="C4" t="s">
        <v>35</v>
      </c>
      <c r="D4" t="s">
        <v>5</v>
      </c>
      <c r="E4" t="s">
        <v>36</v>
      </c>
    </row>
    <row r="5" spans="1:14">
      <c r="A5" t="s">
        <v>14</v>
      </c>
      <c r="B5" s="1" t="s">
        <v>8</v>
      </c>
      <c r="C5" s="2">
        <v>3</v>
      </c>
      <c r="D5" t="s">
        <v>40</v>
      </c>
    </row>
    <row r="6" spans="1:14">
      <c r="A6" t="s">
        <v>15</v>
      </c>
      <c r="B6" t="s">
        <v>38</v>
      </c>
      <c r="C6" s="2">
        <v>4</v>
      </c>
    </row>
    <row r="7" spans="1:14">
      <c r="A7" t="s">
        <v>16</v>
      </c>
      <c r="B7" s="1" t="s">
        <v>8</v>
      </c>
      <c r="C7" s="2">
        <v>3</v>
      </c>
      <c r="D7" t="s">
        <v>41</v>
      </c>
    </row>
    <row r="8" spans="1:14">
      <c r="A8" t="s">
        <v>17</v>
      </c>
      <c r="B8" t="s">
        <v>10</v>
      </c>
      <c r="C8" s="2">
        <v>4</v>
      </c>
    </row>
    <row r="9" spans="1:14">
      <c r="C9" s="2"/>
    </row>
    <row r="10" spans="1:14">
      <c r="A10" t="s">
        <v>25</v>
      </c>
      <c r="B10" t="s">
        <v>29</v>
      </c>
      <c r="C10" t="s">
        <v>30</v>
      </c>
      <c r="D10" t="s">
        <v>31</v>
      </c>
      <c r="E10" t="s">
        <v>32</v>
      </c>
      <c r="F10" t="s">
        <v>33</v>
      </c>
      <c r="G10" t="s">
        <v>27</v>
      </c>
      <c r="H10" t="s">
        <v>28</v>
      </c>
    </row>
    <row r="11" spans="1:14">
      <c r="A11" t="s">
        <v>26</v>
      </c>
      <c r="B11" s="43" t="s">
        <v>57</v>
      </c>
      <c r="C11" s="43" t="s">
        <v>57</v>
      </c>
      <c r="D11" s="43" t="s">
        <v>57</v>
      </c>
      <c r="E11" s="43" t="s">
        <v>58</v>
      </c>
      <c r="F11" s="43" t="s">
        <v>57</v>
      </c>
      <c r="G11" s="43" t="s">
        <v>59</v>
      </c>
      <c r="H11" s="43" t="s">
        <v>60</v>
      </c>
    </row>
    <row r="13" spans="1:14">
      <c r="A13" t="s">
        <v>24</v>
      </c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U10"/>
  <sheetViews>
    <sheetView workbookViewId="0"/>
  </sheetViews>
  <sheetFormatPr baseColWidth="10" defaultRowHeight="12.75"/>
  <sheetData>
    <row r="1" spans="1:21">
      <c r="A1" t="s">
        <v>61</v>
      </c>
      <c r="B1" t="s">
        <v>62</v>
      </c>
      <c r="C1" t="s">
        <v>63</v>
      </c>
      <c r="D1" t="s">
        <v>64</v>
      </c>
      <c r="E1" t="s">
        <v>65</v>
      </c>
      <c r="F1" t="s">
        <v>66</v>
      </c>
      <c r="G1" t="s">
        <v>67</v>
      </c>
      <c r="H1" t="s">
        <v>68</v>
      </c>
      <c r="I1" t="s">
        <v>69</v>
      </c>
      <c r="J1" t="s">
        <v>70</v>
      </c>
      <c r="K1" t="s">
        <v>71</v>
      </c>
      <c r="L1" t="s">
        <v>72</v>
      </c>
      <c r="M1" t="s">
        <v>73</v>
      </c>
      <c r="N1" t="s">
        <v>74</v>
      </c>
      <c r="O1" t="s">
        <v>75</v>
      </c>
      <c r="P1" t="s">
        <v>76</v>
      </c>
      <c r="Q1" t="s">
        <v>77</v>
      </c>
      <c r="R1" t="s">
        <v>78</v>
      </c>
      <c r="S1" t="s">
        <v>79</v>
      </c>
      <c r="T1" t="s">
        <v>80</v>
      </c>
      <c r="U1" t="s">
        <v>81</v>
      </c>
    </row>
    <row r="2" spans="1:21">
      <c r="A2">
        <v>1</v>
      </c>
      <c r="B2">
        <v>50</v>
      </c>
      <c r="C2">
        <v>14</v>
      </c>
      <c r="D2">
        <v>1.85</v>
      </c>
      <c r="E2">
        <v>92.5</v>
      </c>
      <c r="F2">
        <v>1.21</v>
      </c>
      <c r="G2">
        <v>111.925</v>
      </c>
      <c r="H2">
        <v>14</v>
      </c>
      <c r="I2">
        <v>0</v>
      </c>
      <c r="J2">
        <v>1</v>
      </c>
      <c r="K2">
        <v>0</v>
      </c>
      <c r="L2">
        <v>0</v>
      </c>
      <c r="M2">
        <v>1.85</v>
      </c>
      <c r="N2">
        <v>1</v>
      </c>
      <c r="O2" t="s">
        <v>82</v>
      </c>
      <c r="P2">
        <v>0</v>
      </c>
      <c r="Q2" t="s">
        <v>83</v>
      </c>
      <c r="R2" t="s">
        <v>84</v>
      </c>
      <c r="S2" t="s">
        <v>85</v>
      </c>
      <c r="T2">
        <v>14</v>
      </c>
      <c r="U2">
        <v>1</v>
      </c>
    </row>
    <row r="3" spans="1:21">
      <c r="A3">
        <v>2</v>
      </c>
      <c r="B3">
        <v>50</v>
      </c>
      <c r="C3">
        <v>8</v>
      </c>
      <c r="D3">
        <v>0.55000000000000004</v>
      </c>
      <c r="E3">
        <v>27.5</v>
      </c>
      <c r="F3">
        <v>0.39500000000000002</v>
      </c>
      <c r="G3">
        <v>10.863</v>
      </c>
      <c r="H3">
        <v>8</v>
      </c>
      <c r="I3">
        <v>0</v>
      </c>
      <c r="J3">
        <v>1</v>
      </c>
      <c r="K3">
        <v>0</v>
      </c>
      <c r="L3">
        <v>0</v>
      </c>
      <c r="M3">
        <v>0.55000000000000004</v>
      </c>
      <c r="N3">
        <v>1</v>
      </c>
      <c r="O3" t="s">
        <v>82</v>
      </c>
      <c r="P3">
        <v>0</v>
      </c>
      <c r="Q3" t="s">
        <v>83</v>
      </c>
      <c r="R3" t="s">
        <v>84</v>
      </c>
      <c r="S3" t="s">
        <v>86</v>
      </c>
      <c r="T3">
        <v>8</v>
      </c>
      <c r="U3">
        <v>2</v>
      </c>
    </row>
    <row r="4" spans="1:21">
      <c r="A4">
        <v>3</v>
      </c>
      <c r="B4">
        <v>50</v>
      </c>
      <c r="C4">
        <v>8</v>
      </c>
      <c r="D4">
        <v>1.45</v>
      </c>
      <c r="E4">
        <v>72.5</v>
      </c>
      <c r="F4">
        <v>0.39500000000000002</v>
      </c>
      <c r="G4">
        <v>28.638000000000002</v>
      </c>
      <c r="H4">
        <v>8</v>
      </c>
      <c r="I4">
        <v>0</v>
      </c>
      <c r="J4">
        <v>1</v>
      </c>
      <c r="K4">
        <v>0</v>
      </c>
      <c r="L4">
        <v>0</v>
      </c>
      <c r="M4">
        <v>1.45</v>
      </c>
      <c r="N4">
        <v>1</v>
      </c>
      <c r="O4" t="s">
        <v>82</v>
      </c>
      <c r="P4">
        <v>0</v>
      </c>
      <c r="Q4" t="s">
        <v>83</v>
      </c>
      <c r="R4" t="s">
        <v>84</v>
      </c>
      <c r="S4" t="s">
        <v>86</v>
      </c>
      <c r="T4">
        <v>8</v>
      </c>
      <c r="U4">
        <v>2</v>
      </c>
    </row>
    <row r="5" spans="1:21">
      <c r="A5">
        <v>4</v>
      </c>
      <c r="B5">
        <v>50</v>
      </c>
      <c r="C5">
        <v>14</v>
      </c>
      <c r="D5">
        <v>4.3</v>
      </c>
      <c r="E5">
        <v>215</v>
      </c>
      <c r="F5">
        <v>1.21</v>
      </c>
      <c r="G5">
        <v>260.14999999999998</v>
      </c>
      <c r="H5">
        <v>14</v>
      </c>
      <c r="I5">
        <v>0</v>
      </c>
      <c r="J5">
        <v>1</v>
      </c>
      <c r="K5">
        <v>0</v>
      </c>
      <c r="L5">
        <v>0</v>
      </c>
      <c r="M5">
        <v>4.3</v>
      </c>
      <c r="N5">
        <v>1</v>
      </c>
      <c r="O5" t="s">
        <v>82</v>
      </c>
      <c r="P5">
        <v>0</v>
      </c>
      <c r="Q5" t="s">
        <v>83</v>
      </c>
      <c r="R5" t="s">
        <v>84</v>
      </c>
      <c r="S5" t="s">
        <v>85</v>
      </c>
      <c r="T5">
        <v>14</v>
      </c>
      <c r="U5">
        <v>1</v>
      </c>
    </row>
    <row r="6" spans="1:21">
      <c r="A6">
        <v>5</v>
      </c>
      <c r="B6">
        <v>50</v>
      </c>
      <c r="C6">
        <v>14</v>
      </c>
      <c r="D6">
        <v>2.4</v>
      </c>
      <c r="E6">
        <v>120</v>
      </c>
      <c r="F6">
        <v>1.21</v>
      </c>
      <c r="G6">
        <v>145.19999999999999</v>
      </c>
      <c r="H6">
        <v>14</v>
      </c>
      <c r="I6">
        <v>0</v>
      </c>
      <c r="J6">
        <v>1</v>
      </c>
      <c r="K6">
        <v>0</v>
      </c>
      <c r="L6">
        <v>0</v>
      </c>
      <c r="M6">
        <v>2.4</v>
      </c>
      <c r="N6">
        <v>1</v>
      </c>
      <c r="O6" t="s">
        <v>82</v>
      </c>
      <c r="P6">
        <v>0</v>
      </c>
      <c r="Q6" t="s">
        <v>83</v>
      </c>
      <c r="R6" t="s">
        <v>84</v>
      </c>
      <c r="S6" t="s">
        <v>85</v>
      </c>
      <c r="T6">
        <v>14</v>
      </c>
      <c r="U6">
        <v>1</v>
      </c>
    </row>
    <row r="7" spans="1:21">
      <c r="A7">
        <v>6</v>
      </c>
      <c r="B7">
        <v>560</v>
      </c>
      <c r="C7">
        <v>8</v>
      </c>
      <c r="D7">
        <v>0.85</v>
      </c>
      <c r="E7">
        <v>476</v>
      </c>
      <c r="F7">
        <v>0.39500000000000002</v>
      </c>
      <c r="G7">
        <v>188.02</v>
      </c>
      <c r="H7">
        <v>8</v>
      </c>
      <c r="I7">
        <v>0</v>
      </c>
      <c r="J7">
        <v>1</v>
      </c>
      <c r="K7">
        <v>0</v>
      </c>
      <c r="L7">
        <v>0</v>
      </c>
      <c r="M7">
        <v>0.85</v>
      </c>
      <c r="N7">
        <v>1</v>
      </c>
      <c r="O7" t="s">
        <v>82</v>
      </c>
      <c r="P7">
        <v>0</v>
      </c>
      <c r="Q7" t="s">
        <v>83</v>
      </c>
      <c r="R7" t="s">
        <v>84</v>
      </c>
      <c r="S7" t="s">
        <v>86</v>
      </c>
      <c r="T7">
        <v>8</v>
      </c>
      <c r="U7">
        <v>2</v>
      </c>
    </row>
    <row r="8" spans="1:21">
      <c r="A8">
        <v>7</v>
      </c>
      <c r="B8">
        <v>30</v>
      </c>
      <c r="C8">
        <v>12</v>
      </c>
      <c r="D8">
        <v>9.9</v>
      </c>
      <c r="E8">
        <v>297</v>
      </c>
      <c r="F8">
        <v>0.88800000000000001</v>
      </c>
      <c r="G8">
        <v>263.73599999999999</v>
      </c>
      <c r="H8">
        <v>12</v>
      </c>
      <c r="I8">
        <v>0</v>
      </c>
      <c r="J8">
        <v>1</v>
      </c>
      <c r="K8">
        <v>0</v>
      </c>
      <c r="L8">
        <v>0</v>
      </c>
      <c r="M8">
        <v>9.9</v>
      </c>
      <c r="N8">
        <v>0</v>
      </c>
      <c r="O8" t="s">
        <v>82</v>
      </c>
      <c r="P8">
        <v>0</v>
      </c>
      <c r="Q8" t="s">
        <v>83</v>
      </c>
      <c r="R8" t="s">
        <v>84</v>
      </c>
      <c r="S8" t="s">
        <v>87</v>
      </c>
      <c r="T8">
        <v>12</v>
      </c>
      <c r="U8">
        <v>3</v>
      </c>
    </row>
    <row r="9" spans="1:21">
      <c r="A9">
        <v>8</v>
      </c>
      <c r="B9">
        <v>133</v>
      </c>
      <c r="C9">
        <v>8</v>
      </c>
      <c r="D9">
        <v>9.9</v>
      </c>
      <c r="E9">
        <v>1316.7</v>
      </c>
      <c r="F9">
        <v>0.39500000000000002</v>
      </c>
      <c r="G9">
        <v>520.096</v>
      </c>
      <c r="H9">
        <v>8</v>
      </c>
      <c r="I9">
        <v>0</v>
      </c>
      <c r="J9">
        <v>1</v>
      </c>
      <c r="K9">
        <v>0</v>
      </c>
      <c r="L9">
        <v>0</v>
      </c>
      <c r="M9">
        <v>9.9</v>
      </c>
      <c r="N9">
        <v>0</v>
      </c>
      <c r="O9" t="s">
        <v>82</v>
      </c>
      <c r="P9">
        <v>0</v>
      </c>
      <c r="Q9" t="s">
        <v>83</v>
      </c>
      <c r="R9" t="s">
        <v>84</v>
      </c>
      <c r="S9" t="s">
        <v>86</v>
      </c>
      <c r="T9">
        <v>8</v>
      </c>
      <c r="U9">
        <v>2</v>
      </c>
    </row>
    <row r="10" spans="1:21">
      <c r="A10">
        <v>9</v>
      </c>
      <c r="B10">
        <v>20</v>
      </c>
      <c r="C10">
        <v>12</v>
      </c>
      <c r="D10">
        <v>9.9</v>
      </c>
      <c r="E10">
        <v>198</v>
      </c>
      <c r="F10">
        <v>0.88800000000000001</v>
      </c>
      <c r="G10">
        <v>175.82400000000001</v>
      </c>
      <c r="H10">
        <v>12</v>
      </c>
      <c r="I10">
        <v>0</v>
      </c>
      <c r="J10">
        <v>1</v>
      </c>
      <c r="K10">
        <v>0</v>
      </c>
      <c r="L10">
        <v>0</v>
      </c>
      <c r="M10">
        <v>9.9</v>
      </c>
      <c r="N10">
        <v>0</v>
      </c>
      <c r="O10" t="s">
        <v>82</v>
      </c>
      <c r="P10">
        <v>0</v>
      </c>
      <c r="Q10" t="s">
        <v>83</v>
      </c>
      <c r="R10" t="s">
        <v>84</v>
      </c>
      <c r="S10" t="s">
        <v>87</v>
      </c>
      <c r="T10">
        <v>12</v>
      </c>
      <c r="U10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1</vt:lpstr>
      <vt:lpstr>Nem</vt:lpstr>
      <vt:lpstr>Allplan</vt:lpstr>
      <vt:lpstr>'1'!Print_Titles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 GODIN</dc:creator>
  <cp:lastModifiedBy>Roger GODIN</cp:lastModifiedBy>
  <cp:lastPrinted>2006-03-26T18:46:05Z</cp:lastPrinted>
  <dcterms:created xsi:type="dcterms:W3CDTF">2006-03-06T00:37:38Z</dcterms:created>
  <dcterms:modified xsi:type="dcterms:W3CDTF">2016-04-06T08:56:35Z</dcterms:modified>
</cp:coreProperties>
</file>