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48" windowWidth="19620" windowHeight="9792" activeTab="2"/>
  </bookViews>
  <sheets>
    <sheet name="DR1" sheetId="1" r:id="rId1"/>
    <sheet name="DR2" sheetId="2" r:id="rId2"/>
    <sheet name="DR1 correction" sheetId="3" r:id="rId3"/>
    <sheet name="DR2 correction" sheetId="5" r:id="rId4"/>
  </sheets>
  <externalReferences>
    <externalReference r:id="rId5"/>
  </externalReferences>
  <definedNames>
    <definedName name="cnom">#REF!</definedName>
    <definedName name="_xlnm.Print_Area" localSheetId="3">'DR2 correction'!$A$3:$D$48</definedName>
  </definedNames>
  <calcPr calcId="145621"/>
</workbook>
</file>

<file path=xl/calcChain.xml><?xml version="1.0" encoding="utf-8"?>
<calcChain xmlns="http://schemas.openxmlformats.org/spreadsheetml/2006/main">
  <c r="C45" i="5" l="1"/>
  <c r="D29" i="5"/>
  <c r="D31" i="5" s="1"/>
  <c r="D37" i="5" s="1"/>
  <c r="C37" i="5" s="1"/>
  <c r="D18" i="5"/>
  <c r="D19" i="5" s="1"/>
  <c r="D21" i="5" s="1"/>
  <c r="D36" i="5" s="1"/>
  <c r="D17" i="5"/>
  <c r="D16" i="5"/>
  <c r="D15" i="5"/>
  <c r="D14" i="5"/>
  <c r="D11" i="5"/>
  <c r="D10" i="5"/>
  <c r="D9" i="5"/>
  <c r="D12" i="5" s="1"/>
  <c r="D8" i="5"/>
  <c r="D7" i="5"/>
  <c r="F24" i="3"/>
  <c r="F14" i="3"/>
  <c r="D39" i="5" l="1"/>
  <c r="D46" i="5" s="1"/>
  <c r="C36" i="5"/>
  <c r="D48" i="5" l="1"/>
  <c r="C48" i="5" s="1"/>
  <c r="C46" i="5"/>
</calcChain>
</file>

<file path=xl/sharedStrings.xml><?xml version="1.0" encoding="utf-8"?>
<sst xmlns="http://schemas.openxmlformats.org/spreadsheetml/2006/main" count="173" uniqueCount="62">
  <si>
    <t>calcul du coût d'achat des matières</t>
  </si>
  <si>
    <t>type</t>
  </si>
  <si>
    <t>ref</t>
  </si>
  <si>
    <t>désignations</t>
  </si>
  <si>
    <t>Prix unitaire</t>
  </si>
  <si>
    <t xml:space="preserve"> Qté</t>
  </si>
  <si>
    <t>Montant</t>
  </si>
  <si>
    <t>charges directes</t>
  </si>
  <si>
    <t>cuir</t>
  </si>
  <si>
    <t>Kid Velras</t>
  </si>
  <si>
    <t>Kid Blanc</t>
  </si>
  <si>
    <t>Kid Burgundy</t>
  </si>
  <si>
    <t>Velras Toro</t>
  </si>
  <si>
    <t>Chèvre doublure naturelle</t>
  </si>
  <si>
    <t>Total cuir</t>
  </si>
  <si>
    <t>fournitures</t>
  </si>
  <si>
    <t>lacet 101 0.75 m NOIR</t>
  </si>
  <si>
    <t>Bout dur thermocollant femme</t>
  </si>
  <si>
    <t>Contrefort thermocollant Tige basse</t>
  </si>
  <si>
    <t>Première de montage FE 170</t>
  </si>
  <si>
    <t>Bloc 140</t>
  </si>
  <si>
    <t>Semelle préfinie croupon végétal</t>
  </si>
  <si>
    <t>Bonbout</t>
  </si>
  <si>
    <t>Boucle or</t>
  </si>
  <si>
    <t>Boite de chaussure</t>
  </si>
  <si>
    <t>Sous-Total fournitures</t>
  </si>
  <si>
    <t>supplément fournitures</t>
  </si>
  <si>
    <t>fournitures non quantifiables</t>
  </si>
  <si>
    <t>Total fournitures</t>
  </si>
  <si>
    <t>charges indirectes</t>
  </si>
  <si>
    <t>centre d'approvisionnement</t>
  </si>
  <si>
    <t>coût d'achat</t>
  </si>
  <si>
    <t>Calcul du coût de production des modèles : BALADIN ; BANGUY ; BANG</t>
  </si>
  <si>
    <t>qté</t>
  </si>
  <si>
    <t>Cu</t>
  </si>
  <si>
    <t>Consommation de cuir</t>
  </si>
  <si>
    <t>consomation Fournitures</t>
  </si>
  <si>
    <t>MOD Broche</t>
  </si>
  <si>
    <t>MOD Découpe</t>
  </si>
  <si>
    <t>MOD piquage</t>
  </si>
  <si>
    <t>MOD fabrication</t>
  </si>
  <si>
    <t>MOD habillage</t>
  </si>
  <si>
    <t>Sous total charges directes</t>
  </si>
  <si>
    <t>centre Broche</t>
  </si>
  <si>
    <t>centre  Découpe</t>
  </si>
  <si>
    <t>centre  piquage</t>
  </si>
  <si>
    <t>centre  fabrication</t>
  </si>
  <si>
    <t>centre  habillage</t>
  </si>
  <si>
    <t>Coût de production</t>
  </si>
  <si>
    <t>Calcul du coût hors production</t>
  </si>
  <si>
    <t>Charges directes</t>
  </si>
  <si>
    <t>Charges indirectes</t>
  </si>
  <si>
    <t>centre de distribution</t>
  </si>
  <si>
    <t>Coût hors production</t>
  </si>
  <si>
    <t>Calcul du coût de revient des 3 modèles</t>
  </si>
  <si>
    <t>Coût de revient</t>
  </si>
  <si>
    <t>Calcul du résultat analytique</t>
  </si>
  <si>
    <t>Chiffre d'affaires</t>
  </si>
  <si>
    <t>résultat</t>
  </si>
  <si>
    <t>Calcul du résultat des modèles : BALADIN ; BANGUY ; BANG</t>
  </si>
  <si>
    <t>Consommation de cuir et fournitures</t>
  </si>
  <si>
    <t xml:space="preserve">résultat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</si>
</sst>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\ [$€]_-;\-* #,##0.00\ [$€]_-;_-* &quot;-&quot;??\ [$€]_-;_-@_-"/>
    <numFmt numFmtId="165" formatCode="_-* #,##0.00\ _F_-;\-* #,##0.00\ _F_-;_-* &quot;-&quot;??\ _F_-;_-@_-"/>
    <numFmt numFmtId="166" formatCode="_-* #,##0.00\ &quot;F&quot;_-;\-* #,##0.00\ &quot;F&quot;_-;_-* &quot;-&quot;??\ &quot;F&quot;_-;_-@_-"/>
    <numFmt numFmtId="167" formatCode="_-* #,##0.00\ [$€-40C]_-;\-* #,##0.00\ [$€-40C]_-;_-* &quot;-&quot;??\ [$€-40C]_-;_-@_-"/>
    <numFmt numFmtId="168" formatCode="_-* #,##0.000\ [$€-40C]_-;\-* #,##0.000\ [$€-40C]_-;_-* &quot;-&quot;??\ [$€-40C]_-;_-@_-"/>
    <numFmt numFmtId="169" formatCode="#,##0.00\ &quot;€&quot;"/>
    <numFmt numFmtId="171" formatCode="_-* #,##0\ [$€-40C]_-;\-* #,##0\ [$€-40C]_-;_-* &quot;-&quot;??\ [$€-40C]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0"/>
      <name val="Arial"/>
      <family val="2"/>
    </font>
    <font>
      <b/>
      <sz val="11"/>
      <color theme="5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87">
    <xf numFmtId="0" fontId="0" fillId="0" borderId="0" xfId="0"/>
    <xf numFmtId="49" fontId="4" fillId="0" borderId="0" xfId="0" applyNumberFormat="1" applyFont="1"/>
    <xf numFmtId="0" fontId="3" fillId="0" borderId="1" xfId="0" applyFont="1" applyBorder="1"/>
    <xf numFmtId="0" fontId="3" fillId="0" borderId="2" xfId="0" applyFont="1" applyBorder="1" applyAlignment="1">
      <alignment horizontal="right"/>
    </xf>
    <xf numFmtId="0" fontId="0" fillId="0" borderId="0" xfId="0" applyBorder="1"/>
    <xf numFmtId="3" fontId="0" fillId="0" borderId="0" xfId="0" applyNumberFormat="1" applyBorder="1"/>
    <xf numFmtId="0" fontId="0" fillId="0" borderId="3" xfId="0" applyBorder="1"/>
    <xf numFmtId="0" fontId="2" fillId="0" borderId="0" xfId="0" applyFont="1" applyAlignment="1">
      <alignment vertical="center"/>
    </xf>
    <xf numFmtId="0" fontId="0" fillId="3" borderId="0" xfId="0" applyFill="1" applyBorder="1"/>
    <xf numFmtId="0" fontId="0" fillId="3" borderId="3" xfId="0" applyFill="1" applyBorder="1"/>
    <xf numFmtId="3" fontId="0" fillId="3" borderId="0" xfId="0" applyNumberFormat="1" applyFill="1" applyBorder="1"/>
    <xf numFmtId="0" fontId="0" fillId="0" borderId="0" xfId="0" applyBorder="1" applyAlignment="1">
      <alignment horizontal="right"/>
    </xf>
    <xf numFmtId="0" fontId="0" fillId="3" borderId="4" xfId="0" applyFill="1" applyBorder="1"/>
    <xf numFmtId="3" fontId="0" fillId="3" borderId="4" xfId="0" applyNumberFormat="1" applyFill="1" applyBorder="1"/>
    <xf numFmtId="0" fontId="0" fillId="3" borderId="5" xfId="0" applyFill="1" applyBorder="1"/>
    <xf numFmtId="0" fontId="0" fillId="0" borderId="0" xfId="0" applyFill="1" applyBorder="1"/>
    <xf numFmtId="3" fontId="0" fillId="0" borderId="0" xfId="0" applyNumberFormat="1" applyFill="1" applyBorder="1"/>
    <xf numFmtId="0" fontId="2" fillId="0" borderId="9" xfId="0" applyFont="1" applyBorder="1" applyAlignment="1">
      <alignment vertical="center"/>
    </xf>
    <xf numFmtId="0" fontId="0" fillId="0" borderId="10" xfId="0" applyBorder="1"/>
    <xf numFmtId="0" fontId="0" fillId="0" borderId="11" xfId="0" applyBorder="1"/>
    <xf numFmtId="0" fontId="2" fillId="0" borderId="12" xfId="0" applyFont="1" applyBorder="1"/>
    <xf numFmtId="0" fontId="0" fillId="0" borderId="12" xfId="0" applyBorder="1"/>
    <xf numFmtId="0" fontId="2" fillId="6" borderId="13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6" fillId="0" borderId="13" xfId="0" applyFont="1" applyBorder="1"/>
    <xf numFmtId="0" fontId="0" fillId="0" borderId="13" xfId="0" applyBorder="1"/>
    <xf numFmtId="167" fontId="0" fillId="0" borderId="13" xfId="0" applyNumberFormat="1" applyBorder="1"/>
    <xf numFmtId="167" fontId="0" fillId="7" borderId="13" xfId="0" applyNumberFormat="1" applyFill="1" applyBorder="1"/>
    <xf numFmtId="0" fontId="0" fillId="0" borderId="13" xfId="0" applyBorder="1" applyAlignment="1">
      <alignment horizontal="right"/>
    </xf>
    <xf numFmtId="0" fontId="6" fillId="0" borderId="13" xfId="0" applyFont="1" applyFill="1" applyBorder="1" applyAlignment="1">
      <alignment vertical="center"/>
    </xf>
    <xf numFmtId="0" fontId="2" fillId="6" borderId="0" xfId="0" applyFont="1" applyFill="1" applyAlignment="1">
      <alignment vertical="center"/>
    </xf>
    <xf numFmtId="0" fontId="0" fillId="6" borderId="13" xfId="0" applyFill="1" applyBorder="1"/>
    <xf numFmtId="167" fontId="0" fillId="6" borderId="13" xfId="0" applyNumberFormat="1" applyFill="1" applyBorder="1"/>
    <xf numFmtId="0" fontId="7" fillId="0" borderId="0" xfId="0" applyFont="1" applyBorder="1"/>
    <xf numFmtId="0" fontId="7" fillId="0" borderId="0" xfId="0" applyNumberFormat="1" applyFont="1" applyBorder="1"/>
    <xf numFmtId="167" fontId="2" fillId="0" borderId="0" xfId="0" applyNumberFormat="1" applyFont="1" applyFill="1" applyBorder="1"/>
    <xf numFmtId="0" fontId="2" fillId="0" borderId="13" xfId="0" applyFont="1" applyBorder="1" applyAlignment="1">
      <alignment vertical="center"/>
    </xf>
    <xf numFmtId="167" fontId="2" fillId="8" borderId="13" xfId="0" applyNumberFormat="1" applyFont="1" applyFill="1" applyBorder="1"/>
    <xf numFmtId="0" fontId="2" fillId="0" borderId="0" xfId="0" applyFont="1" applyFill="1" applyAlignment="1">
      <alignment vertical="center"/>
    </xf>
    <xf numFmtId="0" fontId="6" fillId="0" borderId="13" xfId="0" applyFont="1" applyBorder="1" applyAlignment="1">
      <alignment vertical="center"/>
    </xf>
    <xf numFmtId="0" fontId="0" fillId="0" borderId="13" xfId="0" applyBorder="1" applyAlignment="1">
      <alignment horizontal="right" vertical="center"/>
    </xf>
    <xf numFmtId="167" fontId="0" fillId="0" borderId="0" xfId="0" applyNumberFormat="1" applyFill="1" applyBorder="1"/>
    <xf numFmtId="167" fontId="0" fillId="8" borderId="13" xfId="0" applyNumberFormat="1" applyFill="1" applyBorder="1"/>
    <xf numFmtId="0" fontId="3" fillId="2" borderId="2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171" fontId="3" fillId="3" borderId="3" xfId="0" applyNumberFormat="1" applyFont="1" applyFill="1" applyBorder="1"/>
    <xf numFmtId="8" fontId="3" fillId="3" borderId="5" xfId="0" applyNumberFormat="1" applyFont="1" applyFill="1" applyBorder="1"/>
    <xf numFmtId="8" fontId="3" fillId="3" borderId="3" xfId="0" applyNumberFormat="1" applyFont="1" applyFill="1" applyBorder="1"/>
    <xf numFmtId="8" fontId="0" fillId="0" borderId="3" xfId="0" applyNumberFormat="1" applyBorder="1"/>
    <xf numFmtId="171" fontId="0" fillId="0" borderId="3" xfId="0" applyNumberFormat="1" applyBorder="1"/>
    <xf numFmtId="0" fontId="0" fillId="0" borderId="0" xfId="0"/>
    <xf numFmtId="0" fontId="0" fillId="0" borderId="13" xfId="0" applyBorder="1"/>
    <xf numFmtId="167" fontId="0" fillId="0" borderId="13" xfId="0" applyNumberFormat="1" applyBorder="1"/>
    <xf numFmtId="167" fontId="0" fillId="7" borderId="13" xfId="0" applyNumberFormat="1" applyFill="1" applyBorder="1"/>
    <xf numFmtId="168" fontId="0" fillId="0" borderId="13" xfId="0" applyNumberFormat="1" applyBorder="1"/>
    <xf numFmtId="0" fontId="0" fillId="0" borderId="0" xfId="0" applyBorder="1"/>
    <xf numFmtId="0" fontId="0" fillId="0" borderId="0" xfId="0" applyFill="1" applyBorder="1"/>
    <xf numFmtId="0" fontId="2" fillId="0" borderId="13" xfId="0" applyFont="1" applyBorder="1" applyAlignment="1">
      <alignment vertical="center"/>
    </xf>
    <xf numFmtId="0" fontId="2" fillId="6" borderId="0" xfId="0" applyFont="1" applyFill="1" applyAlignment="1">
      <alignment vertical="center"/>
    </xf>
    <xf numFmtId="0" fontId="0" fillId="6" borderId="13" xfId="0" applyFill="1" applyBorder="1"/>
    <xf numFmtId="0" fontId="2" fillId="6" borderId="13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7" fillId="0" borderId="0" xfId="0" applyFont="1" applyBorder="1"/>
    <xf numFmtId="0" fontId="7" fillId="0" borderId="0" xfId="0" applyNumberFormat="1" applyFont="1" applyBorder="1"/>
    <xf numFmtId="0" fontId="2" fillId="0" borderId="0" xfId="0" applyFont="1" applyFill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6" fillId="0" borderId="13" xfId="0" applyFont="1" applyBorder="1"/>
    <xf numFmtId="167" fontId="0" fillId="0" borderId="0" xfId="0" applyNumberFormat="1" applyFill="1" applyBorder="1"/>
    <xf numFmtId="0" fontId="0" fillId="0" borderId="13" xfId="0" applyBorder="1" applyAlignment="1">
      <alignment horizontal="right" vertical="center"/>
    </xf>
    <xf numFmtId="0" fontId="0" fillId="0" borderId="13" xfId="0" applyBorder="1" applyAlignment="1">
      <alignment horizontal="right"/>
    </xf>
    <xf numFmtId="167" fontId="2" fillId="0" borderId="0" xfId="0" applyNumberFormat="1" applyFont="1" applyFill="1" applyBorder="1"/>
    <xf numFmtId="167" fontId="2" fillId="8" borderId="13" xfId="0" applyNumberFormat="1" applyFont="1" applyFill="1" applyBorder="1"/>
    <xf numFmtId="167" fontId="0" fillId="8" borderId="13" xfId="0" applyNumberFormat="1" applyFill="1" applyBorder="1"/>
    <xf numFmtId="167" fontId="8" fillId="6" borderId="13" xfId="0" applyNumberFormat="1" applyFont="1" applyFill="1" applyBorder="1"/>
    <xf numFmtId="167" fontId="9" fillId="7" borderId="13" xfId="0" applyNumberFormat="1" applyFont="1" applyFill="1" applyBorder="1"/>
    <xf numFmtId="168" fontId="0" fillId="6" borderId="13" xfId="0" applyNumberFormat="1" applyFill="1" applyBorder="1"/>
    <xf numFmtId="167" fontId="0" fillId="0" borderId="0" xfId="0" applyNumberFormat="1"/>
    <xf numFmtId="167" fontId="3" fillId="8" borderId="13" xfId="0" applyNumberFormat="1" applyFont="1" applyFill="1" applyBorder="1"/>
    <xf numFmtId="169" fontId="0" fillId="0" borderId="0" xfId="0" applyNumberFormat="1" applyAlignment="1">
      <alignment horizontal="center"/>
    </xf>
    <xf numFmtId="167" fontId="3" fillId="0" borderId="11" xfId="0" applyNumberFormat="1" applyFont="1" applyBorder="1"/>
    <xf numFmtId="8" fontId="3" fillId="0" borderId="12" xfId="0" applyNumberFormat="1" applyFont="1" applyBorder="1"/>
  </cellXfs>
  <cellStyles count="10">
    <cellStyle name="Euro" xfId="1"/>
    <cellStyle name="Milliers 2" xfId="2"/>
    <cellStyle name="Monétaire 2" xfId="3"/>
    <cellStyle name="Monétaire 3" xfId="4"/>
    <cellStyle name="Normal" xfId="0" builtinId="0"/>
    <cellStyle name="Normal 2" xfId="5"/>
    <cellStyle name="Normal 3" xfId="6"/>
    <cellStyle name="Normal 4" xfId="7"/>
    <cellStyle name="Pourcentage 2" xfId="8"/>
    <cellStyle name="Pourcentage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rrig&#233;%20TP1%208%20mars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1 correction"/>
      <sheetName val="DR2 correction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1"/>
  <sheetViews>
    <sheetView topLeftCell="A7" workbookViewId="0">
      <selection activeCell="C16" sqref="C16"/>
    </sheetView>
  </sheetViews>
  <sheetFormatPr baseColWidth="10" defaultRowHeight="14.4" x14ac:dyDescent="0.3"/>
  <cols>
    <col min="1" max="1" width="25.88671875" customWidth="1"/>
    <col min="3" max="3" width="30.77734375" bestFit="1" customWidth="1"/>
  </cols>
  <sheetData>
    <row r="4" spans="1:6" ht="15.6" x14ac:dyDescent="0.3">
      <c r="A4" s="1" t="s">
        <v>0</v>
      </c>
    </row>
    <row r="6" spans="1:6" ht="15" thickBot="1" x14ac:dyDescent="0.35"/>
    <row r="7" spans="1:6" ht="15" thickBot="1" x14ac:dyDescent="0.35">
      <c r="A7" s="2" t="s">
        <v>1</v>
      </c>
      <c r="B7" s="2" t="s">
        <v>2</v>
      </c>
      <c r="C7" s="2" t="s">
        <v>3</v>
      </c>
      <c r="D7" s="2" t="s">
        <v>4</v>
      </c>
      <c r="E7" s="2" t="s">
        <v>5</v>
      </c>
      <c r="F7" s="2" t="s">
        <v>6</v>
      </c>
    </row>
    <row r="8" spans="1:6" x14ac:dyDescent="0.3">
      <c r="A8" s="43" t="s">
        <v>7</v>
      </c>
      <c r="B8" s="44"/>
      <c r="C8" s="44"/>
      <c r="D8" s="44"/>
      <c r="E8" s="44"/>
      <c r="F8" s="45"/>
    </row>
    <row r="9" spans="1:6" x14ac:dyDescent="0.3">
      <c r="A9" s="3" t="s">
        <v>8</v>
      </c>
      <c r="B9" s="4">
        <v>176136</v>
      </c>
      <c r="C9" s="4" t="s">
        <v>9</v>
      </c>
      <c r="D9" s="4">
        <v>0.46</v>
      </c>
      <c r="E9" s="5">
        <v>13760</v>
      </c>
      <c r="F9" s="6"/>
    </row>
    <row r="10" spans="1:6" x14ac:dyDescent="0.3">
      <c r="A10" s="3" t="s">
        <v>8</v>
      </c>
      <c r="B10" s="4">
        <v>176137</v>
      </c>
      <c r="C10" s="4" t="s">
        <v>10</v>
      </c>
      <c r="D10" s="4">
        <v>0.43</v>
      </c>
      <c r="E10" s="5">
        <v>22099</v>
      </c>
      <c r="F10" s="6"/>
    </row>
    <row r="11" spans="1:6" x14ac:dyDescent="0.3">
      <c r="A11" s="3" t="s">
        <v>8</v>
      </c>
      <c r="B11" s="4">
        <v>176138</v>
      </c>
      <c r="C11" s="4" t="s">
        <v>11</v>
      </c>
      <c r="D11" s="4">
        <v>0.48</v>
      </c>
      <c r="E11" s="5">
        <v>14707.000000000002</v>
      </c>
      <c r="F11" s="6"/>
    </row>
    <row r="12" spans="1:6" x14ac:dyDescent="0.3">
      <c r="A12" s="3" t="s">
        <v>8</v>
      </c>
      <c r="B12" s="4">
        <v>176139</v>
      </c>
      <c r="C12" s="4" t="s">
        <v>12</v>
      </c>
      <c r="D12" s="4">
        <v>0.47</v>
      </c>
      <c r="E12" s="5">
        <v>17313.75</v>
      </c>
      <c r="F12" s="6"/>
    </row>
    <row r="13" spans="1:6" x14ac:dyDescent="0.3">
      <c r="A13" s="3" t="s">
        <v>8</v>
      </c>
      <c r="B13" s="4">
        <v>176140</v>
      </c>
      <c r="C13" s="4" t="s">
        <v>13</v>
      </c>
      <c r="D13" s="4">
        <v>0.221</v>
      </c>
      <c r="E13" s="5">
        <v>54094.5</v>
      </c>
      <c r="F13" s="6"/>
    </row>
    <row r="14" spans="1:6" ht="18" customHeight="1" x14ac:dyDescent="0.3">
      <c r="A14" s="7" t="s">
        <v>14</v>
      </c>
      <c r="B14" s="8"/>
      <c r="C14" s="8"/>
      <c r="D14" s="8"/>
      <c r="E14" s="8"/>
      <c r="F14" s="9"/>
    </row>
    <row r="15" spans="1:6" x14ac:dyDescent="0.3">
      <c r="A15" s="3" t="s">
        <v>15</v>
      </c>
      <c r="B15" s="4">
        <v>167076</v>
      </c>
      <c r="C15" s="4" t="s">
        <v>16</v>
      </c>
      <c r="D15" s="4">
        <v>0.98499999999999999</v>
      </c>
      <c r="E15" s="5">
        <v>1540</v>
      </c>
      <c r="F15" s="6"/>
    </row>
    <row r="16" spans="1:6" x14ac:dyDescent="0.3">
      <c r="A16" s="3" t="s">
        <v>15</v>
      </c>
      <c r="B16" s="4">
        <v>171000</v>
      </c>
      <c r="C16" s="4" t="s">
        <v>17</v>
      </c>
      <c r="D16" s="4">
        <v>0.91</v>
      </c>
      <c r="E16" s="5">
        <v>3555</v>
      </c>
      <c r="F16" s="6"/>
    </row>
    <row r="17" spans="1:6" x14ac:dyDescent="0.3">
      <c r="A17" s="3" t="s">
        <v>15</v>
      </c>
      <c r="B17" s="4">
        <v>172000</v>
      </c>
      <c r="C17" s="4" t="s">
        <v>18</v>
      </c>
      <c r="D17" s="4">
        <v>0.51500000000000001</v>
      </c>
      <c r="E17" s="5">
        <v>11376</v>
      </c>
      <c r="F17" s="6"/>
    </row>
    <row r="18" spans="1:6" x14ac:dyDescent="0.3">
      <c r="A18" s="3" t="s">
        <v>15</v>
      </c>
      <c r="B18" s="4">
        <v>174125</v>
      </c>
      <c r="C18" s="4" t="s">
        <v>19</v>
      </c>
      <c r="D18" s="4">
        <v>3.3</v>
      </c>
      <c r="E18" s="5">
        <v>3555</v>
      </c>
      <c r="F18" s="6"/>
    </row>
    <row r="19" spans="1:6" x14ac:dyDescent="0.3">
      <c r="A19" s="3" t="s">
        <v>15</v>
      </c>
      <c r="B19" s="4">
        <v>176141</v>
      </c>
      <c r="C19" s="4" t="s">
        <v>20</v>
      </c>
      <c r="D19" s="4">
        <v>3.81</v>
      </c>
      <c r="E19" s="5">
        <v>7110</v>
      </c>
      <c r="F19" s="6"/>
    </row>
    <row r="20" spans="1:6" x14ac:dyDescent="0.3">
      <c r="A20" s="3" t="s">
        <v>15</v>
      </c>
      <c r="B20" s="4">
        <v>176144</v>
      </c>
      <c r="C20" s="4" t="s">
        <v>21</v>
      </c>
      <c r="D20" s="4">
        <v>2.74</v>
      </c>
      <c r="E20" s="5">
        <v>3555</v>
      </c>
      <c r="F20" s="6"/>
    </row>
    <row r="21" spans="1:6" x14ac:dyDescent="0.3">
      <c r="A21" s="3" t="s">
        <v>15</v>
      </c>
      <c r="B21" s="4">
        <v>176145</v>
      </c>
      <c r="C21" s="4" t="s">
        <v>22</v>
      </c>
      <c r="D21" s="4">
        <v>0.08</v>
      </c>
      <c r="E21" s="5">
        <v>7110</v>
      </c>
      <c r="F21" s="6"/>
    </row>
    <row r="22" spans="1:6" x14ac:dyDescent="0.3">
      <c r="A22" s="3" t="s">
        <v>15</v>
      </c>
      <c r="B22" s="4">
        <v>176146</v>
      </c>
      <c r="C22" s="4" t="s">
        <v>23</v>
      </c>
      <c r="D22" s="4">
        <v>0.39</v>
      </c>
      <c r="E22" s="5">
        <v>1600</v>
      </c>
      <c r="F22" s="6"/>
    </row>
    <row r="23" spans="1:6" x14ac:dyDescent="0.3">
      <c r="A23" s="3" t="s">
        <v>15</v>
      </c>
      <c r="B23" s="4">
        <v>176148</v>
      </c>
      <c r="C23" s="4" t="s">
        <v>24</v>
      </c>
      <c r="D23" s="4">
        <v>0.65</v>
      </c>
      <c r="E23" s="5">
        <v>3555</v>
      </c>
      <c r="F23" s="6"/>
    </row>
    <row r="24" spans="1:6" ht="18" customHeight="1" x14ac:dyDescent="0.3">
      <c r="A24" s="7" t="s">
        <v>25</v>
      </c>
      <c r="B24" s="8"/>
      <c r="C24" s="8"/>
      <c r="D24" s="8"/>
      <c r="E24" s="10"/>
      <c r="F24" s="9"/>
    </row>
    <row r="25" spans="1:6" x14ac:dyDescent="0.3">
      <c r="A25" s="3" t="s">
        <v>26</v>
      </c>
      <c r="B25" s="4"/>
      <c r="C25" s="11" t="s">
        <v>27</v>
      </c>
      <c r="D25" s="4"/>
      <c r="E25" s="5"/>
      <c r="F25" s="6"/>
    </row>
    <row r="26" spans="1:6" ht="18" customHeight="1" thickBot="1" x14ac:dyDescent="0.35">
      <c r="A26" s="7" t="s">
        <v>28</v>
      </c>
      <c r="B26" s="12"/>
      <c r="C26" s="12"/>
      <c r="D26" s="12"/>
      <c r="E26" s="13"/>
      <c r="F26" s="14"/>
    </row>
    <row r="27" spans="1:6" ht="15" thickBot="1" x14ac:dyDescent="0.35">
      <c r="A27" s="15"/>
      <c r="B27" s="15"/>
      <c r="C27" s="15"/>
      <c r="D27" s="15"/>
      <c r="E27" s="16"/>
      <c r="F27" s="15"/>
    </row>
    <row r="28" spans="1:6" x14ac:dyDescent="0.3">
      <c r="A28" s="46" t="s">
        <v>29</v>
      </c>
      <c r="B28" s="47"/>
      <c r="C28" s="47"/>
      <c r="D28" s="47"/>
      <c r="E28" s="47"/>
      <c r="F28" s="48"/>
    </row>
    <row r="29" spans="1:6" ht="18" customHeight="1" thickBot="1" x14ac:dyDescent="0.35">
      <c r="A29" s="17" t="s">
        <v>30</v>
      </c>
      <c r="B29" s="18"/>
      <c r="C29" s="18"/>
      <c r="D29" s="18"/>
      <c r="E29" s="18"/>
      <c r="F29" s="19"/>
    </row>
    <row r="30" spans="1:6" ht="15" thickBot="1" x14ac:dyDescent="0.35"/>
    <row r="31" spans="1:6" ht="18" customHeight="1" thickBot="1" x14ac:dyDescent="0.35">
      <c r="A31" s="20" t="s">
        <v>31</v>
      </c>
      <c r="B31" s="21"/>
      <c r="C31" s="21"/>
      <c r="D31" s="21"/>
      <c r="E31" s="21"/>
      <c r="F31" s="21"/>
    </row>
  </sheetData>
  <mergeCells count="2">
    <mergeCell ref="A8:F8"/>
    <mergeCell ref="A28:F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51"/>
  <sheetViews>
    <sheetView workbookViewId="0">
      <selection activeCell="B11" sqref="B11"/>
    </sheetView>
  </sheetViews>
  <sheetFormatPr baseColWidth="10" defaultRowHeight="14.4" x14ac:dyDescent="0.3"/>
  <cols>
    <col min="1" max="1" width="32.88671875" bestFit="1" customWidth="1"/>
    <col min="2" max="2" width="10" customWidth="1"/>
    <col min="3" max="3" width="9" customWidth="1"/>
    <col min="4" max="4" width="13.5546875" customWidth="1"/>
  </cols>
  <sheetData>
    <row r="3" spans="1:4" x14ac:dyDescent="0.3">
      <c r="A3" s="49" t="s">
        <v>32</v>
      </c>
      <c r="B3" s="49"/>
      <c r="C3" s="49"/>
      <c r="D3" s="49"/>
    </row>
    <row r="5" spans="1:4" ht="19.95" customHeight="1" x14ac:dyDescent="0.3">
      <c r="A5" s="22" t="s">
        <v>7</v>
      </c>
      <c r="B5" s="23" t="s">
        <v>33</v>
      </c>
      <c r="C5" s="23" t="s">
        <v>34</v>
      </c>
      <c r="D5" s="23" t="s">
        <v>6</v>
      </c>
    </row>
    <row r="6" spans="1:4" x14ac:dyDescent="0.3">
      <c r="A6" s="24" t="s">
        <v>35</v>
      </c>
      <c r="B6" s="25"/>
      <c r="C6" s="26"/>
      <c r="D6" s="27"/>
    </row>
    <row r="7" spans="1:4" x14ac:dyDescent="0.3">
      <c r="A7" s="24" t="s">
        <v>36</v>
      </c>
      <c r="B7" s="25"/>
      <c r="C7" s="26"/>
      <c r="D7" s="27"/>
    </row>
    <row r="8" spans="1:4" x14ac:dyDescent="0.3">
      <c r="A8" s="28" t="s">
        <v>37</v>
      </c>
      <c r="B8" s="25"/>
      <c r="C8" s="26"/>
      <c r="D8" s="27"/>
    </row>
    <row r="9" spans="1:4" x14ac:dyDescent="0.3">
      <c r="A9" s="28" t="s">
        <v>38</v>
      </c>
      <c r="B9" s="25"/>
      <c r="C9" s="26"/>
      <c r="D9" s="27"/>
    </row>
    <row r="10" spans="1:4" x14ac:dyDescent="0.3">
      <c r="A10" s="28" t="s">
        <v>39</v>
      </c>
      <c r="B10" s="25"/>
      <c r="C10" s="26"/>
      <c r="D10" s="27"/>
    </row>
    <row r="11" spans="1:4" x14ac:dyDescent="0.3">
      <c r="A11" s="28" t="s">
        <v>40</v>
      </c>
      <c r="B11" s="25"/>
      <c r="C11" s="26"/>
      <c r="D11" s="27"/>
    </row>
    <row r="12" spans="1:4" x14ac:dyDescent="0.3">
      <c r="A12" s="28" t="s">
        <v>41</v>
      </c>
      <c r="B12" s="25"/>
      <c r="C12" s="26"/>
      <c r="D12" s="27"/>
    </row>
    <row r="13" spans="1:4" ht="22.2" customHeight="1" x14ac:dyDescent="0.3">
      <c r="A13" s="29" t="s">
        <v>42</v>
      </c>
      <c r="B13" s="25"/>
      <c r="C13" s="26"/>
      <c r="D13" s="27"/>
    </row>
    <row r="14" spans="1:4" ht="19.95" customHeight="1" x14ac:dyDescent="0.3">
      <c r="A14" s="30" t="s">
        <v>29</v>
      </c>
      <c r="B14" s="31"/>
      <c r="C14" s="32"/>
      <c r="D14" s="32"/>
    </row>
    <row r="15" spans="1:4" x14ac:dyDescent="0.3">
      <c r="A15" s="28" t="s">
        <v>43</v>
      </c>
      <c r="B15" s="25"/>
      <c r="C15" s="26"/>
      <c r="D15" s="27"/>
    </row>
    <row r="16" spans="1:4" x14ac:dyDescent="0.3">
      <c r="A16" s="28" t="s">
        <v>44</v>
      </c>
      <c r="B16" s="25"/>
      <c r="C16" s="26"/>
      <c r="D16" s="27"/>
    </row>
    <row r="17" spans="1:4" x14ac:dyDescent="0.3">
      <c r="A17" s="28" t="s">
        <v>45</v>
      </c>
      <c r="B17" s="25"/>
      <c r="C17" s="26"/>
      <c r="D17" s="27"/>
    </row>
    <row r="18" spans="1:4" x14ac:dyDescent="0.3">
      <c r="A18" s="28" t="s">
        <v>46</v>
      </c>
      <c r="B18" s="25"/>
      <c r="C18" s="26"/>
      <c r="D18" s="27"/>
    </row>
    <row r="19" spans="1:4" x14ac:dyDescent="0.3">
      <c r="A19" s="28" t="s">
        <v>47</v>
      </c>
      <c r="B19" s="25"/>
      <c r="C19" s="26"/>
      <c r="D19" s="27"/>
    </row>
    <row r="20" spans="1:4" ht="19.8" customHeight="1" x14ac:dyDescent="0.3">
      <c r="A20" s="29" t="s">
        <v>42</v>
      </c>
      <c r="B20" s="25"/>
      <c r="C20" s="26"/>
      <c r="D20" s="27"/>
    </row>
    <row r="21" spans="1:4" ht="12" customHeight="1" x14ac:dyDescent="0.3">
      <c r="A21" s="4"/>
      <c r="B21" s="33"/>
      <c r="C21" s="34"/>
      <c r="D21" s="35"/>
    </row>
    <row r="22" spans="1:4" ht="21" customHeight="1" x14ac:dyDescent="0.3">
      <c r="A22" s="36" t="s">
        <v>48</v>
      </c>
      <c r="B22" s="25"/>
      <c r="C22" s="25"/>
      <c r="D22" s="37"/>
    </row>
    <row r="23" spans="1:4" x14ac:dyDescent="0.3">
      <c r="A23" s="4"/>
      <c r="B23" s="4"/>
      <c r="C23" s="4"/>
      <c r="D23" s="4"/>
    </row>
    <row r="25" spans="1:4" x14ac:dyDescent="0.3">
      <c r="A25" s="49" t="s">
        <v>49</v>
      </c>
      <c r="B25" s="49"/>
      <c r="C25" s="49"/>
      <c r="D25" s="49"/>
    </row>
    <row r="27" spans="1:4" x14ac:dyDescent="0.3">
      <c r="A27" s="38"/>
      <c r="B27" s="23" t="s">
        <v>33</v>
      </c>
      <c r="C27" s="23" t="s">
        <v>34</v>
      </c>
      <c r="D27" s="23" t="s">
        <v>6</v>
      </c>
    </row>
    <row r="28" spans="1:4" x14ac:dyDescent="0.3">
      <c r="A28" s="39" t="s">
        <v>50</v>
      </c>
      <c r="B28" s="25"/>
      <c r="C28" s="26"/>
      <c r="D28" s="27"/>
    </row>
    <row r="29" spans="1:4" x14ac:dyDescent="0.3">
      <c r="A29" s="25"/>
      <c r="B29" s="25"/>
      <c r="C29" s="26"/>
      <c r="D29" s="27"/>
    </row>
    <row r="30" spans="1:4" x14ac:dyDescent="0.3">
      <c r="A30" s="39" t="s">
        <v>51</v>
      </c>
      <c r="B30" s="25"/>
      <c r="C30" s="26"/>
      <c r="D30" s="27"/>
    </row>
    <row r="31" spans="1:4" ht="15" customHeight="1" x14ac:dyDescent="0.3">
      <c r="A31" s="40" t="s">
        <v>52</v>
      </c>
      <c r="B31" s="25"/>
      <c r="C31" s="26"/>
      <c r="D31" s="27"/>
    </row>
    <row r="32" spans="1:4" s="15" customFormat="1" x14ac:dyDescent="0.3">
      <c r="C32" s="41"/>
      <c r="D32" s="41"/>
    </row>
    <row r="33" spans="1:4" ht="22.8" customHeight="1" x14ac:dyDescent="0.3">
      <c r="A33" s="36" t="s">
        <v>53</v>
      </c>
      <c r="B33" s="25"/>
      <c r="C33" s="26"/>
      <c r="D33" s="42"/>
    </row>
    <row r="36" spans="1:4" x14ac:dyDescent="0.3">
      <c r="A36" s="49" t="s">
        <v>54</v>
      </c>
      <c r="B36" s="49"/>
      <c r="C36" s="49"/>
      <c r="D36" s="49"/>
    </row>
    <row r="38" spans="1:4" x14ac:dyDescent="0.3">
      <c r="A38" s="38"/>
      <c r="B38" s="23" t="s">
        <v>33</v>
      </c>
      <c r="C38" s="23" t="s">
        <v>34</v>
      </c>
      <c r="D38" s="23" t="s">
        <v>6</v>
      </c>
    </row>
    <row r="39" spans="1:4" x14ac:dyDescent="0.3">
      <c r="A39" s="36" t="s">
        <v>48</v>
      </c>
      <c r="B39" s="25"/>
      <c r="C39" s="26"/>
      <c r="D39" s="27"/>
    </row>
    <row r="40" spans="1:4" x14ac:dyDescent="0.3">
      <c r="A40" s="36" t="s">
        <v>53</v>
      </c>
      <c r="B40" s="25"/>
      <c r="C40" s="26"/>
      <c r="D40" s="27"/>
    </row>
    <row r="41" spans="1:4" ht="10.199999999999999" customHeight="1" x14ac:dyDescent="0.3">
      <c r="A41" s="15"/>
      <c r="B41" s="15"/>
      <c r="C41" s="41"/>
      <c r="D41" s="41"/>
    </row>
    <row r="42" spans="1:4" ht="21.6" customHeight="1" x14ac:dyDescent="0.3">
      <c r="A42" s="36" t="s">
        <v>55</v>
      </c>
      <c r="B42" s="25"/>
      <c r="C42" s="26"/>
      <c r="D42" s="42"/>
    </row>
    <row r="45" spans="1:4" x14ac:dyDescent="0.3">
      <c r="A45" s="49" t="s">
        <v>56</v>
      </c>
      <c r="B45" s="49"/>
      <c r="C45" s="49"/>
      <c r="D45" s="49"/>
    </row>
    <row r="46" spans="1:4" ht="10.8" customHeight="1" x14ac:dyDescent="0.3"/>
    <row r="47" spans="1:4" x14ac:dyDescent="0.3">
      <c r="A47" s="38"/>
      <c r="B47" s="23" t="s">
        <v>33</v>
      </c>
      <c r="C47" s="23" t="s">
        <v>34</v>
      </c>
      <c r="D47" s="23" t="s">
        <v>6</v>
      </c>
    </row>
    <row r="48" spans="1:4" x14ac:dyDescent="0.3">
      <c r="A48" s="36" t="s">
        <v>57</v>
      </c>
      <c r="B48" s="25"/>
      <c r="C48" s="26"/>
      <c r="D48" s="27"/>
    </row>
    <row r="49" spans="1:4" x14ac:dyDescent="0.3">
      <c r="A49" s="36" t="s">
        <v>55</v>
      </c>
      <c r="B49" s="25"/>
      <c r="C49" s="26"/>
      <c r="D49" s="27"/>
    </row>
    <row r="50" spans="1:4" x14ac:dyDescent="0.3">
      <c r="A50" s="15"/>
      <c r="B50" s="15"/>
      <c r="C50" s="41"/>
      <c r="D50" s="41"/>
    </row>
    <row r="51" spans="1:4" ht="21.6" customHeight="1" x14ac:dyDescent="0.3">
      <c r="A51" s="36" t="s">
        <v>58</v>
      </c>
      <c r="B51" s="25"/>
      <c r="C51" s="26"/>
      <c r="D51" s="42"/>
    </row>
  </sheetData>
  <mergeCells count="4">
    <mergeCell ref="A3:D3"/>
    <mergeCell ref="A25:D25"/>
    <mergeCell ref="A36:D36"/>
    <mergeCell ref="A45:D4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1"/>
  <sheetViews>
    <sheetView tabSelected="1" topLeftCell="A7" workbookViewId="0">
      <selection activeCell="C33" sqref="C33"/>
    </sheetView>
  </sheetViews>
  <sheetFormatPr baseColWidth="10" defaultRowHeight="14.4" x14ac:dyDescent="0.3"/>
  <cols>
    <col min="1" max="1" width="25.88671875" customWidth="1"/>
    <col min="3" max="3" width="30.77734375" bestFit="1" customWidth="1"/>
  </cols>
  <sheetData>
    <row r="4" spans="1:6" ht="15.6" x14ac:dyDescent="0.3">
      <c r="A4" s="1" t="s">
        <v>0</v>
      </c>
    </row>
    <row r="6" spans="1:6" ht="15" thickBot="1" x14ac:dyDescent="0.35"/>
    <row r="7" spans="1:6" ht="15" thickBot="1" x14ac:dyDescent="0.35">
      <c r="A7" s="2" t="s">
        <v>1</v>
      </c>
      <c r="B7" s="2" t="s">
        <v>2</v>
      </c>
      <c r="C7" s="2" t="s">
        <v>3</v>
      </c>
      <c r="D7" s="2" t="s">
        <v>4</v>
      </c>
      <c r="E7" s="2" t="s">
        <v>5</v>
      </c>
      <c r="F7" s="2" t="s">
        <v>6</v>
      </c>
    </row>
    <row r="8" spans="1:6" x14ac:dyDescent="0.3">
      <c r="A8" s="43" t="s">
        <v>7</v>
      </c>
      <c r="B8" s="44"/>
      <c r="C8" s="44"/>
      <c r="D8" s="44"/>
      <c r="E8" s="44"/>
      <c r="F8" s="45"/>
    </row>
    <row r="9" spans="1:6" x14ac:dyDescent="0.3">
      <c r="A9" s="3" t="s">
        <v>8</v>
      </c>
      <c r="B9" s="4">
        <v>176136</v>
      </c>
      <c r="C9" s="4" t="s">
        <v>9</v>
      </c>
      <c r="D9" s="4">
        <v>0.46</v>
      </c>
      <c r="E9" s="5">
        <v>13760</v>
      </c>
      <c r="F9" s="54">
        <v>6329.6</v>
      </c>
    </row>
    <row r="10" spans="1:6" x14ac:dyDescent="0.3">
      <c r="A10" s="3" t="s">
        <v>8</v>
      </c>
      <c r="B10" s="4">
        <v>176137</v>
      </c>
      <c r="C10" s="4" t="s">
        <v>10</v>
      </c>
      <c r="D10" s="4">
        <v>0.43</v>
      </c>
      <c r="E10" s="5">
        <v>22099</v>
      </c>
      <c r="F10" s="54">
        <v>9502.57</v>
      </c>
    </row>
    <row r="11" spans="1:6" x14ac:dyDescent="0.3">
      <c r="A11" s="3" t="s">
        <v>8</v>
      </c>
      <c r="B11" s="4">
        <v>176138</v>
      </c>
      <c r="C11" s="4" t="s">
        <v>11</v>
      </c>
      <c r="D11" s="4">
        <v>0.48</v>
      </c>
      <c r="E11" s="5">
        <v>14707.000000000002</v>
      </c>
      <c r="F11" s="54">
        <v>7059.3600000000006</v>
      </c>
    </row>
    <row r="12" spans="1:6" x14ac:dyDescent="0.3">
      <c r="A12" s="3" t="s">
        <v>8</v>
      </c>
      <c r="B12" s="4">
        <v>176139</v>
      </c>
      <c r="C12" s="4" t="s">
        <v>12</v>
      </c>
      <c r="D12" s="4">
        <v>0.47</v>
      </c>
      <c r="E12" s="5">
        <v>17313.75</v>
      </c>
      <c r="F12" s="54">
        <v>8137.4624999999996</v>
      </c>
    </row>
    <row r="13" spans="1:6" x14ac:dyDescent="0.3">
      <c r="A13" s="3" t="s">
        <v>8</v>
      </c>
      <c r="B13" s="4">
        <v>176140</v>
      </c>
      <c r="C13" s="4" t="s">
        <v>13</v>
      </c>
      <c r="D13" s="4">
        <v>0.221</v>
      </c>
      <c r="E13" s="5">
        <v>54094.5</v>
      </c>
      <c r="F13" s="54">
        <v>11954.8845</v>
      </c>
    </row>
    <row r="14" spans="1:6" ht="18" customHeight="1" x14ac:dyDescent="0.3">
      <c r="A14" s="7" t="s">
        <v>14</v>
      </c>
      <c r="B14" s="8"/>
      <c r="C14" s="8"/>
      <c r="D14" s="8"/>
      <c r="E14" s="8"/>
      <c r="F14" s="50">
        <f>SUM(F9:F13)</f>
        <v>42983.877</v>
      </c>
    </row>
    <row r="15" spans="1:6" x14ac:dyDescent="0.3">
      <c r="A15" s="3" t="s">
        <v>15</v>
      </c>
      <c r="B15" s="4">
        <v>167076</v>
      </c>
      <c r="C15" s="4" t="s">
        <v>16</v>
      </c>
      <c r="D15" s="4">
        <v>0.98499999999999999</v>
      </c>
      <c r="E15" s="5">
        <v>1540</v>
      </c>
      <c r="F15" s="53">
        <v>1516.9</v>
      </c>
    </row>
    <row r="16" spans="1:6" x14ac:dyDescent="0.3">
      <c r="A16" s="3" t="s">
        <v>15</v>
      </c>
      <c r="B16" s="4">
        <v>171000</v>
      </c>
      <c r="C16" s="4" t="s">
        <v>17</v>
      </c>
      <c r="D16" s="4">
        <v>0.91</v>
      </c>
      <c r="E16" s="5">
        <v>3555</v>
      </c>
      <c r="F16" s="53">
        <v>3235.05</v>
      </c>
    </row>
    <row r="17" spans="1:6" x14ac:dyDescent="0.3">
      <c r="A17" s="3" t="s">
        <v>15</v>
      </c>
      <c r="B17" s="4">
        <v>172000</v>
      </c>
      <c r="C17" s="4" t="s">
        <v>18</v>
      </c>
      <c r="D17" s="4">
        <v>0.51500000000000001</v>
      </c>
      <c r="E17" s="5">
        <v>11376</v>
      </c>
      <c r="F17" s="53">
        <v>5858.64</v>
      </c>
    </row>
    <row r="18" spans="1:6" x14ac:dyDescent="0.3">
      <c r="A18" s="3" t="s">
        <v>15</v>
      </c>
      <c r="B18" s="4">
        <v>174125</v>
      </c>
      <c r="C18" s="4" t="s">
        <v>19</v>
      </c>
      <c r="D18" s="4">
        <v>3.3</v>
      </c>
      <c r="E18" s="5">
        <v>3555</v>
      </c>
      <c r="F18" s="53">
        <v>11731.5</v>
      </c>
    </row>
    <row r="19" spans="1:6" x14ac:dyDescent="0.3">
      <c r="A19" s="3" t="s">
        <v>15</v>
      </c>
      <c r="B19" s="4">
        <v>176141</v>
      </c>
      <c r="C19" s="4" t="s">
        <v>20</v>
      </c>
      <c r="D19" s="4">
        <v>3.81</v>
      </c>
      <c r="E19" s="5">
        <v>7110</v>
      </c>
      <c r="F19" s="53">
        <v>27089.1</v>
      </c>
    </row>
    <row r="20" spans="1:6" x14ac:dyDescent="0.3">
      <c r="A20" s="3" t="s">
        <v>15</v>
      </c>
      <c r="B20" s="4">
        <v>176144</v>
      </c>
      <c r="C20" s="4" t="s">
        <v>21</v>
      </c>
      <c r="D20" s="4">
        <v>2.74</v>
      </c>
      <c r="E20" s="5">
        <v>3555</v>
      </c>
      <c r="F20" s="53">
        <v>9740.7000000000007</v>
      </c>
    </row>
    <row r="21" spans="1:6" x14ac:dyDescent="0.3">
      <c r="A21" s="3" t="s">
        <v>15</v>
      </c>
      <c r="B21" s="4">
        <v>176145</v>
      </c>
      <c r="C21" s="4" t="s">
        <v>22</v>
      </c>
      <c r="D21" s="4">
        <v>0.08</v>
      </c>
      <c r="E21" s="5">
        <v>7110</v>
      </c>
      <c r="F21" s="53">
        <v>568.79999999999995</v>
      </c>
    </row>
    <row r="22" spans="1:6" x14ac:dyDescent="0.3">
      <c r="A22" s="3" t="s">
        <v>15</v>
      </c>
      <c r="B22" s="4">
        <v>176146</v>
      </c>
      <c r="C22" s="4" t="s">
        <v>23</v>
      </c>
      <c r="D22" s="4">
        <v>0.39</v>
      </c>
      <c r="E22" s="5">
        <v>1600</v>
      </c>
      <c r="F22" s="53">
        <v>624</v>
      </c>
    </row>
    <row r="23" spans="1:6" x14ac:dyDescent="0.3">
      <c r="A23" s="3" t="s">
        <v>15</v>
      </c>
      <c r="B23" s="4">
        <v>176148</v>
      </c>
      <c r="C23" s="4" t="s">
        <v>24</v>
      </c>
      <c r="D23" s="4">
        <v>0.65</v>
      </c>
      <c r="E23" s="5">
        <v>3555</v>
      </c>
      <c r="F23" s="53">
        <v>2310.75</v>
      </c>
    </row>
    <row r="24" spans="1:6" ht="18" customHeight="1" x14ac:dyDescent="0.3">
      <c r="A24" s="7" t="s">
        <v>25</v>
      </c>
      <c r="B24" s="8"/>
      <c r="C24" s="8"/>
      <c r="D24" s="8"/>
      <c r="E24" s="10"/>
      <c r="F24" s="52">
        <f>SUM(F15:F23)</f>
        <v>62675.44</v>
      </c>
    </row>
    <row r="25" spans="1:6" x14ac:dyDescent="0.3">
      <c r="A25" s="3" t="s">
        <v>26</v>
      </c>
      <c r="B25" s="4"/>
      <c r="C25" s="11" t="s">
        <v>27</v>
      </c>
      <c r="D25" s="4"/>
      <c r="E25" s="5"/>
      <c r="F25" s="53">
        <v>5282.44</v>
      </c>
    </row>
    <row r="26" spans="1:6" ht="18" customHeight="1" thickBot="1" x14ac:dyDescent="0.35">
      <c r="A26" s="7" t="s">
        <v>28</v>
      </c>
      <c r="B26" s="12"/>
      <c r="C26" s="12"/>
      <c r="D26" s="12"/>
      <c r="E26" s="13"/>
      <c r="F26" s="51">
        <v>5282.44</v>
      </c>
    </row>
    <row r="27" spans="1:6" ht="15" thickBot="1" x14ac:dyDescent="0.35">
      <c r="A27" s="15"/>
      <c r="B27" s="15"/>
      <c r="C27" s="15"/>
      <c r="D27" s="15"/>
      <c r="E27" s="16"/>
      <c r="F27" s="15"/>
    </row>
    <row r="28" spans="1:6" x14ac:dyDescent="0.3">
      <c r="A28" s="46" t="s">
        <v>29</v>
      </c>
      <c r="B28" s="47"/>
      <c r="C28" s="47"/>
      <c r="D28" s="47"/>
      <c r="E28" s="47"/>
      <c r="F28" s="48"/>
    </row>
    <row r="29" spans="1:6" ht="18" customHeight="1" thickBot="1" x14ac:dyDescent="0.35">
      <c r="A29" s="17" t="s">
        <v>30</v>
      </c>
      <c r="B29" s="18"/>
      <c r="C29" s="18"/>
      <c r="D29" s="18"/>
      <c r="E29" s="18"/>
      <c r="F29" s="85">
        <v>2218.83</v>
      </c>
    </row>
    <row r="30" spans="1:6" ht="15" thickBot="1" x14ac:dyDescent="0.35"/>
    <row r="31" spans="1:6" ht="18" customHeight="1" thickBot="1" x14ac:dyDescent="0.35">
      <c r="A31" s="20" t="s">
        <v>31</v>
      </c>
      <c r="B31" s="21"/>
      <c r="C31" s="21"/>
      <c r="D31" s="21"/>
      <c r="E31" s="21"/>
      <c r="F31" s="86">
        <v>113160.58</v>
      </c>
    </row>
  </sheetData>
  <mergeCells count="2">
    <mergeCell ref="A8:F8"/>
    <mergeCell ref="A28:F2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48"/>
  <sheetViews>
    <sheetView topLeftCell="A37" zoomScale="130" zoomScaleNormal="130" workbookViewId="0">
      <selection activeCell="A53" sqref="A53"/>
    </sheetView>
  </sheetViews>
  <sheetFormatPr baseColWidth="10" defaultRowHeight="14.4" x14ac:dyDescent="0.3"/>
  <cols>
    <col min="1" max="1" width="32.88671875" style="55" bestFit="1" customWidth="1"/>
    <col min="2" max="2" width="10" style="55" customWidth="1"/>
    <col min="3" max="3" width="13" style="55" customWidth="1"/>
    <col min="4" max="4" width="13.5546875" style="55" customWidth="1"/>
    <col min="5" max="5" width="11.5546875" style="55"/>
    <col min="6" max="6" width="12.6640625" style="55" bestFit="1" customWidth="1"/>
    <col min="7" max="256" width="11.5546875" style="55"/>
    <col min="257" max="257" width="32.88671875" style="55" bestFit="1" customWidth="1"/>
    <col min="258" max="258" width="10" style="55" customWidth="1"/>
    <col min="259" max="259" width="13" style="55" customWidth="1"/>
    <col min="260" max="260" width="13.5546875" style="55" customWidth="1"/>
    <col min="261" max="261" width="11.5546875" style="55"/>
    <col min="262" max="262" width="12.6640625" style="55" bestFit="1" customWidth="1"/>
    <col min="263" max="512" width="11.5546875" style="55"/>
    <col min="513" max="513" width="32.88671875" style="55" bestFit="1" customWidth="1"/>
    <col min="514" max="514" width="10" style="55" customWidth="1"/>
    <col min="515" max="515" width="13" style="55" customWidth="1"/>
    <col min="516" max="516" width="13.5546875" style="55" customWidth="1"/>
    <col min="517" max="517" width="11.5546875" style="55"/>
    <col min="518" max="518" width="12.6640625" style="55" bestFit="1" customWidth="1"/>
    <col min="519" max="768" width="11.5546875" style="55"/>
    <col min="769" max="769" width="32.88671875" style="55" bestFit="1" customWidth="1"/>
    <col min="770" max="770" width="10" style="55" customWidth="1"/>
    <col min="771" max="771" width="13" style="55" customWidth="1"/>
    <col min="772" max="772" width="13.5546875" style="55" customWidth="1"/>
    <col min="773" max="773" width="11.5546875" style="55"/>
    <col min="774" max="774" width="12.6640625" style="55" bestFit="1" customWidth="1"/>
    <col min="775" max="1024" width="11.5546875" style="55"/>
    <col min="1025" max="1025" width="32.88671875" style="55" bestFit="1" customWidth="1"/>
    <col min="1026" max="1026" width="10" style="55" customWidth="1"/>
    <col min="1027" max="1027" width="13" style="55" customWidth="1"/>
    <col min="1028" max="1028" width="13.5546875" style="55" customWidth="1"/>
    <col min="1029" max="1029" width="11.5546875" style="55"/>
    <col min="1030" max="1030" width="12.6640625" style="55" bestFit="1" customWidth="1"/>
    <col min="1031" max="1280" width="11.5546875" style="55"/>
    <col min="1281" max="1281" width="32.88671875" style="55" bestFit="1" customWidth="1"/>
    <col min="1282" max="1282" width="10" style="55" customWidth="1"/>
    <col min="1283" max="1283" width="13" style="55" customWidth="1"/>
    <col min="1284" max="1284" width="13.5546875" style="55" customWidth="1"/>
    <col min="1285" max="1285" width="11.5546875" style="55"/>
    <col min="1286" max="1286" width="12.6640625" style="55" bestFit="1" customWidth="1"/>
    <col min="1287" max="1536" width="11.5546875" style="55"/>
    <col min="1537" max="1537" width="32.88671875" style="55" bestFit="1" customWidth="1"/>
    <col min="1538" max="1538" width="10" style="55" customWidth="1"/>
    <col min="1539" max="1539" width="13" style="55" customWidth="1"/>
    <col min="1540" max="1540" width="13.5546875" style="55" customWidth="1"/>
    <col min="1541" max="1541" width="11.5546875" style="55"/>
    <col min="1542" max="1542" width="12.6640625" style="55" bestFit="1" customWidth="1"/>
    <col min="1543" max="1792" width="11.5546875" style="55"/>
    <col min="1793" max="1793" width="32.88671875" style="55" bestFit="1" customWidth="1"/>
    <col min="1794" max="1794" width="10" style="55" customWidth="1"/>
    <col min="1795" max="1795" width="13" style="55" customWidth="1"/>
    <col min="1796" max="1796" width="13.5546875" style="55" customWidth="1"/>
    <col min="1797" max="1797" width="11.5546875" style="55"/>
    <col min="1798" max="1798" width="12.6640625" style="55" bestFit="1" customWidth="1"/>
    <col min="1799" max="2048" width="11.5546875" style="55"/>
    <col min="2049" max="2049" width="32.88671875" style="55" bestFit="1" customWidth="1"/>
    <col min="2050" max="2050" width="10" style="55" customWidth="1"/>
    <col min="2051" max="2051" width="13" style="55" customWidth="1"/>
    <col min="2052" max="2052" width="13.5546875" style="55" customWidth="1"/>
    <col min="2053" max="2053" width="11.5546875" style="55"/>
    <col min="2054" max="2054" width="12.6640625" style="55" bestFit="1" customWidth="1"/>
    <col min="2055" max="2304" width="11.5546875" style="55"/>
    <col min="2305" max="2305" width="32.88671875" style="55" bestFit="1" customWidth="1"/>
    <col min="2306" max="2306" width="10" style="55" customWidth="1"/>
    <col min="2307" max="2307" width="13" style="55" customWidth="1"/>
    <col min="2308" max="2308" width="13.5546875" style="55" customWidth="1"/>
    <col min="2309" max="2309" width="11.5546875" style="55"/>
    <col min="2310" max="2310" width="12.6640625" style="55" bestFit="1" customWidth="1"/>
    <col min="2311" max="2560" width="11.5546875" style="55"/>
    <col min="2561" max="2561" width="32.88671875" style="55" bestFit="1" customWidth="1"/>
    <col min="2562" max="2562" width="10" style="55" customWidth="1"/>
    <col min="2563" max="2563" width="13" style="55" customWidth="1"/>
    <col min="2564" max="2564" width="13.5546875" style="55" customWidth="1"/>
    <col min="2565" max="2565" width="11.5546875" style="55"/>
    <col min="2566" max="2566" width="12.6640625" style="55" bestFit="1" customWidth="1"/>
    <col min="2567" max="2816" width="11.5546875" style="55"/>
    <col min="2817" max="2817" width="32.88671875" style="55" bestFit="1" customWidth="1"/>
    <col min="2818" max="2818" width="10" style="55" customWidth="1"/>
    <col min="2819" max="2819" width="13" style="55" customWidth="1"/>
    <col min="2820" max="2820" width="13.5546875" style="55" customWidth="1"/>
    <col min="2821" max="2821" width="11.5546875" style="55"/>
    <col min="2822" max="2822" width="12.6640625" style="55" bestFit="1" customWidth="1"/>
    <col min="2823" max="3072" width="11.5546875" style="55"/>
    <col min="3073" max="3073" width="32.88671875" style="55" bestFit="1" customWidth="1"/>
    <col min="3074" max="3074" width="10" style="55" customWidth="1"/>
    <col min="3075" max="3075" width="13" style="55" customWidth="1"/>
    <col min="3076" max="3076" width="13.5546875" style="55" customWidth="1"/>
    <col min="3077" max="3077" width="11.5546875" style="55"/>
    <col min="3078" max="3078" width="12.6640625" style="55" bestFit="1" customWidth="1"/>
    <col min="3079" max="3328" width="11.5546875" style="55"/>
    <col min="3329" max="3329" width="32.88671875" style="55" bestFit="1" customWidth="1"/>
    <col min="3330" max="3330" width="10" style="55" customWidth="1"/>
    <col min="3331" max="3331" width="13" style="55" customWidth="1"/>
    <col min="3332" max="3332" width="13.5546875" style="55" customWidth="1"/>
    <col min="3333" max="3333" width="11.5546875" style="55"/>
    <col min="3334" max="3334" width="12.6640625" style="55" bestFit="1" customWidth="1"/>
    <col min="3335" max="3584" width="11.5546875" style="55"/>
    <col min="3585" max="3585" width="32.88671875" style="55" bestFit="1" customWidth="1"/>
    <col min="3586" max="3586" width="10" style="55" customWidth="1"/>
    <col min="3587" max="3587" width="13" style="55" customWidth="1"/>
    <col min="3588" max="3588" width="13.5546875" style="55" customWidth="1"/>
    <col min="3589" max="3589" width="11.5546875" style="55"/>
    <col min="3590" max="3590" width="12.6640625" style="55" bestFit="1" customWidth="1"/>
    <col min="3591" max="3840" width="11.5546875" style="55"/>
    <col min="3841" max="3841" width="32.88671875" style="55" bestFit="1" customWidth="1"/>
    <col min="3842" max="3842" width="10" style="55" customWidth="1"/>
    <col min="3843" max="3843" width="13" style="55" customWidth="1"/>
    <col min="3844" max="3844" width="13.5546875" style="55" customWidth="1"/>
    <col min="3845" max="3845" width="11.5546875" style="55"/>
    <col min="3846" max="3846" width="12.6640625" style="55" bestFit="1" customWidth="1"/>
    <col min="3847" max="4096" width="11.5546875" style="55"/>
    <col min="4097" max="4097" width="32.88671875" style="55" bestFit="1" customWidth="1"/>
    <col min="4098" max="4098" width="10" style="55" customWidth="1"/>
    <col min="4099" max="4099" width="13" style="55" customWidth="1"/>
    <col min="4100" max="4100" width="13.5546875" style="55" customWidth="1"/>
    <col min="4101" max="4101" width="11.5546875" style="55"/>
    <col min="4102" max="4102" width="12.6640625" style="55" bestFit="1" customWidth="1"/>
    <col min="4103" max="4352" width="11.5546875" style="55"/>
    <col min="4353" max="4353" width="32.88671875" style="55" bestFit="1" customWidth="1"/>
    <col min="4354" max="4354" width="10" style="55" customWidth="1"/>
    <col min="4355" max="4355" width="13" style="55" customWidth="1"/>
    <col min="4356" max="4356" width="13.5546875" style="55" customWidth="1"/>
    <col min="4357" max="4357" width="11.5546875" style="55"/>
    <col min="4358" max="4358" width="12.6640625" style="55" bestFit="1" customWidth="1"/>
    <col min="4359" max="4608" width="11.5546875" style="55"/>
    <col min="4609" max="4609" width="32.88671875" style="55" bestFit="1" customWidth="1"/>
    <col min="4610" max="4610" width="10" style="55" customWidth="1"/>
    <col min="4611" max="4611" width="13" style="55" customWidth="1"/>
    <col min="4612" max="4612" width="13.5546875" style="55" customWidth="1"/>
    <col min="4613" max="4613" width="11.5546875" style="55"/>
    <col min="4614" max="4614" width="12.6640625" style="55" bestFit="1" customWidth="1"/>
    <col min="4615" max="4864" width="11.5546875" style="55"/>
    <col min="4865" max="4865" width="32.88671875" style="55" bestFit="1" customWidth="1"/>
    <col min="4866" max="4866" width="10" style="55" customWidth="1"/>
    <col min="4867" max="4867" width="13" style="55" customWidth="1"/>
    <col min="4868" max="4868" width="13.5546875" style="55" customWidth="1"/>
    <col min="4869" max="4869" width="11.5546875" style="55"/>
    <col min="4870" max="4870" width="12.6640625" style="55" bestFit="1" customWidth="1"/>
    <col min="4871" max="5120" width="11.5546875" style="55"/>
    <col min="5121" max="5121" width="32.88671875" style="55" bestFit="1" customWidth="1"/>
    <col min="5122" max="5122" width="10" style="55" customWidth="1"/>
    <col min="5123" max="5123" width="13" style="55" customWidth="1"/>
    <col min="5124" max="5124" width="13.5546875" style="55" customWidth="1"/>
    <col min="5125" max="5125" width="11.5546875" style="55"/>
    <col min="5126" max="5126" width="12.6640625" style="55" bestFit="1" customWidth="1"/>
    <col min="5127" max="5376" width="11.5546875" style="55"/>
    <col min="5377" max="5377" width="32.88671875" style="55" bestFit="1" customWidth="1"/>
    <col min="5378" max="5378" width="10" style="55" customWidth="1"/>
    <col min="5379" max="5379" width="13" style="55" customWidth="1"/>
    <col min="5380" max="5380" width="13.5546875" style="55" customWidth="1"/>
    <col min="5381" max="5381" width="11.5546875" style="55"/>
    <col min="5382" max="5382" width="12.6640625" style="55" bestFit="1" customWidth="1"/>
    <col min="5383" max="5632" width="11.5546875" style="55"/>
    <col min="5633" max="5633" width="32.88671875" style="55" bestFit="1" customWidth="1"/>
    <col min="5634" max="5634" width="10" style="55" customWidth="1"/>
    <col min="5635" max="5635" width="13" style="55" customWidth="1"/>
    <col min="5636" max="5636" width="13.5546875" style="55" customWidth="1"/>
    <col min="5637" max="5637" width="11.5546875" style="55"/>
    <col min="5638" max="5638" width="12.6640625" style="55" bestFit="1" customWidth="1"/>
    <col min="5639" max="5888" width="11.5546875" style="55"/>
    <col min="5889" max="5889" width="32.88671875" style="55" bestFit="1" customWidth="1"/>
    <col min="5890" max="5890" width="10" style="55" customWidth="1"/>
    <col min="5891" max="5891" width="13" style="55" customWidth="1"/>
    <col min="5892" max="5892" width="13.5546875" style="55" customWidth="1"/>
    <col min="5893" max="5893" width="11.5546875" style="55"/>
    <col min="5894" max="5894" width="12.6640625" style="55" bestFit="1" customWidth="1"/>
    <col min="5895" max="6144" width="11.5546875" style="55"/>
    <col min="6145" max="6145" width="32.88671875" style="55" bestFit="1" customWidth="1"/>
    <col min="6146" max="6146" width="10" style="55" customWidth="1"/>
    <col min="6147" max="6147" width="13" style="55" customWidth="1"/>
    <col min="6148" max="6148" width="13.5546875" style="55" customWidth="1"/>
    <col min="6149" max="6149" width="11.5546875" style="55"/>
    <col min="6150" max="6150" width="12.6640625" style="55" bestFit="1" customWidth="1"/>
    <col min="6151" max="6400" width="11.5546875" style="55"/>
    <col min="6401" max="6401" width="32.88671875" style="55" bestFit="1" customWidth="1"/>
    <col min="6402" max="6402" width="10" style="55" customWidth="1"/>
    <col min="6403" max="6403" width="13" style="55" customWidth="1"/>
    <col min="6404" max="6404" width="13.5546875" style="55" customWidth="1"/>
    <col min="6405" max="6405" width="11.5546875" style="55"/>
    <col min="6406" max="6406" width="12.6640625" style="55" bestFit="1" customWidth="1"/>
    <col min="6407" max="6656" width="11.5546875" style="55"/>
    <col min="6657" max="6657" width="32.88671875" style="55" bestFit="1" customWidth="1"/>
    <col min="6658" max="6658" width="10" style="55" customWidth="1"/>
    <col min="6659" max="6659" width="13" style="55" customWidth="1"/>
    <col min="6660" max="6660" width="13.5546875" style="55" customWidth="1"/>
    <col min="6661" max="6661" width="11.5546875" style="55"/>
    <col min="6662" max="6662" width="12.6640625" style="55" bestFit="1" customWidth="1"/>
    <col min="6663" max="6912" width="11.5546875" style="55"/>
    <col min="6913" max="6913" width="32.88671875" style="55" bestFit="1" customWidth="1"/>
    <col min="6914" max="6914" width="10" style="55" customWidth="1"/>
    <col min="6915" max="6915" width="13" style="55" customWidth="1"/>
    <col min="6916" max="6916" width="13.5546875" style="55" customWidth="1"/>
    <col min="6917" max="6917" width="11.5546875" style="55"/>
    <col min="6918" max="6918" width="12.6640625" style="55" bestFit="1" customWidth="1"/>
    <col min="6919" max="7168" width="11.5546875" style="55"/>
    <col min="7169" max="7169" width="32.88671875" style="55" bestFit="1" customWidth="1"/>
    <col min="7170" max="7170" width="10" style="55" customWidth="1"/>
    <col min="7171" max="7171" width="13" style="55" customWidth="1"/>
    <col min="7172" max="7172" width="13.5546875" style="55" customWidth="1"/>
    <col min="7173" max="7173" width="11.5546875" style="55"/>
    <col min="7174" max="7174" width="12.6640625" style="55" bestFit="1" customWidth="1"/>
    <col min="7175" max="7424" width="11.5546875" style="55"/>
    <col min="7425" max="7425" width="32.88671875" style="55" bestFit="1" customWidth="1"/>
    <col min="7426" max="7426" width="10" style="55" customWidth="1"/>
    <col min="7427" max="7427" width="13" style="55" customWidth="1"/>
    <col min="7428" max="7428" width="13.5546875" style="55" customWidth="1"/>
    <col min="7429" max="7429" width="11.5546875" style="55"/>
    <col min="7430" max="7430" width="12.6640625" style="55" bestFit="1" customWidth="1"/>
    <col min="7431" max="7680" width="11.5546875" style="55"/>
    <col min="7681" max="7681" width="32.88671875" style="55" bestFit="1" customWidth="1"/>
    <col min="7682" max="7682" width="10" style="55" customWidth="1"/>
    <col min="7683" max="7683" width="13" style="55" customWidth="1"/>
    <col min="7684" max="7684" width="13.5546875" style="55" customWidth="1"/>
    <col min="7685" max="7685" width="11.5546875" style="55"/>
    <col min="7686" max="7686" width="12.6640625" style="55" bestFit="1" customWidth="1"/>
    <col min="7687" max="7936" width="11.5546875" style="55"/>
    <col min="7937" max="7937" width="32.88671875" style="55" bestFit="1" customWidth="1"/>
    <col min="7938" max="7938" width="10" style="55" customWidth="1"/>
    <col min="7939" max="7939" width="13" style="55" customWidth="1"/>
    <col min="7940" max="7940" width="13.5546875" style="55" customWidth="1"/>
    <col min="7941" max="7941" width="11.5546875" style="55"/>
    <col min="7942" max="7942" width="12.6640625" style="55" bestFit="1" customWidth="1"/>
    <col min="7943" max="8192" width="11.5546875" style="55"/>
    <col min="8193" max="8193" width="32.88671875" style="55" bestFit="1" customWidth="1"/>
    <col min="8194" max="8194" width="10" style="55" customWidth="1"/>
    <col min="8195" max="8195" width="13" style="55" customWidth="1"/>
    <col min="8196" max="8196" width="13.5546875" style="55" customWidth="1"/>
    <col min="8197" max="8197" width="11.5546875" style="55"/>
    <col min="8198" max="8198" width="12.6640625" style="55" bestFit="1" customWidth="1"/>
    <col min="8199" max="8448" width="11.5546875" style="55"/>
    <col min="8449" max="8449" width="32.88671875" style="55" bestFit="1" customWidth="1"/>
    <col min="8450" max="8450" width="10" style="55" customWidth="1"/>
    <col min="8451" max="8451" width="13" style="55" customWidth="1"/>
    <col min="8452" max="8452" width="13.5546875" style="55" customWidth="1"/>
    <col min="8453" max="8453" width="11.5546875" style="55"/>
    <col min="8454" max="8454" width="12.6640625" style="55" bestFit="1" customWidth="1"/>
    <col min="8455" max="8704" width="11.5546875" style="55"/>
    <col min="8705" max="8705" width="32.88671875" style="55" bestFit="1" customWidth="1"/>
    <col min="8706" max="8706" width="10" style="55" customWidth="1"/>
    <col min="8707" max="8707" width="13" style="55" customWidth="1"/>
    <col min="8708" max="8708" width="13.5546875" style="55" customWidth="1"/>
    <col min="8709" max="8709" width="11.5546875" style="55"/>
    <col min="8710" max="8710" width="12.6640625" style="55" bestFit="1" customWidth="1"/>
    <col min="8711" max="8960" width="11.5546875" style="55"/>
    <col min="8961" max="8961" width="32.88671875" style="55" bestFit="1" customWidth="1"/>
    <col min="8962" max="8962" width="10" style="55" customWidth="1"/>
    <col min="8963" max="8963" width="13" style="55" customWidth="1"/>
    <col min="8964" max="8964" width="13.5546875" style="55" customWidth="1"/>
    <col min="8965" max="8965" width="11.5546875" style="55"/>
    <col min="8966" max="8966" width="12.6640625" style="55" bestFit="1" customWidth="1"/>
    <col min="8967" max="9216" width="11.5546875" style="55"/>
    <col min="9217" max="9217" width="32.88671875" style="55" bestFit="1" customWidth="1"/>
    <col min="9218" max="9218" width="10" style="55" customWidth="1"/>
    <col min="9219" max="9219" width="13" style="55" customWidth="1"/>
    <col min="9220" max="9220" width="13.5546875" style="55" customWidth="1"/>
    <col min="9221" max="9221" width="11.5546875" style="55"/>
    <col min="9222" max="9222" width="12.6640625" style="55" bestFit="1" customWidth="1"/>
    <col min="9223" max="9472" width="11.5546875" style="55"/>
    <col min="9473" max="9473" width="32.88671875" style="55" bestFit="1" customWidth="1"/>
    <col min="9474" max="9474" width="10" style="55" customWidth="1"/>
    <col min="9475" max="9475" width="13" style="55" customWidth="1"/>
    <col min="9476" max="9476" width="13.5546875" style="55" customWidth="1"/>
    <col min="9477" max="9477" width="11.5546875" style="55"/>
    <col min="9478" max="9478" width="12.6640625" style="55" bestFit="1" customWidth="1"/>
    <col min="9479" max="9728" width="11.5546875" style="55"/>
    <col min="9729" max="9729" width="32.88671875" style="55" bestFit="1" customWidth="1"/>
    <col min="9730" max="9730" width="10" style="55" customWidth="1"/>
    <col min="9731" max="9731" width="13" style="55" customWidth="1"/>
    <col min="9732" max="9732" width="13.5546875" style="55" customWidth="1"/>
    <col min="9733" max="9733" width="11.5546875" style="55"/>
    <col min="9734" max="9734" width="12.6640625" style="55" bestFit="1" customWidth="1"/>
    <col min="9735" max="9984" width="11.5546875" style="55"/>
    <col min="9985" max="9985" width="32.88671875" style="55" bestFit="1" customWidth="1"/>
    <col min="9986" max="9986" width="10" style="55" customWidth="1"/>
    <col min="9987" max="9987" width="13" style="55" customWidth="1"/>
    <col min="9988" max="9988" width="13.5546875" style="55" customWidth="1"/>
    <col min="9989" max="9989" width="11.5546875" style="55"/>
    <col min="9990" max="9990" width="12.6640625" style="55" bestFit="1" customWidth="1"/>
    <col min="9991" max="10240" width="11.5546875" style="55"/>
    <col min="10241" max="10241" width="32.88671875" style="55" bestFit="1" customWidth="1"/>
    <col min="10242" max="10242" width="10" style="55" customWidth="1"/>
    <col min="10243" max="10243" width="13" style="55" customWidth="1"/>
    <col min="10244" max="10244" width="13.5546875" style="55" customWidth="1"/>
    <col min="10245" max="10245" width="11.5546875" style="55"/>
    <col min="10246" max="10246" width="12.6640625" style="55" bestFit="1" customWidth="1"/>
    <col min="10247" max="10496" width="11.5546875" style="55"/>
    <col min="10497" max="10497" width="32.88671875" style="55" bestFit="1" customWidth="1"/>
    <col min="10498" max="10498" width="10" style="55" customWidth="1"/>
    <col min="10499" max="10499" width="13" style="55" customWidth="1"/>
    <col min="10500" max="10500" width="13.5546875" style="55" customWidth="1"/>
    <col min="10501" max="10501" width="11.5546875" style="55"/>
    <col min="10502" max="10502" width="12.6640625" style="55" bestFit="1" customWidth="1"/>
    <col min="10503" max="10752" width="11.5546875" style="55"/>
    <col min="10753" max="10753" width="32.88671875" style="55" bestFit="1" customWidth="1"/>
    <col min="10754" max="10754" width="10" style="55" customWidth="1"/>
    <col min="10755" max="10755" width="13" style="55" customWidth="1"/>
    <col min="10756" max="10756" width="13.5546875" style="55" customWidth="1"/>
    <col min="10757" max="10757" width="11.5546875" style="55"/>
    <col min="10758" max="10758" width="12.6640625" style="55" bestFit="1" customWidth="1"/>
    <col min="10759" max="11008" width="11.5546875" style="55"/>
    <col min="11009" max="11009" width="32.88671875" style="55" bestFit="1" customWidth="1"/>
    <col min="11010" max="11010" width="10" style="55" customWidth="1"/>
    <col min="11011" max="11011" width="13" style="55" customWidth="1"/>
    <col min="11012" max="11012" width="13.5546875" style="55" customWidth="1"/>
    <col min="11013" max="11013" width="11.5546875" style="55"/>
    <col min="11014" max="11014" width="12.6640625" style="55" bestFit="1" customWidth="1"/>
    <col min="11015" max="11264" width="11.5546875" style="55"/>
    <col min="11265" max="11265" width="32.88671875" style="55" bestFit="1" customWidth="1"/>
    <col min="11266" max="11266" width="10" style="55" customWidth="1"/>
    <col min="11267" max="11267" width="13" style="55" customWidth="1"/>
    <col min="11268" max="11268" width="13.5546875" style="55" customWidth="1"/>
    <col min="11269" max="11269" width="11.5546875" style="55"/>
    <col min="11270" max="11270" width="12.6640625" style="55" bestFit="1" customWidth="1"/>
    <col min="11271" max="11520" width="11.5546875" style="55"/>
    <col min="11521" max="11521" width="32.88671875" style="55" bestFit="1" customWidth="1"/>
    <col min="11522" max="11522" width="10" style="55" customWidth="1"/>
    <col min="11523" max="11523" width="13" style="55" customWidth="1"/>
    <col min="11524" max="11524" width="13.5546875" style="55" customWidth="1"/>
    <col min="11525" max="11525" width="11.5546875" style="55"/>
    <col min="11526" max="11526" width="12.6640625" style="55" bestFit="1" customWidth="1"/>
    <col min="11527" max="11776" width="11.5546875" style="55"/>
    <col min="11777" max="11777" width="32.88671875" style="55" bestFit="1" customWidth="1"/>
    <col min="11778" max="11778" width="10" style="55" customWidth="1"/>
    <col min="11779" max="11779" width="13" style="55" customWidth="1"/>
    <col min="11780" max="11780" width="13.5546875" style="55" customWidth="1"/>
    <col min="11781" max="11781" width="11.5546875" style="55"/>
    <col min="11782" max="11782" width="12.6640625" style="55" bestFit="1" customWidth="1"/>
    <col min="11783" max="12032" width="11.5546875" style="55"/>
    <col min="12033" max="12033" width="32.88671875" style="55" bestFit="1" customWidth="1"/>
    <col min="12034" max="12034" width="10" style="55" customWidth="1"/>
    <col min="12035" max="12035" width="13" style="55" customWidth="1"/>
    <col min="12036" max="12036" width="13.5546875" style="55" customWidth="1"/>
    <col min="12037" max="12037" width="11.5546875" style="55"/>
    <col min="12038" max="12038" width="12.6640625" style="55" bestFit="1" customWidth="1"/>
    <col min="12039" max="12288" width="11.5546875" style="55"/>
    <col min="12289" max="12289" width="32.88671875" style="55" bestFit="1" customWidth="1"/>
    <col min="12290" max="12290" width="10" style="55" customWidth="1"/>
    <col min="12291" max="12291" width="13" style="55" customWidth="1"/>
    <col min="12292" max="12292" width="13.5546875" style="55" customWidth="1"/>
    <col min="12293" max="12293" width="11.5546875" style="55"/>
    <col min="12294" max="12294" width="12.6640625" style="55" bestFit="1" customWidth="1"/>
    <col min="12295" max="12544" width="11.5546875" style="55"/>
    <col min="12545" max="12545" width="32.88671875" style="55" bestFit="1" customWidth="1"/>
    <col min="12546" max="12546" width="10" style="55" customWidth="1"/>
    <col min="12547" max="12547" width="13" style="55" customWidth="1"/>
    <col min="12548" max="12548" width="13.5546875" style="55" customWidth="1"/>
    <col min="12549" max="12549" width="11.5546875" style="55"/>
    <col min="12550" max="12550" width="12.6640625" style="55" bestFit="1" customWidth="1"/>
    <col min="12551" max="12800" width="11.5546875" style="55"/>
    <col min="12801" max="12801" width="32.88671875" style="55" bestFit="1" customWidth="1"/>
    <col min="12802" max="12802" width="10" style="55" customWidth="1"/>
    <col min="12803" max="12803" width="13" style="55" customWidth="1"/>
    <col min="12804" max="12804" width="13.5546875" style="55" customWidth="1"/>
    <col min="12805" max="12805" width="11.5546875" style="55"/>
    <col min="12806" max="12806" width="12.6640625" style="55" bestFit="1" customWidth="1"/>
    <col min="12807" max="13056" width="11.5546875" style="55"/>
    <col min="13057" max="13057" width="32.88671875" style="55" bestFit="1" customWidth="1"/>
    <col min="13058" max="13058" width="10" style="55" customWidth="1"/>
    <col min="13059" max="13059" width="13" style="55" customWidth="1"/>
    <col min="13060" max="13060" width="13.5546875" style="55" customWidth="1"/>
    <col min="13061" max="13061" width="11.5546875" style="55"/>
    <col min="13062" max="13062" width="12.6640625" style="55" bestFit="1" customWidth="1"/>
    <col min="13063" max="13312" width="11.5546875" style="55"/>
    <col min="13313" max="13313" width="32.88671875" style="55" bestFit="1" customWidth="1"/>
    <col min="13314" max="13314" width="10" style="55" customWidth="1"/>
    <col min="13315" max="13315" width="13" style="55" customWidth="1"/>
    <col min="13316" max="13316" width="13.5546875" style="55" customWidth="1"/>
    <col min="13317" max="13317" width="11.5546875" style="55"/>
    <col min="13318" max="13318" width="12.6640625" style="55" bestFit="1" customWidth="1"/>
    <col min="13319" max="13568" width="11.5546875" style="55"/>
    <col min="13569" max="13569" width="32.88671875" style="55" bestFit="1" customWidth="1"/>
    <col min="13570" max="13570" width="10" style="55" customWidth="1"/>
    <col min="13571" max="13571" width="13" style="55" customWidth="1"/>
    <col min="13572" max="13572" width="13.5546875" style="55" customWidth="1"/>
    <col min="13573" max="13573" width="11.5546875" style="55"/>
    <col min="13574" max="13574" width="12.6640625" style="55" bestFit="1" customWidth="1"/>
    <col min="13575" max="13824" width="11.5546875" style="55"/>
    <col min="13825" max="13825" width="32.88671875" style="55" bestFit="1" customWidth="1"/>
    <col min="13826" max="13826" width="10" style="55" customWidth="1"/>
    <col min="13827" max="13827" width="13" style="55" customWidth="1"/>
    <col min="13828" max="13828" width="13.5546875" style="55" customWidth="1"/>
    <col min="13829" max="13829" width="11.5546875" style="55"/>
    <col min="13830" max="13830" width="12.6640625" style="55" bestFit="1" customWidth="1"/>
    <col min="13831" max="14080" width="11.5546875" style="55"/>
    <col min="14081" max="14081" width="32.88671875" style="55" bestFit="1" customWidth="1"/>
    <col min="14082" max="14082" width="10" style="55" customWidth="1"/>
    <col min="14083" max="14083" width="13" style="55" customWidth="1"/>
    <col min="14084" max="14084" width="13.5546875" style="55" customWidth="1"/>
    <col min="14085" max="14085" width="11.5546875" style="55"/>
    <col min="14086" max="14086" width="12.6640625" style="55" bestFit="1" customWidth="1"/>
    <col min="14087" max="14336" width="11.5546875" style="55"/>
    <col min="14337" max="14337" width="32.88671875" style="55" bestFit="1" customWidth="1"/>
    <col min="14338" max="14338" width="10" style="55" customWidth="1"/>
    <col min="14339" max="14339" width="13" style="55" customWidth="1"/>
    <col min="14340" max="14340" width="13.5546875" style="55" customWidth="1"/>
    <col min="14341" max="14341" width="11.5546875" style="55"/>
    <col min="14342" max="14342" width="12.6640625" style="55" bestFit="1" customWidth="1"/>
    <col min="14343" max="14592" width="11.5546875" style="55"/>
    <col min="14593" max="14593" width="32.88671875" style="55" bestFit="1" customWidth="1"/>
    <col min="14594" max="14594" width="10" style="55" customWidth="1"/>
    <col min="14595" max="14595" width="13" style="55" customWidth="1"/>
    <col min="14596" max="14596" width="13.5546875" style="55" customWidth="1"/>
    <col min="14597" max="14597" width="11.5546875" style="55"/>
    <col min="14598" max="14598" width="12.6640625" style="55" bestFit="1" customWidth="1"/>
    <col min="14599" max="14848" width="11.5546875" style="55"/>
    <col min="14849" max="14849" width="32.88671875" style="55" bestFit="1" customWidth="1"/>
    <col min="14850" max="14850" width="10" style="55" customWidth="1"/>
    <col min="14851" max="14851" width="13" style="55" customWidth="1"/>
    <col min="14852" max="14852" width="13.5546875" style="55" customWidth="1"/>
    <col min="14853" max="14853" width="11.5546875" style="55"/>
    <col min="14854" max="14854" width="12.6640625" style="55" bestFit="1" customWidth="1"/>
    <col min="14855" max="15104" width="11.5546875" style="55"/>
    <col min="15105" max="15105" width="32.88671875" style="55" bestFit="1" customWidth="1"/>
    <col min="15106" max="15106" width="10" style="55" customWidth="1"/>
    <col min="15107" max="15107" width="13" style="55" customWidth="1"/>
    <col min="15108" max="15108" width="13.5546875" style="55" customWidth="1"/>
    <col min="15109" max="15109" width="11.5546875" style="55"/>
    <col min="15110" max="15110" width="12.6640625" style="55" bestFit="1" customWidth="1"/>
    <col min="15111" max="15360" width="11.5546875" style="55"/>
    <col min="15361" max="15361" width="32.88671875" style="55" bestFit="1" customWidth="1"/>
    <col min="15362" max="15362" width="10" style="55" customWidth="1"/>
    <col min="15363" max="15363" width="13" style="55" customWidth="1"/>
    <col min="15364" max="15364" width="13.5546875" style="55" customWidth="1"/>
    <col min="15365" max="15365" width="11.5546875" style="55"/>
    <col min="15366" max="15366" width="12.6640625" style="55" bestFit="1" customWidth="1"/>
    <col min="15367" max="15616" width="11.5546875" style="55"/>
    <col min="15617" max="15617" width="32.88671875" style="55" bestFit="1" customWidth="1"/>
    <col min="15618" max="15618" width="10" style="55" customWidth="1"/>
    <col min="15619" max="15619" width="13" style="55" customWidth="1"/>
    <col min="15620" max="15620" width="13.5546875" style="55" customWidth="1"/>
    <col min="15621" max="15621" width="11.5546875" style="55"/>
    <col min="15622" max="15622" width="12.6640625" style="55" bestFit="1" customWidth="1"/>
    <col min="15623" max="15872" width="11.5546875" style="55"/>
    <col min="15873" max="15873" width="32.88671875" style="55" bestFit="1" customWidth="1"/>
    <col min="15874" max="15874" width="10" style="55" customWidth="1"/>
    <col min="15875" max="15875" width="13" style="55" customWidth="1"/>
    <col min="15876" max="15876" width="13.5546875" style="55" customWidth="1"/>
    <col min="15877" max="15877" width="11.5546875" style="55"/>
    <col min="15878" max="15878" width="12.6640625" style="55" bestFit="1" customWidth="1"/>
    <col min="15879" max="16128" width="11.5546875" style="55"/>
    <col min="16129" max="16129" width="32.88671875" style="55" bestFit="1" customWidth="1"/>
    <col min="16130" max="16130" width="10" style="55" customWidth="1"/>
    <col min="16131" max="16131" width="13" style="55" customWidth="1"/>
    <col min="16132" max="16132" width="13.5546875" style="55" customWidth="1"/>
    <col min="16133" max="16133" width="11.5546875" style="55"/>
    <col min="16134" max="16134" width="12.6640625" style="55" bestFit="1" customWidth="1"/>
    <col min="16135" max="16384" width="11.5546875" style="55"/>
  </cols>
  <sheetData>
    <row r="3" spans="1:6" x14ac:dyDescent="0.3">
      <c r="A3" s="49" t="s">
        <v>59</v>
      </c>
      <c r="B3" s="49"/>
      <c r="C3" s="49"/>
      <c r="D3" s="49"/>
    </row>
    <row r="5" spans="1:6" ht="19.95" customHeight="1" x14ac:dyDescent="0.3">
      <c r="A5" s="65" t="s">
        <v>7</v>
      </c>
      <c r="B5" s="66" t="s">
        <v>33</v>
      </c>
      <c r="C5" s="66" t="s">
        <v>34</v>
      </c>
      <c r="D5" s="66" t="s">
        <v>6</v>
      </c>
    </row>
    <row r="6" spans="1:6" x14ac:dyDescent="0.3">
      <c r="A6" s="72" t="s">
        <v>60</v>
      </c>
      <c r="B6" s="56"/>
      <c r="C6" s="59"/>
      <c r="D6" s="84">
        <v>113160.58</v>
      </c>
    </row>
    <row r="7" spans="1:6" x14ac:dyDescent="0.3">
      <c r="A7" s="75" t="s">
        <v>37</v>
      </c>
      <c r="B7" s="56">
        <v>650</v>
      </c>
      <c r="C7" s="59">
        <v>20.05</v>
      </c>
      <c r="D7" s="58">
        <f t="shared" ref="D7:D18" si="0">B7*C7</f>
        <v>13032.5</v>
      </c>
    </row>
    <row r="8" spans="1:6" x14ac:dyDescent="0.3">
      <c r="A8" s="75" t="s">
        <v>38</v>
      </c>
      <c r="B8" s="56">
        <v>440</v>
      </c>
      <c r="C8" s="59">
        <v>18.780999999999999</v>
      </c>
      <c r="D8" s="58">
        <f t="shared" si="0"/>
        <v>8263.64</v>
      </c>
    </row>
    <row r="9" spans="1:6" x14ac:dyDescent="0.3">
      <c r="A9" s="75" t="s">
        <v>39</v>
      </c>
      <c r="B9" s="56">
        <v>2104</v>
      </c>
      <c r="C9" s="59">
        <v>17.257999999999999</v>
      </c>
      <c r="D9" s="58">
        <f t="shared" si="0"/>
        <v>36310.831999999995</v>
      </c>
    </row>
    <row r="10" spans="1:6" x14ac:dyDescent="0.3">
      <c r="A10" s="75" t="s">
        <v>40</v>
      </c>
      <c r="B10" s="56">
        <v>465</v>
      </c>
      <c r="C10" s="59">
        <v>16.497</v>
      </c>
      <c r="D10" s="58">
        <f t="shared" si="0"/>
        <v>7671.1049999999996</v>
      </c>
    </row>
    <row r="11" spans="1:6" x14ac:dyDescent="0.3">
      <c r="A11" s="75" t="s">
        <v>41</v>
      </c>
      <c r="B11" s="56">
        <v>1251</v>
      </c>
      <c r="C11" s="59">
        <v>18.274000000000001</v>
      </c>
      <c r="D11" s="58">
        <f t="shared" si="0"/>
        <v>22860.774000000001</v>
      </c>
    </row>
    <row r="12" spans="1:6" ht="22.2" customHeight="1" x14ac:dyDescent="0.3">
      <c r="A12" s="71" t="s">
        <v>42</v>
      </c>
      <c r="B12" s="56"/>
      <c r="C12" s="59"/>
      <c r="D12" s="80">
        <f>SUM(D6:D11)</f>
        <v>201299.43100000001</v>
      </c>
    </row>
    <row r="13" spans="1:6" ht="19.95" customHeight="1" x14ac:dyDescent="0.3">
      <c r="A13" s="63" t="s">
        <v>29</v>
      </c>
      <c r="B13" s="64"/>
      <c r="C13" s="81"/>
      <c r="D13" s="79"/>
    </row>
    <row r="14" spans="1:6" x14ac:dyDescent="0.3">
      <c r="A14" s="75" t="s">
        <v>43</v>
      </c>
      <c r="B14" s="56">
        <v>650</v>
      </c>
      <c r="C14" s="59">
        <v>5.33</v>
      </c>
      <c r="D14" s="58">
        <f t="shared" si="0"/>
        <v>3464.5</v>
      </c>
    </row>
    <row r="15" spans="1:6" x14ac:dyDescent="0.3">
      <c r="A15" s="75" t="s">
        <v>44</v>
      </c>
      <c r="B15" s="56">
        <v>440</v>
      </c>
      <c r="C15" s="59">
        <v>6.5990000000000002</v>
      </c>
      <c r="D15" s="58">
        <f t="shared" si="0"/>
        <v>2903.56</v>
      </c>
    </row>
    <row r="16" spans="1:6" x14ac:dyDescent="0.3">
      <c r="A16" s="75" t="s">
        <v>45</v>
      </c>
      <c r="B16" s="56">
        <v>2104</v>
      </c>
      <c r="C16" s="59">
        <v>8.1219999999999999</v>
      </c>
      <c r="D16" s="58">
        <f t="shared" si="0"/>
        <v>17088.687999999998</v>
      </c>
      <c r="F16" s="82"/>
    </row>
    <row r="17" spans="1:6" x14ac:dyDescent="0.3">
      <c r="A17" s="75" t="s">
        <v>46</v>
      </c>
      <c r="B17" s="56">
        <v>465</v>
      </c>
      <c r="C17" s="59">
        <v>8.8829999999999991</v>
      </c>
      <c r="D17" s="58">
        <f t="shared" si="0"/>
        <v>4130.5949999999993</v>
      </c>
    </row>
    <row r="18" spans="1:6" x14ac:dyDescent="0.3">
      <c r="A18" s="75" t="s">
        <v>47</v>
      </c>
      <c r="B18" s="56">
        <v>1251</v>
      </c>
      <c r="C18" s="59">
        <v>7.1059999999999999</v>
      </c>
      <c r="D18" s="58">
        <f t="shared" si="0"/>
        <v>8889.6059999999998</v>
      </c>
    </row>
    <row r="19" spans="1:6" ht="19.95" customHeight="1" x14ac:dyDescent="0.3">
      <c r="A19" s="71" t="s">
        <v>42</v>
      </c>
      <c r="B19" s="56"/>
      <c r="C19" s="57"/>
      <c r="D19" s="80">
        <f>SUM(D14:D18)</f>
        <v>36476.949000000001</v>
      </c>
    </row>
    <row r="20" spans="1:6" ht="12" customHeight="1" x14ac:dyDescent="0.3">
      <c r="A20" s="60"/>
      <c r="B20" s="67"/>
      <c r="C20" s="68"/>
      <c r="D20" s="76"/>
    </row>
    <row r="21" spans="1:6" ht="21" customHeight="1" x14ac:dyDescent="0.3">
      <c r="A21" s="62" t="s">
        <v>48</v>
      </c>
      <c r="B21" s="56"/>
      <c r="C21" s="56"/>
      <c r="D21" s="77">
        <f>D19+D12</f>
        <v>237776.38</v>
      </c>
      <c r="F21" s="82"/>
    </row>
    <row r="22" spans="1:6" x14ac:dyDescent="0.3">
      <c r="A22" s="60"/>
      <c r="B22" s="60"/>
      <c r="C22" s="60"/>
      <c r="D22" s="60"/>
    </row>
    <row r="23" spans="1:6" x14ac:dyDescent="0.3">
      <c r="A23" s="49" t="s">
        <v>49</v>
      </c>
      <c r="B23" s="49"/>
      <c r="C23" s="49"/>
      <c r="D23" s="49"/>
    </row>
    <row r="25" spans="1:6" x14ac:dyDescent="0.3">
      <c r="A25" s="69"/>
      <c r="B25" s="66" t="s">
        <v>33</v>
      </c>
      <c r="C25" s="66" t="s">
        <v>34</v>
      </c>
      <c r="D25" s="66" t="s">
        <v>6</v>
      </c>
    </row>
    <row r="26" spans="1:6" x14ac:dyDescent="0.3">
      <c r="A26" s="70" t="s">
        <v>50</v>
      </c>
      <c r="B26" s="56">
        <v>0</v>
      </c>
      <c r="C26" s="57"/>
      <c r="D26" s="58"/>
    </row>
    <row r="27" spans="1:6" x14ac:dyDescent="0.3">
      <c r="A27" s="56"/>
      <c r="B27" s="56"/>
      <c r="C27" s="57"/>
      <c r="D27" s="58"/>
    </row>
    <row r="28" spans="1:6" x14ac:dyDescent="0.3">
      <c r="A28" s="70" t="s">
        <v>51</v>
      </c>
      <c r="B28" s="56"/>
      <c r="C28" s="57"/>
      <c r="D28" s="58"/>
    </row>
    <row r="29" spans="1:6" ht="15" customHeight="1" x14ac:dyDescent="0.3">
      <c r="A29" s="74" t="s">
        <v>52</v>
      </c>
      <c r="B29" s="56">
        <v>3555</v>
      </c>
      <c r="C29" s="59">
        <v>2.8119999999999998</v>
      </c>
      <c r="D29" s="58">
        <f>C29*B29</f>
        <v>9996.66</v>
      </c>
    </row>
    <row r="30" spans="1:6" s="61" customFormat="1" x14ac:dyDescent="0.3">
      <c r="C30" s="73"/>
      <c r="D30" s="73"/>
    </row>
    <row r="31" spans="1:6" ht="22.95" customHeight="1" x14ac:dyDescent="0.3">
      <c r="A31" s="62" t="s">
        <v>53</v>
      </c>
      <c r="B31" s="56"/>
      <c r="C31" s="57"/>
      <c r="D31" s="78">
        <f>D29+D27</f>
        <v>9996.66</v>
      </c>
    </row>
    <row r="33" spans="1:4" x14ac:dyDescent="0.3">
      <c r="A33" s="49" t="s">
        <v>54</v>
      </c>
      <c r="B33" s="49"/>
      <c r="C33" s="49"/>
      <c r="D33" s="49"/>
    </row>
    <row r="35" spans="1:4" x14ac:dyDescent="0.3">
      <c r="A35" s="69"/>
      <c r="B35" s="66" t="s">
        <v>33</v>
      </c>
      <c r="C35" s="66" t="s">
        <v>34</v>
      </c>
      <c r="D35" s="66" t="s">
        <v>6</v>
      </c>
    </row>
    <row r="36" spans="1:4" x14ac:dyDescent="0.3">
      <c r="A36" s="62" t="s">
        <v>48</v>
      </c>
      <c r="B36" s="56">
        <v>3555</v>
      </c>
      <c r="C36" s="57">
        <f>D36/B36</f>
        <v>66.885057665260192</v>
      </c>
      <c r="D36" s="58">
        <f>D21</f>
        <v>237776.38</v>
      </c>
    </row>
    <row r="37" spans="1:4" x14ac:dyDescent="0.3">
      <c r="A37" s="62" t="s">
        <v>53</v>
      </c>
      <c r="B37" s="56">
        <v>3555</v>
      </c>
      <c r="C37" s="57">
        <f>D37/B37</f>
        <v>2.8119999999999998</v>
      </c>
      <c r="D37" s="58">
        <f>D31</f>
        <v>9996.66</v>
      </c>
    </row>
    <row r="38" spans="1:4" ht="10.199999999999999" customHeight="1" x14ac:dyDescent="0.3">
      <c r="A38" s="61"/>
      <c r="B38" s="61"/>
      <c r="C38" s="73"/>
      <c r="D38" s="73"/>
    </row>
    <row r="39" spans="1:4" ht="21.6" customHeight="1" x14ac:dyDescent="0.3">
      <c r="A39" s="62" t="s">
        <v>55</v>
      </c>
      <c r="B39" s="56"/>
      <c r="C39" s="57"/>
      <c r="D39" s="78">
        <f>SUM(D36:D37)</f>
        <v>247773.04</v>
      </c>
    </row>
    <row r="42" spans="1:4" x14ac:dyDescent="0.3">
      <c r="A42" s="49" t="s">
        <v>56</v>
      </c>
      <c r="B42" s="49"/>
      <c r="C42" s="49"/>
      <c r="D42" s="49"/>
    </row>
    <row r="43" spans="1:4" ht="10.95" customHeight="1" x14ac:dyDescent="0.3"/>
    <row r="44" spans="1:4" x14ac:dyDescent="0.3">
      <c r="A44" s="69"/>
      <c r="B44" s="66" t="s">
        <v>33</v>
      </c>
      <c r="C44" s="66" t="s">
        <v>34</v>
      </c>
      <c r="D44" s="66" t="s">
        <v>6</v>
      </c>
    </row>
    <row r="45" spans="1:4" x14ac:dyDescent="0.3">
      <c r="A45" s="62" t="s">
        <v>57</v>
      </c>
      <c r="B45" s="56">
        <v>3555</v>
      </c>
      <c r="C45" s="57">
        <f>D45/B45</f>
        <v>82.75668073136427</v>
      </c>
      <c r="D45" s="58">
        <v>294200</v>
      </c>
    </row>
    <row r="46" spans="1:4" x14ac:dyDescent="0.3">
      <c r="A46" s="62" t="s">
        <v>55</v>
      </c>
      <c r="B46" s="56">
        <v>3555</v>
      </c>
      <c r="C46" s="57">
        <f>D46/B46</f>
        <v>69.697057665260203</v>
      </c>
      <c r="D46" s="58">
        <f>D39</f>
        <v>247773.04</v>
      </c>
    </row>
    <row r="47" spans="1:4" x14ac:dyDescent="0.3">
      <c r="A47" s="61"/>
      <c r="B47" s="61"/>
      <c r="C47" s="73"/>
      <c r="D47" s="73"/>
    </row>
    <row r="48" spans="1:4" ht="21.6" customHeight="1" x14ac:dyDescent="0.3">
      <c r="A48" s="62" t="s">
        <v>61</v>
      </c>
      <c r="B48" s="56">
        <v>3555</v>
      </c>
      <c r="C48" s="57">
        <f>D48/B48</f>
        <v>13.059623066104077</v>
      </c>
      <c r="D48" s="83">
        <f>D45-D46</f>
        <v>46426.959999999992</v>
      </c>
    </row>
  </sheetData>
  <mergeCells count="4">
    <mergeCell ref="A3:D3"/>
    <mergeCell ref="A23:D23"/>
    <mergeCell ref="A33:D33"/>
    <mergeCell ref="A42:D4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DR1</vt:lpstr>
      <vt:lpstr>DR2</vt:lpstr>
      <vt:lpstr>DR1 correction</vt:lpstr>
      <vt:lpstr>DR2 correction</vt:lpstr>
      <vt:lpstr>'DR2 correction'!Zone_d_impression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ddom</dc:creator>
  <cp:lastModifiedBy>ddom</cp:lastModifiedBy>
  <dcterms:created xsi:type="dcterms:W3CDTF">2012-11-28T13:03:06Z</dcterms:created>
  <dcterms:modified xsi:type="dcterms:W3CDTF">2013-03-08T07:50:04Z</dcterms:modified>
</cp:coreProperties>
</file>