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5030" windowHeight="7440"/>
  </bookViews>
  <sheets>
    <sheet name="descriptif global fournisse 08-" sheetId="1" r:id="rId1"/>
    <sheet name="Legrand" sheetId="2" r:id="rId2"/>
    <sheet name="Schneider" sheetId="3" r:id="rId3"/>
    <sheet name="Siemens" sheetId="4" r:id="rId4"/>
    <sheet name="Hager" sheetId="5" r:id="rId5"/>
    <sheet name="Socomec" sheetId="6" r:id="rId6"/>
    <sheet name="Theben" sheetId="7" r:id="rId7"/>
    <sheet name="Thorn" sheetId="8" r:id="rId8"/>
    <sheet name="Klauke" sheetId="9" r:id="rId9"/>
    <sheet name="Sylvania" sheetId="10" r:id="rId10"/>
    <sheet name="ERM" sheetId="11" r:id="rId11"/>
    <sheet name="DEC" sheetId="12" r:id="rId12"/>
    <sheet name="Gewis  Mavil" sheetId="13" r:id="rId13"/>
    <sheet name="Aric" sheetId="14" r:id="rId14"/>
    <sheet name="Fournisseur cable" sheetId="15" r:id="rId15"/>
    <sheet name="ATV" sheetId="16" r:id="rId16"/>
    <sheet name="Divers" sheetId="17" r:id="rId17"/>
    <sheet name="CANFORD" sheetId="18" r:id="rId18"/>
    <sheet name="local technique" sheetId="20" r:id="rId19"/>
    <sheet name="Extérieur" sheetId="21" r:id="rId20"/>
    <sheet name="salle de conférence" sheetId="22" r:id="rId21"/>
    <sheet name="Couloir" sheetId="23" r:id="rId22"/>
    <sheet name="Cafétéria" sheetId="24" r:id="rId23"/>
    <sheet name="Chambre froide" sheetId="25" r:id="rId24"/>
    <sheet name="BILAN FINANCIER" sheetId="26" r:id="rId25"/>
    <sheet name="Feuil3" sheetId="27" r:id="rId26"/>
  </sheets>
  <definedNames>
    <definedName name="_xlnm._FilterDatabase" localSheetId="0" hidden="1">'descriptif global fournisse 08-'!$A$2:$H$283</definedName>
    <definedName name="_xlnm._FilterDatabase" localSheetId="19" hidden="1">Extérieur!$A$2:$J$41</definedName>
    <definedName name="_xlnm._FilterDatabase" localSheetId="1" hidden="1">Legrand!$A$2:$M$81</definedName>
    <definedName name="_xlnm._FilterDatabase" localSheetId="18" hidden="1">'local technique'!$A$2:$K$11</definedName>
    <definedName name="_xlnm._FilterDatabase" localSheetId="20" hidden="1">'salle de conférence'!$A$2:$J$35</definedName>
    <definedName name="_xlnm._FilterDatabase" localSheetId="6" hidden="1">Theben!$A$2:$F$14</definedName>
    <definedName name="_xlnm.Print_Titles" localSheetId="0">'descriptif global fournisse 08-'!$2:$2</definedName>
    <definedName name="Z_10212DAF_EE1F_48D4_B103_057A79A47D00_.wvu.FilterData" localSheetId="0" hidden="1">'descriptif global fournisse 08-'!$A$2:$H$283</definedName>
    <definedName name="Z_10212DAF_EE1F_48D4_B103_057A79A47D00_.wvu.FilterData" localSheetId="19" hidden="1">Extérieur!$A$2:$J$41</definedName>
    <definedName name="Z_10212DAF_EE1F_48D4_B103_057A79A47D00_.wvu.FilterData" localSheetId="1" hidden="1">Legrand!$A$2:$M$81</definedName>
    <definedName name="Z_10212DAF_EE1F_48D4_B103_057A79A47D00_.wvu.FilterData" localSheetId="18" hidden="1">'local technique'!$A$2:$K$11</definedName>
    <definedName name="Z_10212DAF_EE1F_48D4_B103_057A79A47D00_.wvu.FilterData" localSheetId="20" hidden="1">'salle de conférence'!$A$2:$J$35</definedName>
    <definedName name="Z_10212DAF_EE1F_48D4_B103_057A79A47D00_.wvu.FilterData" localSheetId="6" hidden="1">Theben!$A$2:$F$14</definedName>
    <definedName name="Z_10212DAF_EE1F_48D4_B103_057A79A47D00_.wvu.PrintArea" localSheetId="0" hidden="1">'descriptif global fournisse 08-'!$A$1:$H$283</definedName>
    <definedName name="Z_10212DAF_EE1F_48D4_B103_057A79A47D00_.wvu.PrintTitles" localSheetId="0" hidden="1">'descriptif global fournisse 08-'!$2:$2</definedName>
    <definedName name="_xlnm.Print_Area" localSheetId="0">'descriptif global fournisse 08-'!$A$1:$H$283</definedName>
  </definedNames>
  <calcPr calcId="145621"/>
  <customWorkbookViews>
    <customWorkbookView name="Lycée Renaudeau - Affichage personnalisé" guid="{10212DAF-EE1F-48D4-B103-057A79A47D00}" mergeInterval="0" personalView="1" maximized="1" xWindow="1" yWindow="1" windowWidth="1401" windowHeight="979" activeSheetId="26"/>
    <customWorkbookView name="lebeau - Affichage personnalisé" guid="{E4AA0CF1-3EC6-4DF5-B8DC-5725BCA40376}" mergeInterval="0" personalView="1" maximized="1" xWindow="1" yWindow="1" windowWidth="1680" windowHeight="829" activeSheetId="9"/>
    <customWorkbookView name="ctxad - Affichage personnalisé" guid="{DC87B7F1-D339-4891-A47D-A7B3B843681F}" mergeInterval="0" personalView="1" maximized="1" xWindow="1" yWindow="1" windowWidth="1280" windowHeight="803" activeSheetId="2"/>
  </customWorkbookViews>
</workbook>
</file>

<file path=xl/calcChain.xml><?xml version="1.0" encoding="utf-8"?>
<calcChain xmlns="http://schemas.openxmlformats.org/spreadsheetml/2006/main">
  <c r="A83" i="1" l="1"/>
  <c r="B83" i="1"/>
  <c r="C83" i="1"/>
  <c r="D83" i="1"/>
  <c r="F83" i="1"/>
  <c r="G83" i="1"/>
  <c r="H83" i="1"/>
  <c r="A59" i="1"/>
  <c r="B59" i="1"/>
  <c r="C59" i="1"/>
  <c r="D59" i="1"/>
  <c r="F59" i="1"/>
  <c r="G59" i="1"/>
  <c r="H59" i="1"/>
  <c r="A60" i="1"/>
  <c r="B60" i="1"/>
  <c r="C60" i="1"/>
  <c r="D60" i="1"/>
  <c r="F60" i="1"/>
  <c r="G60" i="1"/>
  <c r="H60" i="1"/>
  <c r="A184" i="1"/>
  <c r="B184" i="1"/>
  <c r="C184" i="1"/>
  <c r="D184" i="1"/>
  <c r="F184" i="1"/>
  <c r="G184" i="1"/>
  <c r="H184" i="1"/>
  <c r="A36" i="1" l="1"/>
  <c r="B36" i="1"/>
  <c r="C36" i="1"/>
  <c r="D36" i="1"/>
  <c r="F36" i="1"/>
  <c r="G36" i="1"/>
  <c r="H36" i="1"/>
  <c r="G91" i="1"/>
  <c r="A235" i="1"/>
  <c r="B235" i="1"/>
  <c r="C235" i="1"/>
  <c r="D235" i="1"/>
  <c r="F235" i="1"/>
  <c r="G235" i="1"/>
  <c r="H235" i="1"/>
  <c r="C40" i="26"/>
  <c r="D40" i="26"/>
  <c r="B40" i="26"/>
  <c r="A159" i="1"/>
  <c r="B159" i="1"/>
  <c r="C159" i="1"/>
  <c r="D159" i="1"/>
  <c r="F159" i="1"/>
  <c r="G159" i="1"/>
  <c r="H159" i="1"/>
  <c r="A160" i="1"/>
  <c r="B160" i="1"/>
  <c r="C160" i="1"/>
  <c r="D160" i="1"/>
  <c r="F160" i="1"/>
  <c r="G160" i="1"/>
  <c r="H160" i="1"/>
  <c r="A161" i="1"/>
  <c r="B161" i="1"/>
  <c r="C161" i="1"/>
  <c r="D161" i="1"/>
  <c r="F161" i="1"/>
  <c r="G161" i="1"/>
  <c r="H161" i="1"/>
  <c r="A162" i="1"/>
  <c r="B162" i="1"/>
  <c r="C162" i="1"/>
  <c r="D162" i="1"/>
  <c r="F162" i="1"/>
  <c r="G162" i="1"/>
  <c r="H162" i="1"/>
  <c r="A163" i="1"/>
  <c r="B163" i="1"/>
  <c r="C163" i="1"/>
  <c r="D163" i="1"/>
  <c r="F163" i="1"/>
  <c r="G163" i="1"/>
  <c r="H163" i="1"/>
  <c r="A164" i="1"/>
  <c r="B164" i="1"/>
  <c r="C164" i="1"/>
  <c r="D164" i="1"/>
  <c r="F164" i="1"/>
  <c r="G164" i="1"/>
  <c r="H164" i="1"/>
  <c r="A165" i="1"/>
  <c r="B165" i="1"/>
  <c r="C165" i="1"/>
  <c r="D165" i="1"/>
  <c r="F165" i="1"/>
  <c r="G165" i="1"/>
  <c r="H165" i="1"/>
  <c r="A166" i="1"/>
  <c r="B166" i="1"/>
  <c r="C166" i="1"/>
  <c r="D166" i="1"/>
  <c r="F166" i="1"/>
  <c r="G166" i="1"/>
  <c r="H166" i="1"/>
  <c r="A167" i="1"/>
  <c r="B167" i="1"/>
  <c r="C167" i="1"/>
  <c r="D167" i="1"/>
  <c r="F167" i="1"/>
  <c r="G167" i="1"/>
  <c r="H167" i="1"/>
  <c r="A168" i="1"/>
  <c r="B168" i="1"/>
  <c r="C168" i="1"/>
  <c r="D168" i="1"/>
  <c r="F168" i="1"/>
  <c r="G168" i="1"/>
  <c r="H168" i="1"/>
  <c r="A169" i="1"/>
  <c r="B169" i="1"/>
  <c r="C169" i="1"/>
  <c r="D169" i="1"/>
  <c r="F169" i="1"/>
  <c r="G169" i="1"/>
  <c r="H169" i="1"/>
  <c r="A175" i="1"/>
  <c r="B175" i="1"/>
  <c r="C175" i="1"/>
  <c r="D175" i="1"/>
  <c r="F175" i="1"/>
  <c r="G175" i="1"/>
  <c r="H280" i="1"/>
  <c r="G280" i="1"/>
  <c r="E280" i="1"/>
  <c r="D280" i="1"/>
  <c r="H279" i="1"/>
  <c r="G279" i="1"/>
  <c r="E279" i="1"/>
  <c r="D279" i="1"/>
  <c r="H278" i="1"/>
  <c r="G278" i="1"/>
  <c r="E278" i="1"/>
  <c r="D278" i="1"/>
  <c r="C278" i="1"/>
  <c r="B278" i="1"/>
  <c r="H13" i="26" l="1"/>
  <c r="D42" i="26"/>
  <c r="G274" i="1" l="1"/>
  <c r="H274" i="1"/>
  <c r="G275" i="1"/>
  <c r="H275" i="1"/>
  <c r="G276" i="1"/>
  <c r="H276" i="1"/>
  <c r="E274" i="1"/>
  <c r="E275" i="1"/>
  <c r="E276" i="1"/>
  <c r="A274" i="1"/>
  <c r="B274" i="1"/>
  <c r="C274" i="1"/>
  <c r="D274" i="1"/>
  <c r="A275" i="1"/>
  <c r="B275" i="1"/>
  <c r="C275" i="1"/>
  <c r="D275" i="1"/>
  <c r="A276" i="1"/>
  <c r="B276" i="1"/>
  <c r="C276" i="1"/>
  <c r="D276" i="1"/>
  <c r="H272" i="1"/>
  <c r="G272" i="1"/>
  <c r="F272" i="1"/>
  <c r="D272" i="1"/>
  <c r="C272" i="1"/>
  <c r="B272" i="1"/>
  <c r="A272" i="1"/>
  <c r="H271" i="1"/>
  <c r="G271" i="1"/>
  <c r="F271" i="1"/>
  <c r="D271" i="1"/>
  <c r="C271" i="1"/>
  <c r="B271" i="1"/>
  <c r="A271" i="1"/>
  <c r="H270" i="1"/>
  <c r="G270" i="1"/>
  <c r="F270" i="1"/>
  <c r="D270" i="1"/>
  <c r="C270" i="1"/>
  <c r="B270" i="1"/>
  <c r="A270" i="1"/>
  <c r="H269" i="1"/>
  <c r="G269" i="1"/>
  <c r="F269" i="1"/>
  <c r="D269" i="1"/>
  <c r="C269" i="1"/>
  <c r="B269" i="1"/>
  <c r="A269" i="1"/>
  <c r="H268" i="1"/>
  <c r="G268" i="1"/>
  <c r="F268" i="1"/>
  <c r="D268" i="1"/>
  <c r="C268" i="1"/>
  <c r="B268" i="1"/>
  <c r="A268" i="1"/>
  <c r="H267" i="1"/>
  <c r="G267" i="1"/>
  <c r="F267" i="1"/>
  <c r="D267" i="1"/>
  <c r="C267" i="1"/>
  <c r="B267" i="1"/>
  <c r="A267" i="1"/>
  <c r="H266" i="1"/>
  <c r="G266" i="1"/>
  <c r="F266" i="1"/>
  <c r="D266" i="1"/>
  <c r="C266" i="1"/>
  <c r="B266" i="1"/>
  <c r="A266" i="1"/>
  <c r="H265" i="1"/>
  <c r="G265" i="1"/>
  <c r="F265" i="1"/>
  <c r="D265" i="1"/>
  <c r="C265" i="1"/>
  <c r="B265" i="1"/>
  <c r="A265" i="1"/>
  <c r="H264" i="1"/>
  <c r="G264" i="1"/>
  <c r="F264" i="1"/>
  <c r="D264" i="1"/>
  <c r="C264" i="1"/>
  <c r="B264" i="1"/>
  <c r="A264" i="1"/>
  <c r="H263" i="1"/>
  <c r="G263" i="1"/>
  <c r="F263" i="1"/>
  <c r="D263" i="1"/>
  <c r="C263" i="1"/>
  <c r="B263" i="1"/>
  <c r="A263" i="1"/>
  <c r="H262" i="1"/>
  <c r="G262" i="1"/>
  <c r="F262" i="1"/>
  <c r="D262" i="1"/>
  <c r="C262" i="1"/>
  <c r="B262" i="1"/>
  <c r="A262" i="1"/>
  <c r="H261" i="1"/>
  <c r="G261" i="1"/>
  <c r="F261" i="1"/>
  <c r="D261" i="1"/>
  <c r="C261" i="1"/>
  <c r="B261" i="1"/>
  <c r="A261" i="1"/>
  <c r="H260" i="1"/>
  <c r="G260" i="1"/>
  <c r="F260" i="1"/>
  <c r="D260" i="1"/>
  <c r="C260" i="1"/>
  <c r="B260" i="1"/>
  <c r="A260" i="1"/>
  <c r="H259" i="1"/>
  <c r="G259" i="1"/>
  <c r="F259" i="1"/>
  <c r="D259" i="1"/>
  <c r="C259" i="1"/>
  <c r="B259" i="1"/>
  <c r="A259" i="1"/>
  <c r="H258" i="1"/>
  <c r="G258" i="1"/>
  <c r="F258" i="1"/>
  <c r="D258" i="1"/>
  <c r="C258" i="1"/>
  <c r="B258" i="1"/>
  <c r="A258" i="1"/>
  <c r="H257" i="1"/>
  <c r="G257" i="1"/>
  <c r="F257" i="1"/>
  <c r="D257" i="1"/>
  <c r="C257" i="1"/>
  <c r="B257" i="1"/>
  <c r="A257" i="1"/>
  <c r="H256" i="1"/>
  <c r="G256" i="1"/>
  <c r="F256" i="1"/>
  <c r="D256" i="1"/>
  <c r="C256" i="1"/>
  <c r="B256" i="1"/>
  <c r="A256" i="1"/>
  <c r="H255" i="1"/>
  <c r="G255" i="1"/>
  <c r="F255" i="1"/>
  <c r="D255" i="1"/>
  <c r="C255" i="1"/>
  <c r="B255" i="1"/>
  <c r="A255" i="1"/>
  <c r="H254" i="1"/>
  <c r="G254" i="1"/>
  <c r="F254" i="1"/>
  <c r="D254" i="1"/>
  <c r="C254" i="1"/>
  <c r="B254" i="1"/>
  <c r="A254" i="1"/>
  <c r="H253" i="1"/>
  <c r="G253" i="1"/>
  <c r="F253" i="1"/>
  <c r="D253" i="1"/>
  <c r="C253" i="1"/>
  <c r="B253" i="1"/>
  <c r="A253" i="1"/>
  <c r="H252" i="1"/>
  <c r="G252" i="1"/>
  <c r="F252" i="1"/>
  <c r="D252" i="1"/>
  <c r="C252" i="1"/>
  <c r="B252" i="1"/>
  <c r="A252" i="1"/>
  <c r="H250" i="1"/>
  <c r="G250" i="1"/>
  <c r="F250" i="1"/>
  <c r="D250" i="1"/>
  <c r="C250" i="1"/>
  <c r="B250" i="1"/>
  <c r="A250" i="1"/>
  <c r="H249" i="1"/>
  <c r="G249" i="1"/>
  <c r="F249" i="1"/>
  <c r="D249" i="1"/>
  <c r="C249" i="1"/>
  <c r="B249" i="1"/>
  <c r="A249" i="1"/>
  <c r="H247" i="1"/>
  <c r="G247" i="1"/>
  <c r="F247" i="1"/>
  <c r="D247" i="1"/>
  <c r="C247" i="1"/>
  <c r="B247" i="1"/>
  <c r="A247" i="1"/>
  <c r="H246" i="1"/>
  <c r="G246" i="1"/>
  <c r="F246" i="1"/>
  <c r="D246" i="1"/>
  <c r="C246" i="1"/>
  <c r="B246" i="1"/>
  <c r="A246" i="1"/>
  <c r="H245" i="1"/>
  <c r="G245" i="1"/>
  <c r="F245" i="1"/>
  <c r="D245" i="1"/>
  <c r="C245" i="1"/>
  <c r="B245" i="1"/>
  <c r="A245" i="1"/>
  <c r="H244" i="1"/>
  <c r="G244" i="1"/>
  <c r="F244" i="1"/>
  <c r="D244" i="1"/>
  <c r="C244" i="1"/>
  <c r="B244" i="1"/>
  <c r="A244" i="1"/>
  <c r="H243" i="1"/>
  <c r="G243" i="1"/>
  <c r="F243" i="1"/>
  <c r="D243" i="1"/>
  <c r="C243" i="1"/>
  <c r="B243" i="1"/>
  <c r="A243" i="1"/>
  <c r="H242" i="1"/>
  <c r="G242" i="1"/>
  <c r="F242" i="1"/>
  <c r="D242" i="1"/>
  <c r="C242" i="1"/>
  <c r="B242" i="1"/>
  <c r="A242" i="1"/>
  <c r="H241" i="1"/>
  <c r="G241" i="1"/>
  <c r="F241" i="1"/>
  <c r="D241" i="1"/>
  <c r="C241" i="1"/>
  <c r="B241" i="1"/>
  <c r="A241" i="1"/>
  <c r="H240" i="1"/>
  <c r="G240" i="1"/>
  <c r="F240" i="1"/>
  <c r="D240" i="1"/>
  <c r="C240" i="1"/>
  <c r="B240" i="1"/>
  <c r="A240" i="1"/>
  <c r="H239" i="1"/>
  <c r="G239" i="1"/>
  <c r="D239" i="1"/>
  <c r="C239" i="1"/>
  <c r="B239" i="1"/>
  <c r="A239" i="1"/>
  <c r="H237" i="1"/>
  <c r="G237" i="1"/>
  <c r="F237" i="1"/>
  <c r="D237" i="1"/>
  <c r="C237" i="1"/>
  <c r="B237" i="1"/>
  <c r="A237" i="1"/>
  <c r="D236" i="1" l="1"/>
  <c r="C236" i="1"/>
  <c r="B236" i="1"/>
  <c r="A236" i="1"/>
  <c r="H234" i="1"/>
  <c r="G234" i="1"/>
  <c r="F234" i="1"/>
  <c r="D234" i="1"/>
  <c r="C234" i="1"/>
  <c r="B234" i="1"/>
  <c r="A234" i="1"/>
  <c r="H233" i="1"/>
  <c r="G233" i="1"/>
  <c r="F233" i="1"/>
  <c r="D233" i="1"/>
  <c r="C233" i="1"/>
  <c r="B233" i="1"/>
  <c r="A233" i="1"/>
  <c r="H232" i="1"/>
  <c r="G232" i="1"/>
  <c r="D232" i="1"/>
  <c r="C232" i="1"/>
  <c r="B232" i="1"/>
  <c r="A232" i="1"/>
  <c r="H230" i="1"/>
  <c r="G230" i="1"/>
  <c r="F230" i="1"/>
  <c r="D230" i="1"/>
  <c r="C230" i="1"/>
  <c r="B230" i="1"/>
  <c r="A230" i="1"/>
  <c r="H229" i="1"/>
  <c r="G229" i="1"/>
  <c r="D229" i="1"/>
  <c r="C229" i="1"/>
  <c r="B229" i="1"/>
  <c r="A229" i="1"/>
  <c r="H228" i="1"/>
  <c r="G228" i="1"/>
  <c r="F228" i="1"/>
  <c r="D228" i="1"/>
  <c r="C228" i="1"/>
  <c r="B228" i="1"/>
  <c r="A228" i="1"/>
  <c r="H227" i="1"/>
  <c r="G227" i="1"/>
  <c r="F227" i="1"/>
  <c r="D227" i="1"/>
  <c r="C227" i="1"/>
  <c r="B227" i="1"/>
  <c r="A227" i="1"/>
  <c r="H226" i="1"/>
  <c r="G226" i="1"/>
  <c r="F226" i="1"/>
  <c r="D226" i="1"/>
  <c r="C226" i="1"/>
  <c r="B226" i="1"/>
  <c r="A226" i="1"/>
  <c r="H225" i="1"/>
  <c r="G225" i="1"/>
  <c r="F225" i="1"/>
  <c r="D225" i="1"/>
  <c r="C225" i="1"/>
  <c r="B225" i="1"/>
  <c r="A225" i="1"/>
  <c r="H224" i="1"/>
  <c r="G224" i="1"/>
  <c r="D224" i="1"/>
  <c r="C224" i="1"/>
  <c r="B224" i="1"/>
  <c r="A224" i="1"/>
  <c r="H223" i="1"/>
  <c r="G223" i="1"/>
  <c r="F223" i="1"/>
  <c r="D223" i="1"/>
  <c r="C223" i="1"/>
  <c r="B223" i="1"/>
  <c r="A223" i="1"/>
  <c r="H222" i="1"/>
  <c r="G222" i="1"/>
  <c r="D222" i="1"/>
  <c r="C222" i="1"/>
  <c r="B222" i="1"/>
  <c r="A222" i="1"/>
  <c r="H220" i="1"/>
  <c r="G220" i="1"/>
  <c r="F220" i="1"/>
  <c r="D220" i="1"/>
  <c r="C220" i="1"/>
  <c r="B220" i="1"/>
  <c r="A220" i="1"/>
  <c r="H219" i="1"/>
  <c r="G219" i="1"/>
  <c r="D219" i="1"/>
  <c r="C219" i="1"/>
  <c r="B219" i="1"/>
  <c r="A219" i="1"/>
  <c r="H217" i="1"/>
  <c r="G217" i="1"/>
  <c r="F217" i="1"/>
  <c r="D217" i="1"/>
  <c r="C217" i="1"/>
  <c r="B217" i="1"/>
  <c r="A217" i="1"/>
  <c r="H216" i="1"/>
  <c r="G216" i="1"/>
  <c r="F216" i="1"/>
  <c r="D216" i="1"/>
  <c r="C216" i="1"/>
  <c r="B216" i="1"/>
  <c r="A216" i="1"/>
  <c r="H215" i="1"/>
  <c r="G215" i="1"/>
  <c r="F215" i="1"/>
  <c r="D215" i="1"/>
  <c r="C215" i="1"/>
  <c r="B215" i="1"/>
  <c r="A215" i="1"/>
  <c r="H214" i="1"/>
  <c r="G214" i="1"/>
  <c r="D214" i="1"/>
  <c r="C214" i="1"/>
  <c r="B214" i="1"/>
  <c r="A214" i="1"/>
  <c r="H213" i="1"/>
  <c r="G213" i="1"/>
  <c r="F213" i="1"/>
  <c r="D213" i="1"/>
  <c r="C213" i="1"/>
  <c r="B213" i="1"/>
  <c r="A213" i="1"/>
  <c r="H212" i="1"/>
  <c r="G212" i="1"/>
  <c r="F212" i="1"/>
  <c r="D212" i="1"/>
  <c r="C212" i="1"/>
  <c r="B212" i="1"/>
  <c r="A212" i="1"/>
  <c r="H211" i="1"/>
  <c r="G211" i="1"/>
  <c r="F211" i="1"/>
  <c r="D211" i="1"/>
  <c r="C211" i="1"/>
  <c r="B211" i="1"/>
  <c r="A211" i="1"/>
  <c r="H210" i="1"/>
  <c r="G210" i="1"/>
  <c r="F210" i="1"/>
  <c r="D210" i="1"/>
  <c r="C210" i="1"/>
  <c r="B210" i="1"/>
  <c r="A210" i="1"/>
  <c r="H209" i="1"/>
  <c r="G209" i="1"/>
  <c r="D209" i="1"/>
  <c r="C209" i="1"/>
  <c r="B209" i="1"/>
  <c r="A209" i="1"/>
  <c r="H207" i="1"/>
  <c r="G207" i="1"/>
  <c r="F207" i="1"/>
  <c r="D207" i="1"/>
  <c r="C207" i="1"/>
  <c r="B207" i="1"/>
  <c r="A207" i="1"/>
  <c r="H206" i="1"/>
  <c r="G206" i="1"/>
  <c r="F206" i="1"/>
  <c r="D206" i="1"/>
  <c r="C206" i="1"/>
  <c r="B206" i="1"/>
  <c r="A206" i="1"/>
  <c r="H205" i="1"/>
  <c r="G205" i="1"/>
  <c r="F205" i="1"/>
  <c r="D205" i="1"/>
  <c r="C205" i="1"/>
  <c r="B205" i="1"/>
  <c r="A205" i="1"/>
  <c r="H204" i="1"/>
  <c r="G204" i="1"/>
  <c r="F204" i="1"/>
  <c r="D204" i="1"/>
  <c r="C204" i="1"/>
  <c r="B204" i="1"/>
  <c r="A204" i="1"/>
  <c r="H203" i="1"/>
  <c r="G203" i="1"/>
  <c r="D203" i="1"/>
  <c r="C203" i="1"/>
  <c r="B203" i="1"/>
  <c r="A203" i="1"/>
  <c r="H201" i="1"/>
  <c r="G201" i="1"/>
  <c r="F201" i="1"/>
  <c r="D201" i="1"/>
  <c r="C201" i="1"/>
  <c r="B201" i="1"/>
  <c r="A201" i="1"/>
  <c r="H200" i="1"/>
  <c r="G200" i="1"/>
  <c r="F200" i="1"/>
  <c r="D200" i="1"/>
  <c r="C200" i="1"/>
  <c r="B200" i="1"/>
  <c r="A200" i="1"/>
  <c r="H199" i="1"/>
  <c r="G199" i="1"/>
  <c r="F199" i="1"/>
  <c r="D199" i="1"/>
  <c r="C199" i="1"/>
  <c r="B199" i="1"/>
  <c r="A199" i="1"/>
  <c r="H198" i="1"/>
  <c r="G198" i="1"/>
  <c r="F198" i="1"/>
  <c r="D198" i="1"/>
  <c r="C198" i="1"/>
  <c r="B198" i="1"/>
  <c r="A198" i="1"/>
  <c r="H197" i="1"/>
  <c r="G197" i="1"/>
  <c r="F197" i="1"/>
  <c r="D197" i="1"/>
  <c r="C197" i="1"/>
  <c r="B197" i="1"/>
  <c r="A197" i="1"/>
  <c r="H196" i="1"/>
  <c r="G196" i="1"/>
  <c r="F196" i="1"/>
  <c r="D196" i="1"/>
  <c r="C196" i="1"/>
  <c r="B196" i="1"/>
  <c r="A196" i="1"/>
  <c r="H195" i="1"/>
  <c r="G195" i="1"/>
  <c r="F195" i="1"/>
  <c r="D195" i="1"/>
  <c r="C195" i="1"/>
  <c r="B195" i="1"/>
  <c r="A195" i="1"/>
  <c r="H194" i="1"/>
  <c r="G194" i="1"/>
  <c r="A194" i="1"/>
  <c r="H193" i="1"/>
  <c r="G193" i="1"/>
  <c r="F193" i="1"/>
  <c r="D193" i="1"/>
  <c r="C193" i="1"/>
  <c r="B193" i="1"/>
  <c r="A193" i="1"/>
  <c r="H192" i="1"/>
  <c r="G192" i="1"/>
  <c r="F192" i="1"/>
  <c r="D192" i="1"/>
  <c r="C192" i="1"/>
  <c r="B192" i="1"/>
  <c r="A192" i="1"/>
  <c r="H191" i="1"/>
  <c r="G191" i="1"/>
  <c r="F191" i="1"/>
  <c r="D191" i="1"/>
  <c r="C191" i="1"/>
  <c r="B191" i="1"/>
  <c r="A191" i="1"/>
  <c r="H190" i="1"/>
  <c r="G190" i="1"/>
  <c r="F190" i="1"/>
  <c r="D190" i="1"/>
  <c r="C190" i="1"/>
  <c r="B190" i="1"/>
  <c r="A190" i="1"/>
  <c r="H189" i="1"/>
  <c r="G189" i="1"/>
  <c r="F189" i="1"/>
  <c r="D189" i="1"/>
  <c r="C189" i="1"/>
  <c r="B189" i="1"/>
  <c r="A189" i="1"/>
  <c r="H188" i="1"/>
  <c r="G188" i="1"/>
  <c r="F188" i="1"/>
  <c r="D188" i="1"/>
  <c r="C188" i="1"/>
  <c r="B188" i="1"/>
  <c r="A188" i="1"/>
  <c r="H187" i="1"/>
  <c r="G187" i="1"/>
  <c r="A187" i="1"/>
  <c r="H186" i="1"/>
  <c r="G186" i="1"/>
  <c r="F186" i="1"/>
  <c r="D186" i="1"/>
  <c r="C186" i="1"/>
  <c r="B186" i="1"/>
  <c r="A186" i="1"/>
  <c r="H185" i="1"/>
  <c r="G185" i="1"/>
  <c r="F185" i="1"/>
  <c r="D185" i="1"/>
  <c r="C185" i="1"/>
  <c r="B185" i="1"/>
  <c r="A185" i="1"/>
  <c r="H183" i="1"/>
  <c r="G183" i="1"/>
  <c r="F183" i="1"/>
  <c r="D183" i="1"/>
  <c r="C183" i="1"/>
  <c r="B183" i="1"/>
  <c r="A183" i="1"/>
  <c r="H182" i="1"/>
  <c r="G182" i="1"/>
  <c r="F182" i="1"/>
  <c r="D182" i="1"/>
  <c r="C182" i="1"/>
  <c r="B182" i="1"/>
  <c r="A182" i="1"/>
  <c r="H181" i="1"/>
  <c r="G181" i="1"/>
  <c r="A181" i="1"/>
  <c r="H180" i="1"/>
  <c r="G180" i="1"/>
  <c r="F180" i="1"/>
  <c r="D180" i="1"/>
  <c r="C180" i="1"/>
  <c r="B180" i="1"/>
  <c r="A180" i="1"/>
  <c r="H179" i="1"/>
  <c r="G179" i="1"/>
  <c r="F179" i="1"/>
  <c r="D179" i="1"/>
  <c r="C179" i="1"/>
  <c r="B179" i="1"/>
  <c r="A179" i="1"/>
  <c r="H178" i="1"/>
  <c r="G178" i="1"/>
  <c r="F178" i="1"/>
  <c r="D178" i="1"/>
  <c r="C178" i="1"/>
  <c r="B178" i="1"/>
  <c r="A178" i="1"/>
  <c r="H177" i="1"/>
  <c r="G177" i="1"/>
  <c r="F177" i="1"/>
  <c r="D177" i="1"/>
  <c r="C177" i="1"/>
  <c r="B177" i="1"/>
  <c r="A177" i="1"/>
  <c r="H176" i="1"/>
  <c r="G176" i="1"/>
  <c r="F176" i="1"/>
  <c r="D176" i="1"/>
  <c r="C176" i="1"/>
  <c r="B176" i="1"/>
  <c r="A176" i="1"/>
  <c r="H174" i="1"/>
  <c r="G174" i="1"/>
  <c r="F174" i="1"/>
  <c r="D174" i="1"/>
  <c r="C174" i="1"/>
  <c r="B174" i="1"/>
  <c r="A174" i="1"/>
  <c r="H173" i="1"/>
  <c r="G173" i="1"/>
  <c r="F173" i="1"/>
  <c r="D173" i="1"/>
  <c r="C173" i="1"/>
  <c r="B173" i="1"/>
  <c r="A173" i="1"/>
  <c r="H172" i="1"/>
  <c r="G172" i="1"/>
  <c r="F172" i="1"/>
  <c r="D172" i="1"/>
  <c r="C172" i="1"/>
  <c r="B172" i="1"/>
  <c r="A172" i="1"/>
  <c r="H171" i="1"/>
  <c r="G171" i="1"/>
  <c r="F171" i="1"/>
  <c r="D171" i="1"/>
  <c r="C171" i="1"/>
  <c r="B171" i="1"/>
  <c r="A171" i="1"/>
  <c r="H170" i="1"/>
  <c r="G170" i="1"/>
  <c r="A170" i="1"/>
  <c r="H158" i="1"/>
  <c r="G158" i="1"/>
  <c r="F158" i="1"/>
  <c r="D158" i="1"/>
  <c r="C158" i="1"/>
  <c r="B158" i="1"/>
  <c r="A158" i="1"/>
  <c r="H157" i="1"/>
  <c r="G157" i="1"/>
  <c r="F157" i="1"/>
  <c r="D157" i="1"/>
  <c r="C157" i="1"/>
  <c r="B157" i="1"/>
  <c r="A157" i="1"/>
  <c r="H156" i="1"/>
  <c r="G156" i="1"/>
  <c r="F156" i="1"/>
  <c r="D156" i="1"/>
  <c r="C156" i="1"/>
  <c r="B156" i="1"/>
  <c r="A156" i="1"/>
  <c r="H155" i="1"/>
  <c r="G155" i="1"/>
  <c r="F155" i="1"/>
  <c r="D155" i="1"/>
  <c r="C155" i="1"/>
  <c r="B155" i="1"/>
  <c r="A155" i="1"/>
  <c r="H154" i="1"/>
  <c r="G154" i="1"/>
  <c r="F154" i="1"/>
  <c r="D154" i="1"/>
  <c r="C154" i="1"/>
  <c r="B154" i="1"/>
  <c r="A154" i="1"/>
  <c r="H153" i="1"/>
  <c r="G153" i="1"/>
  <c r="F153" i="1"/>
  <c r="D153" i="1"/>
  <c r="C153" i="1"/>
  <c r="B153" i="1"/>
  <c r="A153" i="1"/>
  <c r="H152" i="1"/>
  <c r="G152" i="1"/>
  <c r="F152" i="1"/>
  <c r="D152" i="1"/>
  <c r="C152" i="1"/>
  <c r="B152" i="1"/>
  <c r="A152" i="1"/>
  <c r="H151" i="1"/>
  <c r="G151" i="1"/>
  <c r="F151" i="1"/>
  <c r="D151" i="1"/>
  <c r="C151" i="1"/>
  <c r="B151" i="1"/>
  <c r="A151" i="1"/>
  <c r="H150" i="1"/>
  <c r="G150" i="1"/>
  <c r="F150" i="1"/>
  <c r="D150" i="1"/>
  <c r="C150" i="1"/>
  <c r="B150" i="1"/>
  <c r="A150" i="1"/>
  <c r="H149" i="1"/>
  <c r="G149" i="1"/>
  <c r="F149" i="1"/>
  <c r="D149" i="1"/>
  <c r="C149" i="1"/>
  <c r="B149" i="1"/>
  <c r="A149" i="1"/>
  <c r="H148" i="1"/>
  <c r="G148" i="1"/>
  <c r="F148" i="1"/>
  <c r="D148" i="1"/>
  <c r="C148" i="1"/>
  <c r="B148" i="1"/>
  <c r="A148" i="1"/>
  <c r="H147" i="1"/>
  <c r="G147" i="1"/>
  <c r="F147" i="1"/>
  <c r="D147" i="1"/>
  <c r="C147" i="1"/>
  <c r="B147" i="1"/>
  <c r="A147" i="1"/>
  <c r="H146" i="1"/>
  <c r="G146" i="1"/>
  <c r="F146" i="1"/>
  <c r="D146" i="1"/>
  <c r="C146" i="1"/>
  <c r="B146" i="1"/>
  <c r="A146" i="1"/>
  <c r="H145" i="1"/>
  <c r="G145" i="1"/>
  <c r="F145" i="1"/>
  <c r="D145" i="1"/>
  <c r="C145" i="1"/>
  <c r="B145" i="1"/>
  <c r="A145" i="1"/>
  <c r="H144" i="1"/>
  <c r="G144" i="1"/>
  <c r="F144" i="1"/>
  <c r="D144" i="1"/>
  <c r="C144" i="1"/>
  <c r="B144" i="1"/>
  <c r="A144" i="1"/>
  <c r="H143" i="1"/>
  <c r="G143" i="1"/>
  <c r="F143" i="1"/>
  <c r="D143" i="1"/>
  <c r="C143" i="1"/>
  <c r="B143" i="1"/>
  <c r="A143" i="1"/>
  <c r="H142" i="1"/>
  <c r="G142" i="1"/>
  <c r="F142" i="1"/>
  <c r="D142" i="1"/>
  <c r="C142" i="1"/>
  <c r="B142" i="1"/>
  <c r="A142" i="1"/>
  <c r="H141" i="1"/>
  <c r="G141" i="1"/>
  <c r="F141" i="1"/>
  <c r="D141" i="1"/>
  <c r="C141" i="1"/>
  <c r="B141" i="1"/>
  <c r="A141" i="1"/>
  <c r="H140" i="1"/>
  <c r="G140" i="1"/>
  <c r="F140" i="1"/>
  <c r="D140" i="1"/>
  <c r="C140" i="1"/>
  <c r="B140" i="1"/>
  <c r="A140" i="1"/>
  <c r="H139" i="1"/>
  <c r="G139" i="1"/>
  <c r="F139" i="1"/>
  <c r="D139" i="1"/>
  <c r="C139" i="1"/>
  <c r="B139" i="1"/>
  <c r="A139" i="1"/>
  <c r="H138" i="1"/>
  <c r="G138" i="1"/>
  <c r="F138" i="1"/>
  <c r="D138" i="1"/>
  <c r="C138" i="1"/>
  <c r="B138" i="1"/>
  <c r="A138" i="1"/>
  <c r="H137" i="1"/>
  <c r="G137" i="1"/>
  <c r="A137" i="1"/>
  <c r="H136" i="1"/>
  <c r="G136" i="1"/>
  <c r="F136" i="1"/>
  <c r="D136" i="1"/>
  <c r="C136" i="1"/>
  <c r="B136" i="1"/>
  <c r="A136" i="1"/>
  <c r="H135" i="1"/>
  <c r="G135" i="1"/>
  <c r="F135" i="1"/>
  <c r="D135" i="1"/>
  <c r="C135" i="1"/>
  <c r="B135" i="1"/>
  <c r="A135" i="1"/>
  <c r="H134" i="1"/>
  <c r="G134" i="1"/>
  <c r="F134" i="1"/>
  <c r="D134" i="1"/>
  <c r="C134" i="1"/>
  <c r="B134" i="1"/>
  <c r="A134" i="1"/>
  <c r="H133" i="1"/>
  <c r="G133" i="1"/>
  <c r="F133" i="1"/>
  <c r="D133" i="1"/>
  <c r="C133" i="1"/>
  <c r="B133" i="1"/>
  <c r="A133" i="1"/>
  <c r="H132" i="1"/>
  <c r="G132" i="1"/>
  <c r="F132" i="1"/>
  <c r="D132" i="1"/>
  <c r="C132" i="1"/>
  <c r="B132" i="1"/>
  <c r="A132" i="1"/>
  <c r="H131" i="1"/>
  <c r="G131" i="1"/>
  <c r="A131" i="1"/>
  <c r="H129" i="1"/>
  <c r="G129" i="1"/>
  <c r="F129" i="1"/>
  <c r="D129" i="1"/>
  <c r="C129" i="1"/>
  <c r="B129" i="1"/>
  <c r="A129" i="1"/>
  <c r="H128" i="1"/>
  <c r="G128" i="1"/>
  <c r="F128" i="1"/>
  <c r="D128" i="1"/>
  <c r="C128" i="1"/>
  <c r="B128" i="1"/>
  <c r="A128" i="1"/>
  <c r="H127" i="1"/>
  <c r="G127" i="1"/>
  <c r="F127" i="1"/>
  <c r="D127" i="1"/>
  <c r="C127" i="1"/>
  <c r="B127" i="1"/>
  <c r="A127" i="1"/>
  <c r="H126" i="1"/>
  <c r="G126" i="1"/>
  <c r="F126" i="1"/>
  <c r="D126" i="1"/>
  <c r="C126" i="1"/>
  <c r="B126" i="1"/>
  <c r="A126" i="1"/>
  <c r="H7" i="26"/>
  <c r="H125" i="1"/>
  <c r="G125" i="1"/>
  <c r="A125" i="1"/>
  <c r="H123" i="1"/>
  <c r="G123" i="1"/>
  <c r="F123" i="1"/>
  <c r="D123" i="1"/>
  <c r="C123" i="1"/>
  <c r="B123" i="1"/>
  <c r="A123" i="1"/>
  <c r="H122" i="1"/>
  <c r="G122" i="1"/>
  <c r="F122" i="1"/>
  <c r="D122" i="1"/>
  <c r="C122" i="1"/>
  <c r="B122" i="1"/>
  <c r="A122" i="1"/>
  <c r="H121" i="1"/>
  <c r="G121" i="1"/>
  <c r="F121" i="1"/>
  <c r="D121" i="1"/>
  <c r="C121" i="1"/>
  <c r="B121" i="1"/>
  <c r="A121" i="1"/>
  <c r="H120" i="1"/>
  <c r="G120" i="1"/>
  <c r="F120" i="1"/>
  <c r="D120" i="1"/>
  <c r="C120" i="1"/>
  <c r="B120" i="1"/>
  <c r="A120" i="1"/>
  <c r="H119" i="1"/>
  <c r="G119" i="1"/>
  <c r="F119" i="1"/>
  <c r="D119" i="1"/>
  <c r="C119" i="1"/>
  <c r="B119" i="1"/>
  <c r="A119" i="1"/>
  <c r="H118" i="1"/>
  <c r="G118" i="1"/>
  <c r="F118" i="1"/>
  <c r="D118" i="1"/>
  <c r="C118" i="1"/>
  <c r="B118" i="1"/>
  <c r="A118" i="1"/>
  <c r="H117" i="1"/>
  <c r="G117" i="1"/>
  <c r="F117" i="1"/>
  <c r="D117" i="1"/>
  <c r="C117" i="1"/>
  <c r="B117" i="1"/>
  <c r="A117" i="1"/>
  <c r="H116" i="1"/>
  <c r="G116" i="1"/>
  <c r="F116" i="1"/>
  <c r="D116" i="1"/>
  <c r="C116" i="1"/>
  <c r="B116" i="1"/>
  <c r="A116" i="1"/>
  <c r="H115" i="1"/>
  <c r="G115" i="1"/>
  <c r="F115" i="1"/>
  <c r="D115" i="1"/>
  <c r="C115" i="1"/>
  <c r="B115" i="1"/>
  <c r="A115" i="1"/>
  <c r="H114" i="1"/>
  <c r="G114" i="1"/>
  <c r="F114" i="1"/>
  <c r="D114" i="1"/>
  <c r="C114" i="1"/>
  <c r="B114" i="1"/>
  <c r="A114" i="1"/>
  <c r="H113" i="1"/>
  <c r="G113" i="1"/>
  <c r="F113" i="1"/>
  <c r="D113" i="1"/>
  <c r="C113" i="1"/>
  <c r="B113" i="1"/>
  <c r="A113" i="1"/>
  <c r="H112" i="1"/>
  <c r="G112" i="1"/>
  <c r="F112" i="1"/>
  <c r="D112" i="1"/>
  <c r="C112" i="1"/>
  <c r="B112" i="1"/>
  <c r="A112" i="1"/>
  <c r="H111" i="1"/>
  <c r="G111" i="1"/>
  <c r="F111" i="1"/>
  <c r="D111" i="1"/>
  <c r="C111" i="1"/>
  <c r="B111" i="1"/>
  <c r="A111" i="1"/>
  <c r="H110" i="1"/>
  <c r="G110" i="1"/>
  <c r="F110" i="1"/>
  <c r="D110" i="1"/>
  <c r="C110" i="1"/>
  <c r="B110" i="1"/>
  <c r="A110" i="1"/>
  <c r="H109" i="1"/>
  <c r="G109" i="1"/>
  <c r="F109" i="1"/>
  <c r="D109" i="1"/>
  <c r="C109" i="1"/>
  <c r="B109" i="1"/>
  <c r="A109" i="1"/>
  <c r="H108" i="1"/>
  <c r="G108" i="1"/>
  <c r="F108" i="1"/>
  <c r="D108" i="1"/>
  <c r="C108" i="1"/>
  <c r="B108" i="1"/>
  <c r="A108" i="1"/>
  <c r="H107" i="1"/>
  <c r="G107" i="1"/>
  <c r="F107" i="1"/>
  <c r="D107" i="1"/>
  <c r="C107" i="1"/>
  <c r="B107" i="1"/>
  <c r="A107" i="1"/>
  <c r="H106" i="1"/>
  <c r="G106" i="1"/>
  <c r="F106" i="1"/>
  <c r="D106" i="1"/>
  <c r="C106" i="1"/>
  <c r="B106" i="1"/>
  <c r="A106" i="1"/>
  <c r="H105" i="1"/>
  <c r="G105" i="1"/>
  <c r="F105" i="1"/>
  <c r="D105" i="1"/>
  <c r="C105" i="1"/>
  <c r="B105" i="1"/>
  <c r="A105" i="1"/>
  <c r="H104" i="1"/>
  <c r="G104" i="1"/>
  <c r="F104" i="1"/>
  <c r="D104" i="1"/>
  <c r="C104" i="1"/>
  <c r="B104" i="1"/>
  <c r="A104" i="1"/>
  <c r="H103" i="1"/>
  <c r="G103" i="1"/>
  <c r="F103" i="1"/>
  <c r="D103" i="1"/>
  <c r="C103" i="1"/>
  <c r="B103" i="1"/>
  <c r="A103" i="1"/>
  <c r="H102" i="1"/>
  <c r="G102" i="1"/>
  <c r="F102" i="1"/>
  <c r="D102" i="1"/>
  <c r="C102" i="1"/>
  <c r="B102" i="1"/>
  <c r="A102" i="1"/>
  <c r="H101" i="1"/>
  <c r="G101" i="1"/>
  <c r="F101" i="1"/>
  <c r="D101" i="1"/>
  <c r="C101" i="1"/>
  <c r="B101" i="1"/>
  <c r="A101" i="1"/>
  <c r="H100" i="1"/>
  <c r="G100" i="1"/>
  <c r="F100" i="1"/>
  <c r="D100" i="1"/>
  <c r="C100" i="1"/>
  <c r="B100" i="1"/>
  <c r="A100" i="1"/>
  <c r="H99" i="1"/>
  <c r="G99" i="1"/>
  <c r="F99" i="1"/>
  <c r="D99" i="1"/>
  <c r="C99" i="1"/>
  <c r="B99" i="1"/>
  <c r="A99" i="1"/>
  <c r="H98" i="1"/>
  <c r="G98" i="1"/>
  <c r="A98" i="1"/>
  <c r="H97" i="1"/>
  <c r="G97" i="1"/>
  <c r="F97" i="1"/>
  <c r="D97" i="1"/>
  <c r="C97" i="1"/>
  <c r="B97" i="1"/>
  <c r="A97" i="1"/>
  <c r="H96" i="1"/>
  <c r="G96" i="1"/>
  <c r="F96" i="1"/>
  <c r="D96" i="1"/>
  <c r="C96" i="1"/>
  <c r="B96" i="1"/>
  <c r="A96" i="1"/>
  <c r="H95" i="1"/>
  <c r="G95" i="1"/>
  <c r="F95" i="1"/>
  <c r="D95" i="1"/>
  <c r="C95" i="1"/>
  <c r="B95" i="1"/>
  <c r="A95" i="1"/>
  <c r="H94" i="1"/>
  <c r="G94" i="1"/>
  <c r="F94" i="1"/>
  <c r="D94" i="1"/>
  <c r="C94" i="1"/>
  <c r="B94" i="1"/>
  <c r="A94" i="1"/>
  <c r="H93" i="1"/>
  <c r="G93" i="1"/>
  <c r="F93" i="1"/>
  <c r="D93" i="1"/>
  <c r="C93" i="1"/>
  <c r="B93" i="1"/>
  <c r="A93" i="1"/>
  <c r="H92" i="1"/>
  <c r="G92" i="1"/>
  <c r="F92" i="1"/>
  <c r="D92" i="1"/>
  <c r="C92" i="1"/>
  <c r="B92" i="1"/>
  <c r="A92" i="1"/>
  <c r="H4" i="26"/>
  <c r="H91" i="1"/>
  <c r="A91" i="1"/>
  <c r="H89" i="1"/>
  <c r="G89" i="1"/>
  <c r="F89" i="1"/>
  <c r="D89" i="1"/>
  <c r="C89" i="1"/>
  <c r="B89" i="1"/>
  <c r="A89" i="1"/>
  <c r="H88" i="1"/>
  <c r="G88" i="1"/>
  <c r="F88" i="1"/>
  <c r="D88" i="1"/>
  <c r="C88" i="1"/>
  <c r="B88" i="1"/>
  <c r="A88" i="1"/>
  <c r="A87" i="1"/>
  <c r="H86" i="1"/>
  <c r="G86" i="1"/>
  <c r="F86" i="1"/>
  <c r="D86" i="1"/>
  <c r="C86" i="1"/>
  <c r="B86" i="1"/>
  <c r="A86" i="1"/>
  <c r="H85" i="1"/>
  <c r="G85" i="1"/>
  <c r="F85" i="1"/>
  <c r="D85" i="1"/>
  <c r="C85" i="1"/>
  <c r="B85" i="1"/>
  <c r="A85" i="1"/>
  <c r="H84" i="1"/>
  <c r="G84" i="1"/>
  <c r="F84" i="1"/>
  <c r="D84" i="1"/>
  <c r="C84" i="1"/>
  <c r="B84" i="1"/>
  <c r="A84" i="1"/>
  <c r="H82" i="1"/>
  <c r="G82" i="1"/>
  <c r="F82" i="1"/>
  <c r="D82" i="1"/>
  <c r="C82" i="1"/>
  <c r="B82" i="1"/>
  <c r="A82" i="1"/>
  <c r="A81" i="1"/>
  <c r="H80" i="1"/>
  <c r="G80" i="1"/>
  <c r="F80" i="1"/>
  <c r="D80" i="1"/>
  <c r="C80" i="1"/>
  <c r="B80" i="1"/>
  <c r="A80" i="1"/>
  <c r="H79" i="1"/>
  <c r="G79" i="1"/>
  <c r="F79" i="1"/>
  <c r="D79" i="1"/>
  <c r="C79" i="1"/>
  <c r="B79" i="1"/>
  <c r="A79" i="1"/>
  <c r="H78" i="1"/>
  <c r="G78" i="1"/>
  <c r="F78" i="1"/>
  <c r="D78" i="1"/>
  <c r="C78" i="1"/>
  <c r="B78" i="1"/>
  <c r="A78" i="1"/>
  <c r="H77" i="1"/>
  <c r="G77" i="1"/>
  <c r="F77" i="1"/>
  <c r="D77" i="1"/>
  <c r="C77" i="1"/>
  <c r="B77" i="1"/>
  <c r="A77" i="1"/>
  <c r="H76" i="1"/>
  <c r="G76" i="1"/>
  <c r="F76" i="1"/>
  <c r="D76" i="1"/>
  <c r="C76" i="1"/>
  <c r="B76" i="1"/>
  <c r="A76" i="1"/>
  <c r="H75" i="1"/>
  <c r="G75" i="1"/>
  <c r="F75" i="1"/>
  <c r="D75" i="1"/>
  <c r="C75" i="1"/>
  <c r="B75" i="1"/>
  <c r="A75" i="1"/>
  <c r="H74" i="1"/>
  <c r="G74" i="1"/>
  <c r="F74" i="1"/>
  <c r="D74" i="1"/>
  <c r="C74" i="1"/>
  <c r="B74" i="1"/>
  <c r="A74" i="1"/>
  <c r="H73" i="1"/>
  <c r="G73" i="1"/>
  <c r="F73" i="1"/>
  <c r="D73" i="1"/>
  <c r="C73" i="1"/>
  <c r="B73" i="1"/>
  <c r="A73" i="1"/>
  <c r="H72" i="1"/>
  <c r="G72" i="1"/>
  <c r="F72" i="1"/>
  <c r="D72" i="1"/>
  <c r="C72" i="1"/>
  <c r="B72" i="1"/>
  <c r="A72" i="1"/>
  <c r="H71" i="1"/>
  <c r="G71" i="1"/>
  <c r="F71" i="1"/>
  <c r="D71" i="1"/>
  <c r="C71" i="1"/>
  <c r="B71" i="1"/>
  <c r="A71" i="1"/>
  <c r="H70" i="1"/>
  <c r="G70" i="1"/>
  <c r="F70" i="1"/>
  <c r="D70" i="1"/>
  <c r="C70" i="1"/>
  <c r="B70" i="1"/>
  <c r="A70" i="1"/>
  <c r="H69" i="1"/>
  <c r="G69" i="1"/>
  <c r="F69" i="1"/>
  <c r="D69" i="1"/>
  <c r="C69" i="1"/>
  <c r="B69" i="1"/>
  <c r="A69" i="1"/>
  <c r="H68" i="1"/>
  <c r="G68" i="1"/>
  <c r="F68" i="1"/>
  <c r="D68" i="1"/>
  <c r="C68" i="1"/>
  <c r="B68" i="1"/>
  <c r="A68" i="1"/>
  <c r="H67" i="1"/>
  <c r="G67" i="1"/>
  <c r="F67" i="1"/>
  <c r="D67" i="1"/>
  <c r="C67" i="1"/>
  <c r="B67" i="1"/>
  <c r="A67" i="1"/>
  <c r="H66" i="1"/>
  <c r="G66" i="1"/>
  <c r="F66" i="1"/>
  <c r="D66" i="1"/>
  <c r="C66" i="1"/>
  <c r="B66" i="1"/>
  <c r="A66" i="1"/>
  <c r="H65" i="1"/>
  <c r="G65" i="1"/>
  <c r="F65" i="1"/>
  <c r="D65" i="1"/>
  <c r="C65" i="1"/>
  <c r="B65" i="1"/>
  <c r="A65" i="1"/>
  <c r="H64" i="1"/>
  <c r="G64" i="1"/>
  <c r="F64" i="1"/>
  <c r="D64" i="1"/>
  <c r="C64" i="1"/>
  <c r="B64" i="1"/>
  <c r="A64" i="1"/>
  <c r="H63" i="1"/>
  <c r="G63" i="1"/>
  <c r="F63" i="1"/>
  <c r="D63" i="1"/>
  <c r="C63" i="1"/>
  <c r="B63" i="1"/>
  <c r="A63" i="1"/>
  <c r="H62" i="1"/>
  <c r="G62" i="1"/>
  <c r="F62" i="1"/>
  <c r="D62" i="1"/>
  <c r="C62" i="1"/>
  <c r="B62" i="1"/>
  <c r="A62" i="1"/>
  <c r="A61" i="1"/>
  <c r="H58" i="1"/>
  <c r="G58" i="1"/>
  <c r="F58" i="1"/>
  <c r="D58" i="1"/>
  <c r="C58" i="1"/>
  <c r="B58" i="1"/>
  <c r="A58" i="1"/>
  <c r="H57" i="1"/>
  <c r="G57" i="1"/>
  <c r="F57" i="1"/>
  <c r="D57" i="1"/>
  <c r="C57" i="1"/>
  <c r="B57" i="1"/>
  <c r="A57" i="1"/>
  <c r="H56" i="1"/>
  <c r="G56" i="1"/>
  <c r="F56" i="1"/>
  <c r="D56" i="1"/>
  <c r="C56" i="1"/>
  <c r="B56" i="1"/>
  <c r="A56" i="1"/>
  <c r="H55" i="1"/>
  <c r="G55" i="1"/>
  <c r="F55" i="1"/>
  <c r="D55" i="1"/>
  <c r="C55" i="1"/>
  <c r="B55" i="1"/>
  <c r="A55" i="1"/>
  <c r="H54" i="1"/>
  <c r="G54" i="1"/>
  <c r="F54" i="1"/>
  <c r="D54" i="1"/>
  <c r="C54" i="1"/>
  <c r="B54" i="1"/>
  <c r="A54" i="1"/>
  <c r="H53" i="1"/>
  <c r="G53" i="1"/>
  <c r="F53" i="1"/>
  <c r="D53" i="1"/>
  <c r="C53" i="1"/>
  <c r="B53" i="1"/>
  <c r="A53" i="1"/>
  <c r="H52" i="1"/>
  <c r="G52" i="1"/>
  <c r="F52" i="1"/>
  <c r="D52" i="1"/>
  <c r="C52" i="1"/>
  <c r="B52" i="1"/>
  <c r="A52" i="1"/>
  <c r="H51" i="1"/>
  <c r="G51" i="1"/>
  <c r="F51" i="1"/>
  <c r="D51" i="1"/>
  <c r="C51" i="1"/>
  <c r="B51" i="1"/>
  <c r="A51" i="1"/>
  <c r="A50" i="1"/>
  <c r="H49" i="1"/>
  <c r="G49" i="1"/>
  <c r="F49" i="1"/>
  <c r="D49" i="1"/>
  <c r="C49" i="1"/>
  <c r="B49" i="1"/>
  <c r="A49" i="1"/>
  <c r="H48" i="1"/>
  <c r="G48" i="1"/>
  <c r="F48" i="1"/>
  <c r="D48" i="1"/>
  <c r="C48" i="1"/>
  <c r="B48" i="1"/>
  <c r="A48" i="1"/>
  <c r="H47" i="1"/>
  <c r="G47" i="1"/>
  <c r="F47" i="1"/>
  <c r="D47" i="1"/>
  <c r="C47" i="1"/>
  <c r="B47" i="1"/>
  <c r="A47" i="1"/>
  <c r="H46" i="1"/>
  <c r="G46" i="1"/>
  <c r="F46" i="1"/>
  <c r="D46" i="1"/>
  <c r="C46" i="1"/>
  <c r="B46" i="1"/>
  <c r="A46" i="1"/>
  <c r="H45" i="1"/>
  <c r="G45" i="1"/>
  <c r="F45" i="1"/>
  <c r="D45" i="1"/>
  <c r="C45" i="1"/>
  <c r="B45" i="1"/>
  <c r="A45" i="1"/>
  <c r="H44" i="1"/>
  <c r="G44" i="1"/>
  <c r="F44" i="1"/>
  <c r="D44" i="1"/>
  <c r="C44" i="1"/>
  <c r="B44" i="1"/>
  <c r="A44" i="1"/>
  <c r="H43" i="1"/>
  <c r="G43" i="1"/>
  <c r="F43" i="1"/>
  <c r="D43" i="1"/>
  <c r="C43" i="1"/>
  <c r="B43" i="1"/>
  <c r="A43" i="1"/>
  <c r="A42" i="1"/>
  <c r="H41" i="1"/>
  <c r="G41" i="1"/>
  <c r="F41" i="1"/>
  <c r="D41" i="1"/>
  <c r="C41" i="1"/>
  <c r="B41" i="1"/>
  <c r="A41" i="1"/>
  <c r="H40" i="1"/>
  <c r="G40" i="1"/>
  <c r="F40" i="1"/>
  <c r="D40" i="1"/>
  <c r="C40" i="1"/>
  <c r="B40" i="1"/>
  <c r="A40" i="1"/>
  <c r="H39" i="1"/>
  <c r="G39" i="1"/>
  <c r="F39" i="1"/>
  <c r="D39" i="1"/>
  <c r="C39" i="1"/>
  <c r="B39" i="1"/>
  <c r="A39" i="1"/>
  <c r="A38" i="1"/>
  <c r="H37" i="1"/>
  <c r="G37" i="1"/>
  <c r="F37" i="1"/>
  <c r="D37" i="1"/>
  <c r="C37" i="1"/>
  <c r="B37" i="1"/>
  <c r="A37" i="1"/>
  <c r="H35" i="1"/>
  <c r="G35" i="1"/>
  <c r="F35" i="1"/>
  <c r="D35" i="1"/>
  <c r="C35" i="1"/>
  <c r="B35" i="1"/>
  <c r="A35" i="1"/>
  <c r="H34" i="1"/>
  <c r="G34" i="1"/>
  <c r="F34" i="1"/>
  <c r="D34" i="1"/>
  <c r="C34" i="1"/>
  <c r="B34" i="1"/>
  <c r="A34" i="1"/>
  <c r="H33" i="1"/>
  <c r="G33" i="1"/>
  <c r="F33" i="1"/>
  <c r="D33" i="1"/>
  <c r="C33" i="1"/>
  <c r="B33" i="1"/>
  <c r="A33" i="1"/>
  <c r="H32" i="1"/>
  <c r="G32" i="1"/>
  <c r="F32" i="1"/>
  <c r="D32" i="1"/>
  <c r="C32" i="1"/>
  <c r="B32" i="1"/>
  <c r="A32" i="1"/>
  <c r="H31" i="1"/>
  <c r="G31" i="1"/>
  <c r="F31" i="1"/>
  <c r="D31" i="1"/>
  <c r="C31" i="1"/>
  <c r="B31" i="1"/>
  <c r="A31" i="1"/>
  <c r="H30" i="1"/>
  <c r="G30" i="1"/>
  <c r="F30" i="1"/>
  <c r="D30" i="1"/>
  <c r="C30" i="1"/>
  <c r="B30" i="1"/>
  <c r="A30" i="1"/>
  <c r="H29" i="1"/>
  <c r="G29" i="1"/>
  <c r="F29" i="1"/>
  <c r="D29" i="1"/>
  <c r="C29" i="1"/>
  <c r="B29" i="1"/>
  <c r="A29" i="1"/>
  <c r="H28" i="1"/>
  <c r="G28" i="1"/>
  <c r="F28" i="1"/>
  <c r="D28" i="1"/>
  <c r="C28" i="1"/>
  <c r="B28" i="1"/>
  <c r="A28" i="1"/>
  <c r="H27" i="1"/>
  <c r="G27" i="1"/>
  <c r="F27" i="1"/>
  <c r="D27" i="1"/>
  <c r="C27" i="1"/>
  <c r="B27" i="1"/>
  <c r="A27" i="1"/>
  <c r="H26" i="1"/>
  <c r="G26" i="1"/>
  <c r="F26" i="1"/>
  <c r="D26" i="1"/>
  <c r="C26" i="1"/>
  <c r="B26" i="1"/>
  <c r="A26" i="1"/>
  <c r="H25" i="1"/>
  <c r="G25" i="1"/>
  <c r="F25" i="1"/>
  <c r="D25" i="1"/>
  <c r="C25" i="1"/>
  <c r="B25" i="1"/>
  <c r="A25" i="1"/>
  <c r="H24" i="1"/>
  <c r="G24" i="1"/>
  <c r="F24" i="1"/>
  <c r="D24" i="1"/>
  <c r="C24" i="1"/>
  <c r="B24" i="1"/>
  <c r="A24" i="1"/>
  <c r="H23" i="1"/>
  <c r="G23" i="1"/>
  <c r="F23" i="1"/>
  <c r="D23" i="1"/>
  <c r="C23" i="1"/>
  <c r="B23" i="1"/>
  <c r="A23" i="1"/>
  <c r="H22" i="1"/>
  <c r="G22" i="1"/>
  <c r="F22" i="1"/>
  <c r="D22" i="1"/>
  <c r="C22" i="1"/>
  <c r="B22" i="1"/>
  <c r="A22" i="1"/>
  <c r="H21" i="1"/>
  <c r="G21" i="1"/>
  <c r="F21" i="1"/>
  <c r="D21" i="1"/>
  <c r="C21" i="1"/>
  <c r="B21" i="1"/>
  <c r="A21" i="1"/>
  <c r="H20" i="1"/>
  <c r="G20" i="1"/>
  <c r="F20" i="1"/>
  <c r="D20" i="1"/>
  <c r="C20" i="1"/>
  <c r="B20" i="1"/>
  <c r="A20" i="1"/>
  <c r="H19" i="1"/>
  <c r="G19" i="1"/>
  <c r="F19" i="1"/>
  <c r="D19" i="1"/>
  <c r="C19" i="1"/>
  <c r="B19" i="1"/>
  <c r="A19" i="1"/>
  <c r="H18" i="1"/>
  <c r="G18" i="1"/>
  <c r="F18" i="1"/>
  <c r="D18" i="1"/>
  <c r="C18" i="1"/>
  <c r="B18" i="1"/>
  <c r="A18" i="1"/>
  <c r="A17" i="1"/>
  <c r="H16" i="1"/>
  <c r="G16" i="1"/>
  <c r="F16" i="1"/>
  <c r="D16" i="1"/>
  <c r="C16" i="1"/>
  <c r="B16" i="1"/>
  <c r="A16" i="1"/>
  <c r="H15" i="1"/>
  <c r="G15" i="1"/>
  <c r="F15" i="1"/>
  <c r="D15" i="1"/>
  <c r="C15" i="1"/>
  <c r="B15" i="1"/>
  <c r="A15" i="1"/>
  <c r="H14" i="1"/>
  <c r="G14" i="1"/>
  <c r="F14" i="1"/>
  <c r="D14" i="1"/>
  <c r="C14" i="1"/>
  <c r="B14" i="1"/>
  <c r="A14" i="1"/>
  <c r="A13" i="1"/>
  <c r="G4" i="1" l="1"/>
  <c r="D4" i="1"/>
  <c r="C4" i="1"/>
  <c r="B4" i="1"/>
  <c r="A4" i="1"/>
  <c r="H3" i="26" l="1"/>
  <c r="H9" i="26" l="1"/>
  <c r="H12" i="26" l="1"/>
  <c r="H5" i="26" l="1"/>
  <c r="H6" i="26"/>
  <c r="H10" i="26"/>
  <c r="H8" i="26" l="1"/>
  <c r="H11" i="26"/>
  <c r="J11" i="26" s="1"/>
  <c r="H42" i="26" l="1"/>
  <c r="D45" i="26" s="1"/>
</calcChain>
</file>

<file path=xl/comments1.xml><?xml version="1.0" encoding="utf-8"?>
<comments xmlns="http://schemas.openxmlformats.org/spreadsheetml/2006/main">
  <authors>
    <author>EBBR046</author>
  </authors>
  <commentList>
    <comment ref="B23" authorId="0">
      <text>
        <r>
          <rPr>
            <b/>
            <sz val="8"/>
            <color indexed="81"/>
            <rFont val="Tahoma"/>
            <family val="2"/>
          </rPr>
          <t>EBBR046:</t>
        </r>
        <r>
          <rPr>
            <sz val="8"/>
            <color indexed="81"/>
            <rFont val="Tahoma"/>
            <family val="2"/>
          </rPr>
          <t xml:space="preserve">
Qté en rouge modifié car quantité de commande  mini 
</t>
        </r>
      </text>
    </comment>
  </commentList>
</comments>
</file>

<file path=xl/sharedStrings.xml><?xml version="1.0" encoding="utf-8"?>
<sst xmlns="http://schemas.openxmlformats.org/spreadsheetml/2006/main" count="1575" uniqueCount="583">
  <si>
    <t>partie opérative</t>
  </si>
  <si>
    <t>contrôle efficacité énergétique</t>
  </si>
  <si>
    <t>production photovoltaique</t>
  </si>
  <si>
    <t>VDI</t>
  </si>
  <si>
    <t xml:space="preserve">Tableau de distribution secondaire </t>
  </si>
  <si>
    <t>Eclairage</t>
  </si>
  <si>
    <t>store à lamelles</t>
  </si>
  <si>
    <t>Divers</t>
  </si>
  <si>
    <t>1614108NGP</t>
  </si>
  <si>
    <t>câble 4 mm²</t>
  </si>
  <si>
    <t>câble 6 mm²</t>
  </si>
  <si>
    <t>1614109NGP</t>
  </si>
  <si>
    <t>CNF66</t>
  </si>
  <si>
    <t>Conducteur de terre 4 mm²</t>
  </si>
  <si>
    <t>THEBEN</t>
  </si>
  <si>
    <t>SYLVANIA</t>
  </si>
  <si>
    <t>HAGER</t>
  </si>
  <si>
    <t>WK401</t>
  </si>
  <si>
    <t>LEGRAND</t>
  </si>
  <si>
    <t>WKT304</t>
  </si>
  <si>
    <t>WKT904B</t>
  </si>
  <si>
    <t>WKT302</t>
  </si>
  <si>
    <t>WKT902B</t>
  </si>
  <si>
    <t>THORN</t>
  </si>
  <si>
    <t>080021</t>
  </si>
  <si>
    <t>080023</t>
  </si>
  <si>
    <t>Passerelle Ethernet/Modbus</t>
  </si>
  <si>
    <t>Passerelle Smartlink</t>
  </si>
  <si>
    <t>Consommable</t>
  </si>
  <si>
    <t>A9XMFA04</t>
  </si>
  <si>
    <t>Disjoncteur iC60N BI 10 A Acti9</t>
  </si>
  <si>
    <t>A9C62210</t>
  </si>
  <si>
    <t>Lot  de repères de fil 0,5 à 1,5 mm²</t>
  </si>
  <si>
    <t>Lot  de repères de fil 1,5 à 2,5 mm²</t>
  </si>
  <si>
    <t>Embout de câblage 0,75 mm² simples</t>
  </si>
  <si>
    <t>Embout de câblage 0,75 mm² doubles</t>
  </si>
  <si>
    <t>Embout de câblage 1,5 mm² simples</t>
  </si>
  <si>
    <t>Embout de câblage 1,5 mm² doubles</t>
  </si>
  <si>
    <t>Embout de câblage 2,5 mm² simples</t>
  </si>
  <si>
    <t>Embout de câblage 2,5 mm² doubles</t>
  </si>
  <si>
    <t>Collier colring 2,4 x 140 mm</t>
  </si>
  <si>
    <t>Outillage</t>
  </si>
  <si>
    <t>Câble souple 5G1,5 mm² H07RN-F</t>
  </si>
  <si>
    <t>Conducteur H07V-K bleu 1,5 mm²</t>
  </si>
  <si>
    <t>Conducteur H07V-K rouge 1,5 mm²</t>
  </si>
  <si>
    <t>Conducteur H07V-K bleu 2,5 mm²</t>
  </si>
  <si>
    <t>Conducteur H07V-K rouge 2,5 mm²</t>
  </si>
  <si>
    <t>Goulottes / moulures / chemin de câble</t>
  </si>
  <si>
    <t>Appareils de mesures</t>
  </si>
  <si>
    <t>Collier colson noir ext.  9 x 185 mm</t>
  </si>
  <si>
    <t>Qté</t>
  </si>
  <si>
    <t>Désignation</t>
  </si>
  <si>
    <t>Référence</t>
  </si>
  <si>
    <t>TXA111</t>
  </si>
  <si>
    <t>TH101</t>
  </si>
  <si>
    <t>TH103</t>
  </si>
  <si>
    <t>TH210</t>
  </si>
  <si>
    <t>TXA204B</t>
  </si>
  <si>
    <t>TXA223</t>
  </si>
  <si>
    <t>046220</t>
  </si>
  <si>
    <t>046223</t>
  </si>
  <si>
    <t>Acomecable</t>
  </si>
  <si>
    <t>M5007A-T1000</t>
  </si>
  <si>
    <t>Câble RJ45 cat.6 LSOH</t>
  </si>
  <si>
    <t>cordon de brassage 60 cm RJ-RJ</t>
  </si>
  <si>
    <t>MV50420</t>
  </si>
  <si>
    <t>MV52420</t>
  </si>
  <si>
    <t>MV51101</t>
  </si>
  <si>
    <t>MV51110</t>
  </si>
  <si>
    <t>MV66403</t>
  </si>
  <si>
    <t>MV51420</t>
  </si>
  <si>
    <t>MV51421</t>
  </si>
  <si>
    <t>MV51949</t>
  </si>
  <si>
    <t>01017400</t>
  </si>
  <si>
    <t>Nexans</t>
  </si>
  <si>
    <t>Câble CU 25 (S) recuit GL</t>
  </si>
  <si>
    <t>Chemin de Câble 50 BFR 30 EZ</t>
  </si>
  <si>
    <t>Coude 90 50 BFR30 EZ</t>
  </si>
  <si>
    <t>Fixation double usage BFR Larg. 50</t>
  </si>
  <si>
    <t>Eclisse auto BFR Z275</t>
  </si>
  <si>
    <t>Boulon M6x20 (ergot=embase) ZI</t>
  </si>
  <si>
    <t>Eclisse universelle BFR EZ</t>
  </si>
  <si>
    <t>Contre éclisse BFR EZ</t>
  </si>
  <si>
    <t>Griffe mise à la terre 4-30 mm²</t>
  </si>
  <si>
    <t>Applique  PYXIS 01 Blanc A/LPE 75 W  VP</t>
  </si>
  <si>
    <t>ARIC</t>
  </si>
  <si>
    <t>Axe pour commande extérieure 150 mm</t>
  </si>
  <si>
    <t>Pole neutre</t>
  </si>
  <si>
    <t>DEC Industrie</t>
  </si>
  <si>
    <t>Renaudeau</t>
  </si>
  <si>
    <t>structure bois</t>
  </si>
  <si>
    <t>compteur EDF</t>
  </si>
  <si>
    <t>Boîte d'encastrement</t>
  </si>
  <si>
    <t>TXB302</t>
  </si>
  <si>
    <t>lyres de 16</t>
  </si>
  <si>
    <t>IRL diam 16 lon 3 m</t>
  </si>
  <si>
    <t>table de cuisson</t>
  </si>
  <si>
    <t>cosses tubulaires 4 mm² rondes</t>
  </si>
  <si>
    <t>socle de tableau 3P + N + T</t>
  </si>
  <si>
    <t>scie cloche diamètre 67</t>
  </si>
  <si>
    <t>scie cloche diamètre 54</t>
  </si>
  <si>
    <t>plafonier fluorescent avec ballast électronique dimmable</t>
  </si>
  <si>
    <t>WK221</t>
  </si>
  <si>
    <t>WK100</t>
  </si>
  <si>
    <t>WK752B</t>
  </si>
  <si>
    <t>WK730B</t>
  </si>
  <si>
    <t>Domotique réseau KNX</t>
  </si>
  <si>
    <t>GTC</t>
  </si>
  <si>
    <t>GT10</t>
  </si>
  <si>
    <t>fiche droite male 3P+N+T</t>
  </si>
  <si>
    <t>Prise mobile 3P+N+T</t>
  </si>
  <si>
    <t>KJ01B</t>
  </si>
  <si>
    <t>EGX100MG</t>
  </si>
  <si>
    <t>Contrôleur + alimentation IRIO</t>
  </si>
  <si>
    <t>TMYAAHRP00010</t>
  </si>
  <si>
    <t>Interrupteur sectionneur 40 A</t>
  </si>
  <si>
    <t>Conducteur H07V-K noir 10 mm²</t>
  </si>
  <si>
    <t>manchon bleu</t>
  </si>
  <si>
    <t>manchon marron</t>
  </si>
  <si>
    <t>manchon noir</t>
  </si>
  <si>
    <t>manchon rouge</t>
  </si>
  <si>
    <t>Conducteur H07V-K rouge 6 mm²</t>
  </si>
  <si>
    <t>KPS 4-6</t>
  </si>
  <si>
    <t>KPS 4-1</t>
  </si>
  <si>
    <t>KPS 4-2</t>
  </si>
  <si>
    <t>KPS 4</t>
  </si>
  <si>
    <t xml:space="preserve">Conducteur H07V-K bleu 6 mm² </t>
  </si>
  <si>
    <t>Conducteur H07V-K noir 2,5 mm²</t>
  </si>
  <si>
    <t>Conducteur H07V-K noir 1,5 mm²</t>
  </si>
  <si>
    <t>Conducteur H07V-K marron 1,5 mm²</t>
  </si>
  <si>
    <t>Conducteur H07V-K marron 2,5 mm²</t>
  </si>
  <si>
    <t>boite de dérivation</t>
  </si>
  <si>
    <t>SES KP3 OUTILS DE MONTAGE DE MANCHONS</t>
  </si>
  <si>
    <t>55-3103</t>
  </si>
  <si>
    <t>canford</t>
  </si>
  <si>
    <t>JPO Carquefou</t>
  </si>
  <si>
    <t>caméra IP extérieur wifi</t>
  </si>
  <si>
    <t>HAMA</t>
  </si>
  <si>
    <t>ICTA diam 20</t>
  </si>
  <si>
    <t xml:space="preserve">Embout de câblage 6 mm² </t>
  </si>
  <si>
    <t xml:space="preserve">Embout de câblage 10 mm² </t>
  </si>
  <si>
    <t>câble U1000RO2V 3G1,5</t>
  </si>
  <si>
    <t>câble U1000RO2V3G2,5</t>
  </si>
  <si>
    <t>câble U1000RO2V3G6</t>
  </si>
  <si>
    <t>Vis à bois 4x20</t>
  </si>
  <si>
    <t>rondelle diam int 5 et diam ext 10</t>
  </si>
  <si>
    <t>pince coupe tube</t>
  </si>
  <si>
    <t>barette de connexion 10 mm²</t>
  </si>
  <si>
    <t>bornes de connexion sans vis 3 fils</t>
  </si>
  <si>
    <t>unité</t>
  </si>
  <si>
    <t>bornes de connexion sans vis 5 fils</t>
  </si>
  <si>
    <t>bornes de connexion sans vis 8 fils</t>
  </si>
  <si>
    <t>attaches fixfor diam 10</t>
  </si>
  <si>
    <t>boite</t>
  </si>
  <si>
    <t>attaches multifix diam 20</t>
  </si>
  <si>
    <t>m</t>
  </si>
  <si>
    <t>visseuse</t>
  </si>
  <si>
    <t>conditionnement</t>
  </si>
  <si>
    <t>enrouleur de chantier</t>
  </si>
  <si>
    <t>fenêtre avec volet roulant intégré</t>
  </si>
  <si>
    <t>lot</t>
  </si>
  <si>
    <t>télécommande SEND PRO 868-A</t>
  </si>
  <si>
    <t>interface KNX/DALI</t>
  </si>
  <si>
    <t>virax</t>
  </si>
  <si>
    <t>besoin prototype</t>
  </si>
  <si>
    <t>mètre</t>
  </si>
  <si>
    <t>METSIM6BZ</t>
  </si>
  <si>
    <t>module interface  SIM6BZ</t>
  </si>
  <si>
    <t>METEGX105Z</t>
  </si>
  <si>
    <t>Passerelle Ethernet/ZigBee</t>
  </si>
  <si>
    <t>pince à embouts avec embouts</t>
  </si>
  <si>
    <t>ERM</t>
  </si>
  <si>
    <t>matériel envoyé pour le prototype</t>
  </si>
  <si>
    <t>A définir</t>
  </si>
  <si>
    <t>sticker pour la mise en scèn de la structure</t>
  </si>
  <si>
    <t>1 boite</t>
  </si>
  <si>
    <t>fournisseur</t>
  </si>
  <si>
    <t xml:space="preserve">Sileccable </t>
  </si>
  <si>
    <t>Sileccable</t>
  </si>
  <si>
    <t xml:space="preserve">Nexans </t>
  </si>
  <si>
    <t>Trouver un fournisseur</t>
  </si>
  <si>
    <t>recharge de véhicule électrique</t>
  </si>
  <si>
    <t>TX320</t>
  </si>
  <si>
    <t>Compteur d'énergie 40 A bi polaire</t>
  </si>
  <si>
    <t>kit de montage Smartlink</t>
  </si>
  <si>
    <t>CONNECTEUR 5 points  (lot de 12)</t>
  </si>
  <si>
    <t>A9XC2412</t>
  </si>
  <si>
    <t>cable préfabriqué 2 connecteurs 16 cm (lot de 6)</t>
  </si>
  <si>
    <t>A9XCAM06</t>
  </si>
  <si>
    <t>cable préfabriqué 2 connecteurs 87 cm (lot de 6)</t>
  </si>
  <si>
    <t>A9XCAL06</t>
  </si>
  <si>
    <t>réfrigérateur</t>
  </si>
  <si>
    <t>A9C62216</t>
  </si>
  <si>
    <t>A9MEM2000T</t>
  </si>
  <si>
    <t>ic60n bi 16 A</t>
  </si>
  <si>
    <r>
      <t xml:space="preserve">JUPITER DI  </t>
    </r>
    <r>
      <rPr>
        <sz val="11"/>
        <color rgb="FFFF0000"/>
        <rFont val="Calibri"/>
        <family val="2"/>
        <scheme val="minor"/>
      </rPr>
      <t>2x28</t>
    </r>
    <r>
      <rPr>
        <sz val="9.9"/>
        <color theme="1"/>
        <rFont val="Calibri"/>
        <family val="2"/>
      </rPr>
      <t xml:space="preserve"> w  HFX DALI avec suspension</t>
    </r>
  </si>
  <si>
    <t>MJT716</t>
  </si>
  <si>
    <t>MJT702</t>
  </si>
  <si>
    <t>MJT732</t>
  </si>
  <si>
    <t>CDH840F</t>
  </si>
  <si>
    <t>matériel envoyé 
pour le prototype</t>
  </si>
  <si>
    <t>KBN863C</t>
  </si>
  <si>
    <t>FD62D</t>
  </si>
  <si>
    <t>FD62T</t>
  </si>
  <si>
    <t>JP002</t>
  </si>
  <si>
    <t>FZ497</t>
  </si>
  <si>
    <t>UT50C</t>
  </si>
  <si>
    <t>UZ01V1</t>
  </si>
  <si>
    <t>UZ25V1</t>
  </si>
  <si>
    <t>BDH225F</t>
  </si>
  <si>
    <t>MJT720</t>
  </si>
  <si>
    <t>NGT810</t>
  </si>
  <si>
    <t>TG018</t>
  </si>
  <si>
    <t>TXB304</t>
  </si>
  <si>
    <t>080022</t>
  </si>
  <si>
    <t>080251</t>
  </si>
  <si>
    <t>080252</t>
  </si>
  <si>
    <t>080253</t>
  </si>
  <si>
    <t>077030</t>
  </si>
  <si>
    <t>077111</t>
  </si>
  <si>
    <t>078802</t>
  </si>
  <si>
    <t>078806</t>
  </si>
  <si>
    <t>078822</t>
  </si>
  <si>
    <t>090471</t>
  </si>
  <si>
    <t>090479</t>
  </si>
  <si>
    <t>076562</t>
  </si>
  <si>
    <t>076565</t>
  </si>
  <si>
    <t>033501</t>
  </si>
  <si>
    <t>077913</t>
  </si>
  <si>
    <t>Wk155</t>
  </si>
  <si>
    <t>WK739B</t>
  </si>
  <si>
    <t>KWE01G</t>
  </si>
  <si>
    <t>KWB01</t>
  </si>
  <si>
    <t>x</t>
  </si>
  <si>
    <t>Condition de fourniture
prototype: Gratuit = xou payant</t>
  </si>
  <si>
    <t>kit prêt à poser  (onduleur + coffret AC et DC)-'Prêt à poser photovoltaïque 3kWc - onduleur + coffret pré-câblé</t>
  </si>
  <si>
    <t>kit outillage complet (pince pour connecteur MC4) - 'Kit 1 pince à sertir + 2 clés à fourche - pour connecteurs type MC4</t>
  </si>
  <si>
    <t>kit de 10 connecteurs MC4 -'Kit de connecteurs à sertir type MC4 - pour montage sur câble 4/6 mm²</t>
  </si>
  <si>
    <t>baie de brassage mini 10'. coffret 36U- 'Coffret LCS² 10'' - IP 20 - IK 08 - 6 U - 350x340x300 mm</t>
  </si>
  <si>
    <t>panneau à équiper 10 A -'Panneau brassage à équiper - 10'' - 1 U - LCS²</t>
  </si>
  <si>
    <t>bloc 6 RJ CAT6 FTP LCS-'Bloc 6 connecteurs RJ 45 - Cat.6 - FTP - LCS²</t>
  </si>
  <si>
    <t>Tablette  10'. fixe -'Tablette fixe - 1 U - prof. 120 mm - pour coffret LCS² 10''</t>
  </si>
  <si>
    <t>switch réseau 7 ports  - 'Bloc switches Ethernet 100 Mbits/s - 7 ports RJ 45 - LCS²</t>
  </si>
  <si>
    <t>poussoir montage apparent -'Poussoir à voyant NO+NF 6 A - Plexo 66 monobloc gris - IP66/IK08</t>
  </si>
  <si>
    <t>Boîte d'encastrement- 'Boîte monoposte Prog. Batibox Energy - prof. 50 mm</t>
  </si>
  <si>
    <t>boite double-'Boîte multipostes Prog. Batibox Energy - 2 postes - 4/5 modules - prof. 40 mm</t>
  </si>
  <si>
    <t>support 2 x 2 modules -'Support pour fixation à vis Batibox - montage horiz/vert -pour 2 postes -4/5 mod</t>
  </si>
  <si>
    <t>support 2 modules-'Support pour fixation à vis Batibox - sécable - pour 1 poste - 2 mod</t>
  </si>
  <si>
    <t>plaque 2 x 2 modules-'Plaque Programme Mosaic - 2x2 modules - vertical - blanc</t>
  </si>
  <si>
    <t>prise RJ45 (1 module) -'Prise RJ 45 Prog Mosaic - Cat. 6 - FTP - 1 mod - blanc - LCS²</t>
  </si>
  <si>
    <t>prise RJ45 -'Prise RJ 45 Prog Mosaic - Cat. 6 - FTP - 2 mod - blanc - LCS²</t>
  </si>
  <si>
    <t>injecteur- 'Injecteur Power over Ethernet (PoE) Midspan - 4 entrées/sorties - LCS²</t>
  </si>
  <si>
    <t>point d'accès wifi-'Point d'accès Prog Mosaic pour Wi-Fi - dual band</t>
  </si>
  <si>
    <t>090462</t>
  </si>
  <si>
    <t>033502</t>
  </si>
  <si>
    <t>fiche 3,2 KVA-'Fiche Green'up Access - 2P+T - 3,2 kVA</t>
  </si>
  <si>
    <t>prise monophasée charge longue durée -'Prise Green'up Access - 3,2 kVA - mode 2 - IP66 - IK08 - fixation saillie</t>
  </si>
  <si>
    <t>tablette pour poser le boîtier de contrôle-'Tablette Green'up Access - pour boîtier de contrôle de traction du cordon</t>
  </si>
  <si>
    <t>plaques  3 postes-'Plaque Programme Mosaic - 3x2 modules - horizontal - blanc</t>
  </si>
  <si>
    <t>support 3 postes-'Support pour fixation à vis Batibox - montage horiz/vert -pour 3 postes -6/8 mod</t>
  </si>
  <si>
    <t>prise 2 P + T-'Prise Prog Mosaic - 2P+T droite - 2 mod - blanc</t>
  </si>
  <si>
    <t>plaques  2 modules-'Plaque Programme Mosaic - 2 modules - blanc</t>
  </si>
  <si>
    <t>boîtier d'encastrement triple-'Boîte multipostes Prog. Batibox Energy - 3 postes - 6/8 modules - prof. 40 mm</t>
  </si>
  <si>
    <t>031360</t>
  </si>
  <si>
    <t>031529</t>
  </si>
  <si>
    <t>031579</t>
  </si>
  <si>
    <t>034215</t>
  </si>
  <si>
    <t>034323</t>
  </si>
  <si>
    <t>034325</t>
  </si>
  <si>
    <t>034328</t>
  </si>
  <si>
    <t>080067</t>
  </si>
  <si>
    <t>089350</t>
  </si>
  <si>
    <t>037639</t>
  </si>
  <si>
    <t>092207</t>
  </si>
  <si>
    <t>050756</t>
  </si>
  <si>
    <t>052224</t>
  </si>
  <si>
    <t>052244</t>
  </si>
  <si>
    <t>052284</t>
  </si>
  <si>
    <t>poussoir 1 module (borne à vis) -'Poussoir Prog Mosaic - 1 mod - 6 A - blanc</t>
  </si>
  <si>
    <t>X</t>
  </si>
  <si>
    <t>Dotation TA</t>
  </si>
  <si>
    <t>Achat matériel autre que le prototype</t>
  </si>
  <si>
    <t>Prendre contact avec un distributeur</t>
  </si>
  <si>
    <t>Alimentation 24 VDC - 4 A- LOGO!POWER 24 V ALIMENTATION STABILISEE
ENTREE: 100-240 V CA (110-300 V CC) SORTIE: 24 V
CC/4 A</t>
  </si>
  <si>
    <t>6EP1 332 1SH52</t>
  </si>
  <si>
    <t>Ecran tactile TP177B couleur pack école -TRAINER PACKAGE TP 177B DP/PN
COMPRENANT:
TP 177B COLOR,
CABLE CROISE 6M ET MPI 5M,
SIMATIC HMI MANUAL COLLECTION,
WINCC ADVANCED V11 / WINCC FLEXIBLE ADVANCED
2008 FOR PANELS,
LOG. ET DOCU. SUR DVD,
LICENCE SUR CLE USB,
POUR WINCC ADVANCED V11 / WINCC FLEXIBLE
ADVANCED 2008 ENGINEERING,
RUNTIME,
OPTIONS UNIQUEMENT POUR L'EDUCATION</t>
  </si>
  <si>
    <t>6AV2133-8AF00-0AA0</t>
  </si>
  <si>
    <t>5WG11481AB21</t>
  </si>
  <si>
    <t xml:space="preserve">Routeur IP/KNX </t>
  </si>
  <si>
    <t>Détecteur présence  360° KNX -DTC PRES ENCASTRE PLAFOND KNX</t>
  </si>
  <si>
    <t>présence light 360 - 2009000</t>
  </si>
  <si>
    <t>Détecteur de présence KNX 180° -DTC PRES ENCASTRE PLAFOND KNX</t>
  </si>
  <si>
    <t>presenceLight 180 -2009050</t>
  </si>
  <si>
    <t>SHNEIDER</t>
  </si>
  <si>
    <t>SIEMENS</t>
  </si>
  <si>
    <t>SPEN</t>
  </si>
  <si>
    <t>TECHNEXT</t>
  </si>
  <si>
    <t>prise RJ45 cat 6 UTP (double module) - Kallysta Prise RJ45x2 cat.6 UTP</t>
  </si>
  <si>
    <t>Enjoliveur prise double RJ45 - Kallysta Enjoliveur prise RJ45x2 ou HP stéréo Blanc Névé</t>
  </si>
  <si>
    <t>Plaques Kallista 1 poste - Kallysta Plaque 1 poste Blanc Névé</t>
  </si>
  <si>
    <t>prise 2 P + T - Kallysta Prise 2P+T 16A 250V SanVis</t>
  </si>
  <si>
    <t>enjoliveur prise 2P + T - Kallysta Enjoliveur prise 2P+T Blanc Névé</t>
  </si>
  <si>
    <t>Inter diff tétra 40 A - 30 Ma - type A - HI - Interrupteur différentiel 4P 40A 30mA type haute immunité à bornes décalées</t>
  </si>
  <si>
    <t>répartiteur tétra 80 A avec capot - Répartiteur à barettes tétrapolaire 80A</t>
  </si>
  <si>
    <t>disj uni + neutre 2 A - Disjoncteur 1P+N 4.5/6kA C-2A 1M</t>
  </si>
  <si>
    <t>disj uni + neutre 16 A - Disjoncteur 1P+N 4.5/6kA C-16A 1M</t>
  </si>
  <si>
    <t xml:space="preserve">disj uni + neutre 10 A - </t>
  </si>
  <si>
    <t>Disjoncteur 1P+N 4.5/6kA C-20A 1M - Disjoncteur 1P+N 4.5/6kA C-20A 1M</t>
  </si>
  <si>
    <t>disj uni + neutre 32 A - Disjoncteur 1P+N 4.5/6kA C-32A 1M</t>
  </si>
  <si>
    <t>Disjoncteur 3P+N 6/10kA D-10A 3M - Disjoncteur 3P+N 6/10kA D-10A 3M</t>
  </si>
  <si>
    <t>Barres de pontage pour système Sanvis - Barres de pontage 3P+N 63A languette 24 mod</t>
  </si>
  <si>
    <t>Coffret VEGA D 6 rangées H1000 144M - Coffret VEGA D 6 rangées H1000 144M</t>
  </si>
  <si>
    <t>Porte transparente H950 pour VEGA D - Porte transparente H950 pour VEGA D</t>
  </si>
  <si>
    <t>Obturateurs en bande 24 modules - Obturateurs en bande 24 modules</t>
  </si>
  <si>
    <t xml:space="preserve">Bouton verrou métallique à clé numéro 1242E - </t>
  </si>
  <si>
    <t>Couvercle vertical pour bracelet guide fils - Couvercle vertical pour bracelet guide fils</t>
  </si>
  <si>
    <t>Jeu de 20 bracelets de fixation pour guide fils - Jeu de 20 bracelets de fixation pour guide fils</t>
  </si>
  <si>
    <t>Jeu de 20 bracelets guide fils grande section - Jeu de 20 bracelets guide fils grande section</t>
  </si>
  <si>
    <t>Bloc différentiel 1P+N 25A 30mA haute immunité - Bloc différentiel 1P+N 25A 30mA haute immunité</t>
  </si>
  <si>
    <t>Borne de passage-phase 4², 800V / 32A - Borne de passage-phase 4², 800V / 32A</t>
  </si>
  <si>
    <t>Plaque d'extrémité p. KXA02LH,KXA04LH - Plaque d'extrémité p. KXA02LH,KXA04LH</t>
  </si>
  <si>
    <t>clip de marquage 0-100 - clip de marquage 0-100</t>
  </si>
  <si>
    <t>Module alimentation 30V 320 mA - Module d'alimentation Bus 30V TBTS 320 mA  </t>
  </si>
  <si>
    <t>Interface USB/KNX (USB type B) - Interface modulaire de données USB</t>
  </si>
  <si>
    <t>Câble de liaison 3 m - Câble USB 3m</t>
  </si>
  <si>
    <t xml:space="preserve"> Routeur IP/KNX - Routeur IP/KNX</t>
  </si>
  <si>
    <t xml:space="preserve">Module 4 sorties directes 10 A - Module 4 sorties 10A / 230V~   </t>
  </si>
  <si>
    <t>Module 4 sorties VR ou store banne 6 A   - Module de sortie pour volets roulants pour 4 moteurs 230V~ 6A</t>
  </si>
  <si>
    <t>Thermostat KNX - Thermostat KNX</t>
  </si>
  <si>
    <t>Modules 2  entrées - Module d'entrées à encastrer : 2 entrées pour contacts libres de potentiel  </t>
  </si>
  <si>
    <t>Modules 4  entrées - Module d'entrées à encastrer : 4 entrées pour contacts libres de potentiel  </t>
  </si>
  <si>
    <t>sortie de câble 20 A  - Kallysta Sortie de câbles 20A</t>
  </si>
  <si>
    <t>Kallysta Enjoliveur sortie de câble Blanc Névé - Kallysta Enjoliveur sortie de câble Blanc Névé</t>
  </si>
  <si>
    <t>BP 4 cmde  scénario - Kallysta Poussoir KNX bus 4E</t>
  </si>
  <si>
    <t>Enjoliveurs BP scénario 4 cde - Kallysta 4 touches KNX blanc névé</t>
  </si>
  <si>
    <t>BP 2 cmde  scénario  - Kallysta Poussoir KNX bus 2E</t>
  </si>
  <si>
    <t>Enjoliveurs BP scénario 2 cde - Kallysta 2 touches KNX blanc névé</t>
  </si>
  <si>
    <t>Câble KNX - Cable bus longueur 100m vert</t>
  </si>
  <si>
    <t>SOCOMEC</t>
  </si>
  <si>
    <t>KLAUKE</t>
  </si>
  <si>
    <t>DEC</t>
  </si>
  <si>
    <t>GEWIS - MAVIL</t>
  </si>
  <si>
    <t>Condition de fourniture
prototype: 
Gratuit = x ou payant</t>
  </si>
  <si>
    <t>Mobilier d'atelier</t>
  </si>
  <si>
    <t>Dessertes mobiles 4 tiroirs Gris graphite et vert pomme</t>
  </si>
  <si>
    <t>ZZZ</t>
  </si>
  <si>
    <t>Aménagement tiroir Bac plastiques</t>
  </si>
  <si>
    <t>AM2</t>
  </si>
  <si>
    <r>
      <t xml:space="preserve">Pince colson - </t>
    </r>
    <r>
      <rPr>
        <sz val="11"/>
        <color rgb="FFFF0000"/>
        <rFont val="Calibri"/>
        <family val="2"/>
        <scheme val="minor"/>
      </rPr>
      <t>A mettre dans la caisse à outils voir Camif collectivités</t>
    </r>
  </si>
  <si>
    <t>Modif de quantité PRENDRE CONTACT AVEC MAGUER POUR CORRIGER 26 -&gt;13</t>
  </si>
  <si>
    <t>Peut être supprimé si on ne prend pas Siemens</t>
  </si>
  <si>
    <t>vigi 25A ASI 30</t>
  </si>
  <si>
    <t>RECHARGE DE VEHICULES</t>
  </si>
  <si>
    <t>Inutile pris chez schneider</t>
  </si>
  <si>
    <t>Condition de fourniture
prototype: Gratuit = x ou payant</t>
  </si>
  <si>
    <t xml:space="preserve">bloc alimentation 10A 4x2P+T </t>
  </si>
  <si>
    <t>MJT710</t>
  </si>
  <si>
    <t>Intesis - BoxModBus Server - KNX</t>
  </si>
  <si>
    <t>Chiffrage des douze maquettes par un distributeur ensuite transmettre le moins disant la proposition à M FLINOIS et éventuellement il proposera une remise complémentaire par l'intermédiaire de notre fournisseur,
EN //, il faut faire un chiffrage unitaire d'une maquette la transmettre à M FLINOIS qui verra pour faire des dons en nature aux établissements il restera à charge le rapatriement du matériel</t>
  </si>
  <si>
    <t>achat TABUR</t>
  </si>
  <si>
    <t>Voir une dotation plus conséquences mais pei probable</t>
  </si>
  <si>
    <t>luminaire INSAVER75 LED RS 16W WW DB WH (cafétéria)</t>
  </si>
  <si>
    <t>station météo basic KNX</t>
  </si>
  <si>
    <t>39527+21713</t>
  </si>
  <si>
    <t>Projecteur AL 300 BLACK R7S 300W + LAMPE DE ECO 120W -230V R7S 118mm</t>
  </si>
  <si>
    <t>LAMPE REFLED ES50 350LM 400K</t>
  </si>
  <si>
    <t xml:space="preserve">LAMPE A ASSOCIEE AU LUMINAIRE ARIC PYXIS 01 BLANC A/LPE 75W VP </t>
  </si>
  <si>
    <t>Vis à bois 4x25</t>
  </si>
  <si>
    <t>Vis à bois 4x30</t>
  </si>
  <si>
    <t>BOULANGER</t>
  </si>
  <si>
    <t>K-line ?</t>
  </si>
  <si>
    <t>A9MEM3155</t>
  </si>
  <si>
    <t>Compteur d'énergie 63 A tri (modbus et impulsionnel)</t>
  </si>
  <si>
    <t>réfrigérateur mini bar</t>
  </si>
  <si>
    <t>Partie opérative Riskelec</t>
  </si>
  <si>
    <t>tete d'impulsion pour compteur d'eau version V3,5</t>
  </si>
  <si>
    <t>PULSAR</t>
  </si>
  <si>
    <t>COMPTEUR 26-34 / DN20 /L190 + accessoires</t>
  </si>
  <si>
    <t>SAPPEL</t>
  </si>
  <si>
    <t>ORDINATEUR PORTABLE pour la mise en service et la maintenance</t>
  </si>
  <si>
    <t>pompe à chaleur avec passerelle KNX/OPEN THERM</t>
  </si>
  <si>
    <t>à vérifier pour les quantités</t>
  </si>
  <si>
    <t>parpaing épaisseur 50</t>
  </si>
  <si>
    <t>Fonction</t>
  </si>
  <si>
    <t>émission WIFI</t>
  </si>
  <si>
    <t>Alimentation ordinateur + internet</t>
  </si>
  <si>
    <t>gestion température salle de confér</t>
  </si>
  <si>
    <t>commande éclairage / store / scénario</t>
  </si>
  <si>
    <t>occultation des ouvrants</t>
  </si>
  <si>
    <t>store à lamelles orientables</t>
  </si>
  <si>
    <t>Prise  RJ45 2x1 module</t>
  </si>
  <si>
    <t>Prises 2P+T 16 A Kallysta Plan de travail</t>
  </si>
  <si>
    <t>Prise 2P+T 16 A Kallysta Couloir</t>
  </si>
  <si>
    <t>Prise 2P+T 16 A Kallysta Réfrigérateur</t>
  </si>
  <si>
    <t>BP 2 commandes scénario du couloir</t>
  </si>
  <si>
    <t>Applique ARIC du couloir</t>
  </si>
  <si>
    <t>Prise de courant plaques de cuisson</t>
  </si>
  <si>
    <t>BP 4 commandes scénario cafétéria</t>
  </si>
  <si>
    <t>Alimentation volet roulant</t>
  </si>
  <si>
    <t>Eclairage plafond de la cafétéria</t>
  </si>
  <si>
    <t>Détection cafétéria</t>
  </si>
  <si>
    <t>Détection couloir</t>
  </si>
  <si>
    <t>Thermostat Chambre froide</t>
  </si>
  <si>
    <t>Réfrigérateur mini bar</t>
  </si>
  <si>
    <t>Réfrigérateur</t>
  </si>
  <si>
    <t>détection de présence</t>
  </si>
  <si>
    <t>Eclairage variable</t>
  </si>
  <si>
    <r>
      <t>JUPITER DI  2x28</t>
    </r>
    <r>
      <rPr>
        <sz val="9.9"/>
        <rFont val="Calibri"/>
        <family val="2"/>
      </rPr>
      <t xml:space="preserve"> w  HFX DALI avec suspension</t>
    </r>
  </si>
  <si>
    <t>Chauffage / climatisation</t>
  </si>
  <si>
    <t xml:space="preserve">Split </t>
  </si>
  <si>
    <t>ajouter chez legrand</t>
  </si>
  <si>
    <t>Sortie de câble 2 modules</t>
  </si>
  <si>
    <t>armoire électrique équipée</t>
  </si>
  <si>
    <t>Alimentation Riskelec</t>
  </si>
  <si>
    <t>panneaux photovoltaiques</t>
  </si>
  <si>
    <t xml:space="preserve">compteur mono </t>
  </si>
  <si>
    <t>coffret DC + AC</t>
  </si>
  <si>
    <t xml:space="preserve">onduleur photovoltaïque 3kWc </t>
  </si>
  <si>
    <t>recharge véhicule</t>
  </si>
  <si>
    <t>surveillance</t>
  </si>
  <si>
    <t>production chauffage / clim</t>
  </si>
  <si>
    <t>dalle de plafond 60 x 60 cm</t>
  </si>
  <si>
    <t>Cornière pour contour dalle de plafond</t>
  </si>
  <si>
    <t>Entretoise de 1,20 m  pour dalle de plafond</t>
  </si>
  <si>
    <t>038210
038211
038212
038213
038214
038215
038216
038217
038218
038219</t>
  </si>
  <si>
    <t>038220
038221
038222
038223
038224
038225
038226
038227
038228
038229</t>
  </si>
  <si>
    <t>Commentaires</t>
  </si>
  <si>
    <t>DZ5CE007</t>
  </si>
  <si>
    <t>DZ5CE015</t>
  </si>
  <si>
    <t>DZ5CE025</t>
  </si>
  <si>
    <t>DZ5CE062</t>
  </si>
  <si>
    <t>AZ5DE0071</t>
  </si>
  <si>
    <t>AZ5DE0151</t>
  </si>
  <si>
    <t>AZ5DE0255</t>
  </si>
  <si>
    <t>ENN46954</t>
  </si>
  <si>
    <t>ENN46978</t>
  </si>
  <si>
    <t>2,5X120</t>
  </si>
  <si>
    <t>8x775</t>
  </si>
  <si>
    <t>A9XMBS11</t>
  </si>
  <si>
    <t>A conserver apparemment suite rencontre DEC</t>
  </si>
  <si>
    <t>6 livré</t>
  </si>
  <si>
    <t xml:space="preserve">MANQUE 8 </t>
  </si>
  <si>
    <t>MANQUE 1</t>
  </si>
  <si>
    <t>Butée d'arrêt 35mm² - Butée d'arrêt 35mm²</t>
  </si>
  <si>
    <t>Manque 1 exemplaire</t>
  </si>
  <si>
    <t xml:space="preserve">Ecran tactile TP177B couleur </t>
  </si>
  <si>
    <t>177B</t>
  </si>
  <si>
    <t>GTB</t>
  </si>
  <si>
    <t>pince à sertir les cosses 0,5 à 16mm</t>
  </si>
  <si>
    <t>KKEK3</t>
  </si>
  <si>
    <t>1 arrivée le 29/09/12 + 2 arrivée 12/11/2012</t>
  </si>
  <si>
    <t>Communication</t>
  </si>
  <si>
    <t>FLYER</t>
  </si>
  <si>
    <t>FLYER EMAIL</t>
  </si>
  <si>
    <t>Frais de réception</t>
  </si>
  <si>
    <t>REXEL</t>
  </si>
  <si>
    <t>Alimentation 24V - pour alimentation passerelle</t>
  </si>
  <si>
    <t>TGA200</t>
  </si>
  <si>
    <t>Eclairage - SALLE DE REUNION</t>
  </si>
  <si>
    <t>Passe cable</t>
  </si>
  <si>
    <t>Pochette porte document</t>
  </si>
  <si>
    <t>Plaque de fermeture</t>
  </si>
  <si>
    <t>Borne de jonction phase</t>
  </si>
  <si>
    <t>Borne de jonction neutre</t>
  </si>
  <si>
    <t>Borne d'arrivée peigne</t>
  </si>
  <si>
    <t>KF83A</t>
  </si>
  <si>
    <t>KZ021</t>
  </si>
  <si>
    <t>Embout d'extrémité</t>
  </si>
  <si>
    <t>Peigne de pontage phase</t>
  </si>
  <si>
    <t>KB163P</t>
  </si>
  <si>
    <r>
      <t xml:space="preserve">x - 2 jeux (0-&gt;10 et 31 -&gt; 40) </t>
    </r>
    <r>
      <rPr>
        <b/>
        <sz val="11"/>
        <color rgb="FFFF0000"/>
        <rFont val="Calibri"/>
        <family val="2"/>
        <scheme val="minor"/>
      </rPr>
      <t>manque jeux : 11-&gt;20, 21-&gt;30 et 41-&gt;50</t>
    </r>
  </si>
  <si>
    <t>Recettes</t>
  </si>
  <si>
    <t>subvention</t>
  </si>
  <si>
    <t>TA</t>
  </si>
  <si>
    <t>Don</t>
  </si>
  <si>
    <t>Région des pays de la Loire</t>
  </si>
  <si>
    <t>Rectorat de Nantes</t>
  </si>
  <si>
    <t>ATELIERS VILLETANEUSE</t>
  </si>
  <si>
    <t>CAMIF COLLECTIVITE</t>
  </si>
  <si>
    <t>CHAUVIN ARNOUX</t>
  </si>
  <si>
    <t>DISTRAME</t>
  </si>
  <si>
    <t>ECODIME</t>
  </si>
  <si>
    <t>FESTO</t>
  </si>
  <si>
    <t>LEDENT</t>
  </si>
  <si>
    <t>LEROY SOMER</t>
  </si>
  <si>
    <t>SCHNEIDER ELECTRIC</t>
  </si>
  <si>
    <t>SDMS</t>
  </si>
  <si>
    <t>THORN Europhane</t>
  </si>
  <si>
    <t>TABUR ELECTRICITE</t>
  </si>
  <si>
    <t>PLANETE COMMUNICATION</t>
  </si>
  <si>
    <t>GEWIS-MAVIL</t>
  </si>
  <si>
    <t>Gratuité du Prototype</t>
  </si>
  <si>
    <t>Gratuité de l'infographie documents de promotion</t>
  </si>
  <si>
    <t>Réalisation gracieuse de l'infographie des stickers</t>
  </si>
  <si>
    <t>oui
Tableau de distribution- Réseau KNX
 valeur : 3900€</t>
  </si>
  <si>
    <t>oui
fourniture des conducteurs et cables
 valeur : 2000€</t>
  </si>
  <si>
    <t>oui
Eclairage basse consommation
valeur : 203€</t>
  </si>
  <si>
    <t>oui 
Production photoVoltaique et VDI 
valeur: 4200€</t>
  </si>
  <si>
    <t>oui
consommable
valeur: 30€</t>
  </si>
  <si>
    <t>oui
Réseau KNX
Valeur: 350€</t>
  </si>
  <si>
    <t>oui
Eclairage basse consommation Programmable DALI
valeur : 350€</t>
  </si>
  <si>
    <t>oui
Efficacité énergétique
valeur: 3100€</t>
  </si>
  <si>
    <t xml:space="preserve">oui 
Sectionnement Tableau de distribution
valeur : NC </t>
  </si>
  <si>
    <t>oui
GTC
valeur: matériel non parvenu à ce jour</t>
  </si>
  <si>
    <t>PARTENAIRES INDUSTRIELS</t>
  </si>
  <si>
    <t>Dépenses</t>
  </si>
  <si>
    <t>Efficacité énergétique</t>
  </si>
  <si>
    <t>SERCE</t>
  </si>
  <si>
    <t>AFDET</t>
  </si>
  <si>
    <t>Fedelec Grand Ouest</t>
  </si>
  <si>
    <t>CAPEB DE MAINE-ET-LOIRE</t>
  </si>
  <si>
    <t>Association Promotelec</t>
  </si>
  <si>
    <t>UTE - Union Technique de l'Electricité</t>
  </si>
  <si>
    <t>QUALIFELEC</t>
  </si>
  <si>
    <t>AGEFOS-PME</t>
  </si>
  <si>
    <t>FFIE
Fédération française des entreprises de génie électrique et énergétique</t>
  </si>
  <si>
    <t>Production solaire 
sans panneau solaire</t>
  </si>
  <si>
    <t>GTB -KNX</t>
  </si>
  <si>
    <r>
      <t>GTC</t>
    </r>
    <r>
      <rPr>
        <b/>
        <sz val="11"/>
        <color rgb="FFFF0000"/>
        <rFont val="Calibri"/>
        <family val="2"/>
        <scheme val="minor"/>
      </rPr>
      <t xml:space="preserve">
Chiffrage incomplet</t>
    </r>
  </si>
  <si>
    <t>Tableau de distribution</t>
  </si>
  <si>
    <t>Partie opérative : structure bois + PAC + fenêtre avec volet roulant électrique + store occultant électrique + chemin de cables + ...</t>
  </si>
  <si>
    <t xml:space="preserve">Appareillage électrique sur la structure (Eclairage, prise de courant,…) </t>
  </si>
  <si>
    <t>Divers consommables</t>
  </si>
  <si>
    <t>Outillage et mobilier d'atelier</t>
  </si>
  <si>
    <t>Frais de réception et de communication</t>
  </si>
  <si>
    <t>Total</t>
  </si>
  <si>
    <t>Totaux Subventions + dons + TA</t>
  </si>
  <si>
    <t>Total dépenses</t>
  </si>
  <si>
    <t>DIFFERENCE RECETTES -DEPENSES</t>
  </si>
  <si>
    <t>Commande frontal et latéral exterieur droite noire</t>
  </si>
  <si>
    <t>2 exemplaires uniquement manque 2 compteurs</t>
  </si>
  <si>
    <t>liaison split / compresseur (tuyau d'écoulement + tube de gaz + tube de liquide)</t>
  </si>
  <si>
    <t>bande de finition</t>
  </si>
  <si>
    <t>silent bloc</t>
  </si>
  <si>
    <t>attaches pour fixer l'ensemble des tuyaux</t>
  </si>
  <si>
    <t>isolant si nécessaire</t>
  </si>
  <si>
    <t>goulotte 2 compartiments 50 x150</t>
  </si>
  <si>
    <t>livré par Tabur</t>
  </si>
  <si>
    <t xml:space="preserve">rail ohmega </t>
  </si>
  <si>
    <t>changement rail supérieur pour fermer la porte à cause de l'irio</t>
  </si>
  <si>
    <t>cheville béton diam 12</t>
  </si>
  <si>
    <t>tirefond 8x70</t>
  </si>
  <si>
    <t>voir pour une console murale pour maintenir le groupe extéroeur surélevé pour l'évacuation des condensats,</t>
  </si>
  <si>
    <t>FTX20JV : Split unité intérieure
RX20JV / Split unité extérieure 
KLIC-DD: Passerelle KNX/SPLIT
KRP980A1: Adaptateur câblage externe</t>
  </si>
  <si>
    <t>Cable U100R02V 5G2,5</t>
  </si>
  <si>
    <t>rexel</t>
  </si>
  <si>
    <t>A098</t>
  </si>
  <si>
    <t>prises de courant -CAFETERIA + COULOIR</t>
  </si>
  <si>
    <t>Sortie de cable 32 A Voir legrand</t>
  </si>
  <si>
    <t>VZ758</t>
  </si>
  <si>
    <t>KB163N</t>
  </si>
  <si>
    <t>Peigne neutre</t>
  </si>
  <si>
    <t>porte étiquette pour câble (boite de 100)</t>
  </si>
  <si>
    <t>planche étiquettes</t>
  </si>
  <si>
    <t>boite d'encastrement pour sortie de câble 32 A</t>
  </si>
  <si>
    <t>sortie de câble 32 A</t>
  </si>
  <si>
    <t>poussoir mosaic</t>
  </si>
  <si>
    <t>support</t>
  </si>
  <si>
    <t>plaque mosaic</t>
  </si>
  <si>
    <t>sortie de cable 20 A (pour store à lamelles)</t>
  </si>
  <si>
    <t>boites</t>
  </si>
  <si>
    <r>
      <t>pince à colring (</t>
    </r>
    <r>
      <rPr>
        <sz val="11"/>
        <color rgb="FFFF0000"/>
        <rFont val="Calibri"/>
        <family val="2"/>
        <scheme val="minor"/>
      </rPr>
      <t>voir si elle est intégrée dans la caisse élève</t>
    </r>
    <r>
      <rPr>
        <sz val="11"/>
        <color theme="1"/>
        <rFont val="Calibri"/>
        <family val="2"/>
        <scheme val="minor"/>
      </rPr>
      <t>)</t>
    </r>
  </si>
  <si>
    <t>vis à bois tête fraisée 4,5 x 30</t>
  </si>
  <si>
    <t>boites de 100</t>
  </si>
  <si>
    <t>rondelle galva type L5</t>
  </si>
  <si>
    <t>pince à colring (voir si elle est intégrée dans la caisse élève)</t>
  </si>
  <si>
    <t>prises de courant - BUREAU + cafetaria</t>
  </si>
  <si>
    <t>Local informatique</t>
  </si>
  <si>
    <t>FZ794</t>
  </si>
  <si>
    <t>KXA04LH</t>
  </si>
  <si>
    <t>KWE04G</t>
  </si>
  <si>
    <t>KWL002</t>
  </si>
  <si>
    <t>KXA10L</t>
  </si>
  <si>
    <t>KXA10N</t>
  </si>
  <si>
    <t>KXA16L</t>
  </si>
  <si>
    <t>KXA16N</t>
  </si>
  <si>
    <t>Installation PAC</t>
  </si>
  <si>
    <t>SDJ FROID</t>
  </si>
  <si>
    <t>PLACO</t>
  </si>
  <si>
    <t>ESPACE EMERAUDE</t>
  </si>
  <si>
    <t>peut être supprimé si on ne prend pas siemens sinon a remplacer par intesis box qui est plus performante
EN ATTENTE -VOIR AVEC SIEMENS</t>
  </si>
  <si>
    <t>commande frontale</t>
  </si>
  <si>
    <t>en commander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</si>
</sst>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9"/>
      <color theme="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.9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2" xfId="0" applyBorder="1"/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/>
    <xf numFmtId="3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/>
    <xf numFmtId="0" fontId="1" fillId="3" borderId="1" xfId="0" applyFont="1" applyFill="1" applyBorder="1" applyAlignment="1">
      <alignment horizontal="left"/>
    </xf>
    <xf numFmtId="0" fontId="0" fillId="6" borderId="0" xfId="0" applyFill="1"/>
    <xf numFmtId="0" fontId="0" fillId="6" borderId="0" xfId="0" applyFill="1" applyBorder="1"/>
    <xf numFmtId="0" fontId="1" fillId="4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0" xfId="0" applyFill="1"/>
    <xf numFmtId="0" fontId="1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5" borderId="1" xfId="0" applyFill="1" applyBorder="1" applyAlignment="1">
      <alignment horizontal="center"/>
    </xf>
    <xf numFmtId="44" fontId="0" fillId="0" borderId="1" xfId="0" applyNumberFormat="1" applyBorder="1"/>
    <xf numFmtId="44" fontId="0" fillId="0" borderId="0" xfId="0" applyNumberFormat="1"/>
    <xf numFmtId="44" fontId="0" fillId="0" borderId="0" xfId="0" applyNumberFormat="1" applyBorder="1"/>
    <xf numFmtId="49" fontId="1" fillId="2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1" fillId="3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0" fontId="0" fillId="0" borderId="1" xfId="0" quotePrefix="1" applyNumberFormat="1" applyBorder="1" applyAlignment="1">
      <alignment horizontal="center"/>
    </xf>
    <xf numFmtId="0" fontId="0" fillId="5" borderId="1" xfId="0" quotePrefix="1" applyNumberFormat="1" applyFill="1" applyBorder="1" applyAlignment="1">
      <alignment horizontal="center"/>
    </xf>
    <xf numFmtId="0" fontId="0" fillId="4" borderId="1" xfId="0" quotePrefix="1" applyNumberForma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6" fontId="0" fillId="0" borderId="0" xfId="0" applyNumberForma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0" fillId="6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Border="1"/>
    <xf numFmtId="0" fontId="6" fillId="0" borderId="0" xfId="0" applyFont="1" applyAlignment="1">
      <alignment wrapText="1"/>
    </xf>
    <xf numFmtId="8" fontId="0" fillId="4" borderId="1" xfId="0" applyNumberFormat="1" applyFill="1" applyBorder="1"/>
    <xf numFmtId="0" fontId="0" fillId="2" borderId="0" xfId="0" applyFill="1"/>
    <xf numFmtId="0" fontId="0" fillId="4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0" fontId="0" fillId="0" borderId="1" xfId="0" quotePrefix="1" applyNumberForma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NumberFormat="1" applyFont="1"/>
    <xf numFmtId="44" fontId="0" fillId="3" borderId="0" xfId="0" applyNumberFormat="1" applyFill="1" applyAlignment="1">
      <alignment horizontal="center"/>
    </xf>
    <xf numFmtId="0" fontId="7" fillId="0" borderId="1" xfId="0" applyFont="1" applyFill="1" applyBorder="1"/>
    <xf numFmtId="0" fontId="7" fillId="4" borderId="1" xfId="0" applyFont="1" applyFill="1" applyBorder="1"/>
    <xf numFmtId="0" fontId="1" fillId="0" borderId="1" xfId="0" applyFont="1" applyFill="1" applyBorder="1"/>
    <xf numFmtId="0" fontId="1" fillId="4" borderId="1" xfId="0" applyFont="1" applyFill="1" applyBorder="1"/>
    <xf numFmtId="0" fontId="5" fillId="4" borderId="0" xfId="0" applyFont="1" applyFill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/>
    <xf numFmtId="0" fontId="0" fillId="4" borderId="1" xfId="0" applyFill="1" applyBorder="1" applyAlignment="1">
      <alignment horizontal="left"/>
    </xf>
    <xf numFmtId="0" fontId="0" fillId="4" borderId="0" xfId="0" applyFill="1" applyAlignment="1">
      <alignment horizontal="center"/>
    </xf>
    <xf numFmtId="0" fontId="1" fillId="4" borderId="1" xfId="0" quotePrefix="1" applyNumberFormat="1" applyFon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4" fillId="0" borderId="1" xfId="0" applyFont="1" applyBorder="1"/>
    <xf numFmtId="0" fontId="3" fillId="0" borderId="2" xfId="0" applyNumberFormat="1" applyFont="1" applyFill="1" applyBorder="1" applyAlignment="1">
      <alignment horizontal="center"/>
    </xf>
    <xf numFmtId="0" fontId="1" fillId="0" borderId="1" xfId="0" applyFont="1" applyBorder="1"/>
    <xf numFmtId="0" fontId="3" fillId="4" borderId="2" xfId="0" applyFont="1" applyFill="1" applyBorder="1" applyAlignment="1">
      <alignment horizontal="center"/>
    </xf>
    <xf numFmtId="0" fontId="0" fillId="6" borderId="2" xfId="0" applyNumberFormat="1" applyFill="1" applyBorder="1" applyAlignment="1">
      <alignment horizontal="center"/>
    </xf>
    <xf numFmtId="44" fontId="0" fillId="5" borderId="1" xfId="0" applyNumberFormat="1" applyFill="1" applyBorder="1"/>
    <xf numFmtId="0" fontId="0" fillId="0" borderId="2" xfId="0" quotePrefix="1" applyNumberForma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3" fillId="0" borderId="2" xfId="0" quotePrefix="1" applyNumberFormat="1" applyFont="1" applyFill="1" applyBorder="1" applyAlignment="1">
      <alignment horizontal="center"/>
    </xf>
    <xf numFmtId="0" fontId="0" fillId="0" borderId="1" xfId="0" applyNumberFormat="1" applyBorder="1"/>
    <xf numFmtId="0" fontId="0" fillId="0" borderId="1" xfId="0" applyFont="1" applyFill="1" applyBorder="1"/>
    <xf numFmtId="0" fontId="0" fillId="6" borderId="1" xfId="0" applyNumberFormat="1" applyFill="1" applyBorder="1" applyAlignment="1">
      <alignment horizontal="center"/>
    </xf>
    <xf numFmtId="0" fontId="0" fillId="0" borderId="0" xfId="0" quotePrefix="1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9" fillId="0" borderId="0" xfId="0" applyFont="1" applyBorder="1"/>
    <xf numFmtId="0" fontId="9" fillId="0" borderId="0" xfId="0" applyFont="1" applyBorder="1" applyAlignment="1">
      <alignment vertical="top" wrapText="1"/>
    </xf>
    <xf numFmtId="14" fontId="0" fillId="0" borderId="1" xfId="0" applyNumberFormat="1" applyBorder="1"/>
    <xf numFmtId="14" fontId="0" fillId="0" borderId="1" xfId="0" applyNumberFormat="1" applyFill="1" applyBorder="1"/>
    <xf numFmtId="0" fontId="0" fillId="6" borderId="1" xfId="0" applyFill="1" applyBorder="1" applyAlignment="1">
      <alignment wrapText="1"/>
    </xf>
    <xf numFmtId="0" fontId="0" fillId="6" borderId="0" xfId="0" applyFill="1" applyAlignment="1">
      <alignment horizontal="center"/>
    </xf>
    <xf numFmtId="14" fontId="0" fillId="6" borderId="1" xfId="0" applyNumberFormat="1" applyFill="1" applyBorder="1"/>
    <xf numFmtId="14" fontId="0" fillId="6" borderId="1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center"/>
    </xf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4" fontId="0" fillId="0" borderId="0" xfId="0" applyNumberFormat="1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5" borderId="1" xfId="0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4" borderId="3" xfId="0" applyFill="1" applyBorder="1"/>
    <xf numFmtId="0" fontId="0" fillId="0" borderId="3" xfId="0" applyFill="1" applyBorder="1"/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0" applyNumberFormat="1" applyAlignment="1">
      <alignment horizontal="right"/>
    </xf>
    <xf numFmtId="44" fontId="0" fillId="0" borderId="1" xfId="0" applyNumberFormat="1" applyBorder="1" applyAlignment="1">
      <alignment wrapText="1"/>
    </xf>
    <xf numFmtId="44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right" vertical="center"/>
    </xf>
    <xf numFmtId="0" fontId="0" fillId="9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 wrapText="1"/>
    </xf>
    <xf numFmtId="44" fontId="0" fillId="9" borderId="1" xfId="0" applyNumberForma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44" fontId="0" fillId="0" borderId="0" xfId="1" applyFont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horizontal="right"/>
    </xf>
    <xf numFmtId="44" fontId="0" fillId="0" borderId="7" xfId="0" applyNumberFormat="1" applyBorder="1" applyAlignment="1"/>
    <xf numFmtId="44" fontId="0" fillId="9" borderId="1" xfId="1" applyFont="1" applyFill="1" applyBorder="1" applyAlignment="1">
      <alignment horizontal="center" vertical="center"/>
    </xf>
    <xf numFmtId="44" fontId="16" fillId="9" borderId="1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44" fontId="0" fillId="0" borderId="7" xfId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44" fontId="0" fillId="0" borderId="0" xfId="1" applyFont="1" applyBorder="1" applyAlignment="1">
      <alignment horizontal="center" vertical="center"/>
    </xf>
    <xf numFmtId="44" fontId="18" fillId="0" borderId="0" xfId="0" applyNumberFormat="1" applyFont="1"/>
    <xf numFmtId="44" fontId="0" fillId="0" borderId="0" xfId="0" applyNumberFormat="1" applyFill="1" applyBorder="1"/>
    <xf numFmtId="0" fontId="0" fillId="11" borderId="0" xfId="0" applyFill="1"/>
    <xf numFmtId="0" fontId="0" fillId="11" borderId="0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11" xfId="0" applyFill="1" applyBorder="1"/>
    <xf numFmtId="0" fontId="0" fillId="4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11" borderId="0" xfId="0" applyNumberFormat="1" applyFill="1"/>
    <xf numFmtId="0" fontId="0" fillId="11" borderId="11" xfId="0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8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42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4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5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2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3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83"/>
  <sheetViews>
    <sheetView tabSelected="1" zoomScale="90" zoomScaleNormal="90" workbookViewId="0">
      <pane xSplit="3" ySplit="2" topLeftCell="I114" activePane="bottomRight" state="frozen"/>
      <selection pane="topRight" activeCell="D1" sqref="D1"/>
      <selection pane="bottomLeft" activeCell="A3" sqref="A3"/>
      <selection pane="bottomRight" activeCell="M2" sqref="M2"/>
    </sheetView>
  </sheetViews>
  <sheetFormatPr baseColWidth="10" defaultRowHeight="15" x14ac:dyDescent="0.25"/>
  <cols>
    <col min="1" max="1" width="84.7109375" style="138" customWidth="1"/>
    <col min="2" max="2" width="8" style="32" customWidth="1"/>
    <col min="3" max="3" width="16.85546875" style="32" customWidth="1"/>
    <col min="4" max="4" width="9.85546875" style="32" bestFit="1" customWidth="1"/>
    <col min="5" max="5" width="17.85546875" style="1" bestFit="1" customWidth="1"/>
    <col min="6" max="6" width="16.85546875" style="69" customWidth="1"/>
    <col min="7" max="7" width="25.7109375" style="1" customWidth="1"/>
    <col min="8" max="8" width="16.28515625" style="32" customWidth="1"/>
    <col min="9" max="16384" width="11.42578125" style="51"/>
  </cols>
  <sheetData>
    <row r="2" spans="1:8" ht="45" x14ac:dyDescent="0.25">
      <c r="A2" s="31" t="s">
        <v>51</v>
      </c>
      <c r="B2" s="15" t="s">
        <v>50</v>
      </c>
      <c r="C2" s="15" t="s">
        <v>157</v>
      </c>
      <c r="D2" s="61" t="s">
        <v>164</v>
      </c>
      <c r="E2" s="15" t="s">
        <v>176</v>
      </c>
      <c r="F2" s="31" t="s">
        <v>52</v>
      </c>
      <c r="G2" s="31" t="s">
        <v>342</v>
      </c>
      <c r="H2" s="31" t="s">
        <v>200</v>
      </c>
    </row>
    <row r="3" spans="1:8" x14ac:dyDescent="0.25">
      <c r="A3" s="133" t="s">
        <v>0</v>
      </c>
      <c r="B3" s="9"/>
      <c r="C3" s="9"/>
      <c r="D3" s="9"/>
      <c r="E3" s="22"/>
      <c r="F3" s="67"/>
      <c r="G3" s="22"/>
      <c r="H3" s="9"/>
    </row>
    <row r="4" spans="1:8" x14ac:dyDescent="0.25">
      <c r="A4" s="59" t="str">
        <f>ERM!A4</f>
        <v>pompe à chaleur avec passerelle KNX/OPEN THERM</v>
      </c>
      <c r="B4" s="35">
        <f>ERM!B4</f>
        <v>5</v>
      </c>
      <c r="C4" s="13" t="str">
        <f>ERM!C4</f>
        <v>unité</v>
      </c>
      <c r="D4" s="35">
        <f>ERM!D4</f>
        <v>1</v>
      </c>
      <c r="E4" s="13" t="s">
        <v>171</v>
      </c>
      <c r="F4" s="142"/>
      <c r="G4" s="18" t="e">
        <f>ERM!#REF!</f>
        <v>#REF!</v>
      </c>
      <c r="H4" s="169"/>
    </row>
    <row r="5" spans="1:8" x14ac:dyDescent="0.25">
      <c r="A5" s="59" t="s">
        <v>576</v>
      </c>
      <c r="B5" s="35">
        <v>5</v>
      </c>
      <c r="C5" s="13" t="s">
        <v>149</v>
      </c>
      <c r="D5" s="35"/>
      <c r="E5" s="13" t="s">
        <v>577</v>
      </c>
      <c r="F5" s="142"/>
      <c r="G5" s="18"/>
      <c r="H5" s="169"/>
    </row>
    <row r="6" spans="1:8" x14ac:dyDescent="0.25">
      <c r="A6" s="59" t="s">
        <v>191</v>
      </c>
      <c r="B6" s="35">
        <v>5</v>
      </c>
      <c r="C6" s="35" t="s">
        <v>149</v>
      </c>
      <c r="D6" s="35">
        <v>1</v>
      </c>
      <c r="E6" s="13" t="s">
        <v>135</v>
      </c>
      <c r="F6" s="62"/>
      <c r="G6" s="5"/>
      <c r="H6" s="123"/>
    </row>
    <row r="7" spans="1:8" x14ac:dyDescent="0.25">
      <c r="A7" s="59" t="s">
        <v>90</v>
      </c>
      <c r="B7" s="35">
        <v>13</v>
      </c>
      <c r="C7" s="35" t="s">
        <v>149</v>
      </c>
      <c r="D7" s="35">
        <v>1</v>
      </c>
      <c r="E7" s="35" t="s">
        <v>89</v>
      </c>
      <c r="F7" s="63"/>
      <c r="G7" s="35"/>
      <c r="H7" s="124"/>
    </row>
    <row r="8" spans="1:8" x14ac:dyDescent="0.25">
      <c r="A8" s="59" t="s">
        <v>578</v>
      </c>
      <c r="B8" s="35">
        <v>1</v>
      </c>
      <c r="C8" s="35" t="s">
        <v>149</v>
      </c>
      <c r="D8" s="35"/>
      <c r="E8" s="35" t="s">
        <v>579</v>
      </c>
      <c r="F8" s="63"/>
      <c r="G8" s="35"/>
      <c r="H8" s="124"/>
    </row>
    <row r="9" spans="1:8" x14ac:dyDescent="0.25">
      <c r="A9" s="59" t="s">
        <v>159</v>
      </c>
      <c r="B9" s="35">
        <v>13</v>
      </c>
      <c r="C9" s="35" t="s">
        <v>149</v>
      </c>
      <c r="D9" s="35">
        <v>1</v>
      </c>
      <c r="E9" s="35"/>
      <c r="F9" s="142"/>
      <c r="G9" s="18"/>
      <c r="H9" s="169"/>
    </row>
    <row r="10" spans="1:8" x14ac:dyDescent="0.25">
      <c r="A10" s="59" t="s">
        <v>96</v>
      </c>
      <c r="B10" s="35">
        <v>5</v>
      </c>
      <c r="C10" s="35" t="s">
        <v>149</v>
      </c>
      <c r="D10" s="35">
        <v>1</v>
      </c>
      <c r="E10" s="35"/>
      <c r="F10" s="62"/>
      <c r="G10" s="5"/>
      <c r="H10" s="123"/>
    </row>
    <row r="11" spans="1:8" x14ac:dyDescent="0.25">
      <c r="A11" s="59" t="s">
        <v>6</v>
      </c>
      <c r="B11" s="35">
        <v>13</v>
      </c>
      <c r="C11" s="35" t="s">
        <v>149</v>
      </c>
      <c r="D11" s="35">
        <v>1</v>
      </c>
      <c r="E11" s="35"/>
      <c r="F11" s="142"/>
      <c r="G11" s="18"/>
      <c r="H11" s="169"/>
    </row>
    <row r="12" spans="1:8" x14ac:dyDescent="0.25">
      <c r="A12" s="59" t="s">
        <v>136</v>
      </c>
      <c r="B12" s="35">
        <v>13</v>
      </c>
      <c r="C12" s="35" t="s">
        <v>149</v>
      </c>
      <c r="D12" s="35">
        <v>1</v>
      </c>
      <c r="E12" s="13" t="s">
        <v>137</v>
      </c>
      <c r="F12" s="62"/>
      <c r="G12" s="5"/>
      <c r="H12" s="123"/>
    </row>
    <row r="13" spans="1:8" x14ac:dyDescent="0.25">
      <c r="A13" s="133" t="str">
        <f>Legrand!A3</f>
        <v>production photovoltaique</v>
      </c>
      <c r="B13" s="9"/>
      <c r="C13" s="9"/>
      <c r="D13" s="9"/>
      <c r="E13" s="44"/>
      <c r="F13" s="67"/>
      <c r="G13" s="22"/>
      <c r="H13" s="125"/>
    </row>
    <row r="14" spans="1:8" ht="30" x14ac:dyDescent="0.25">
      <c r="A14" s="74" t="str">
        <f>Legrand!A4</f>
        <v>kit prêt à poser  (onduleur + coffret AC et DC)-'Prêt à poser photovoltaïque 3kWc - onduleur + coffret pré-câblé</v>
      </c>
      <c r="B14" s="35">
        <f>Legrand!B4</f>
        <v>13</v>
      </c>
      <c r="C14" s="35" t="str">
        <f>Legrand!C4</f>
        <v>unité</v>
      </c>
      <c r="D14" s="35">
        <f>Legrand!D4</f>
        <v>1</v>
      </c>
      <c r="E14" s="45" t="s">
        <v>18</v>
      </c>
      <c r="F14" s="68">
        <f>Legrand!E4</f>
        <v>414000</v>
      </c>
      <c r="G14" s="13" t="str">
        <f>Legrand!G4</f>
        <v>x</v>
      </c>
      <c r="H14" s="118" t="e">
        <f>Legrand!#REF!</f>
        <v>#REF!</v>
      </c>
    </row>
    <row r="15" spans="1:8" ht="30" x14ac:dyDescent="0.25">
      <c r="A15" s="74" t="str">
        <f>Legrand!A5</f>
        <v>kit outillage complet (pince pour connecteur MC4) - 'Kit 1 pince à sertir + 2 clés à fourche - pour connecteurs type MC4</v>
      </c>
      <c r="B15" s="35">
        <f>Legrand!B5</f>
        <v>4</v>
      </c>
      <c r="C15" s="35" t="str">
        <f>Legrand!C5</f>
        <v>unité</v>
      </c>
      <c r="D15" s="35">
        <f>Legrand!D5</f>
        <v>1</v>
      </c>
      <c r="E15" s="45" t="s">
        <v>18</v>
      </c>
      <c r="F15" s="68">
        <f>Legrand!E5</f>
        <v>414090</v>
      </c>
      <c r="G15" s="13" t="str">
        <f>Legrand!G5</f>
        <v>x</v>
      </c>
      <c r="H15" s="118" t="e">
        <f>Legrand!#REF!</f>
        <v>#REF!</v>
      </c>
    </row>
    <row r="16" spans="1:8" ht="30" x14ac:dyDescent="0.25">
      <c r="A16" s="74" t="str">
        <f>Legrand!A6</f>
        <v>kit de 10 connecteurs MC4 -'Kit de connecteurs à sertir type MC4 - pour montage sur câble 4/6 mm²</v>
      </c>
      <c r="B16" s="35">
        <f>Legrand!B6</f>
        <v>2</v>
      </c>
      <c r="C16" s="35" t="str">
        <f>Legrand!C6</f>
        <v>lot</v>
      </c>
      <c r="D16" s="35">
        <f>Legrand!D6</f>
        <v>1</v>
      </c>
      <c r="E16" s="45" t="s">
        <v>18</v>
      </c>
      <c r="F16" s="68">
        <f>Legrand!E6</f>
        <v>414092</v>
      </c>
      <c r="G16" s="13" t="str">
        <f>Legrand!G6</f>
        <v>x</v>
      </c>
      <c r="H16" s="118" t="e">
        <f>Legrand!#REF!</f>
        <v>#REF!</v>
      </c>
    </row>
    <row r="17" spans="1:8" x14ac:dyDescent="0.25">
      <c r="A17" s="133" t="str">
        <f>Legrand!A7</f>
        <v>VDI</v>
      </c>
      <c r="B17" s="9"/>
      <c r="C17" s="9"/>
      <c r="D17" s="9"/>
      <c r="E17" s="44"/>
      <c r="F17" s="67"/>
      <c r="G17" s="22"/>
      <c r="H17" s="126"/>
    </row>
    <row r="18" spans="1:8" x14ac:dyDescent="0.25">
      <c r="A18" s="59" t="str">
        <f>Legrand!A8</f>
        <v>baie de brassage mini 10'. coffret 36U- 'Coffret LCS² 10'' - IP 20 - IK 08 - 6 U - 350x340x300 mm</v>
      </c>
      <c r="B18" s="35">
        <f>Legrand!B8</f>
        <v>13</v>
      </c>
      <c r="C18" s="35" t="str">
        <f>Legrand!C8</f>
        <v>unité</v>
      </c>
      <c r="D18" s="35">
        <f>Legrand!D8</f>
        <v>1</v>
      </c>
      <c r="E18" s="46" t="s">
        <v>18</v>
      </c>
      <c r="F18" s="64">
        <f>Legrand!E8</f>
        <v>46220</v>
      </c>
      <c r="G18" s="13" t="str">
        <f>Legrand!G8</f>
        <v>x</v>
      </c>
      <c r="H18" s="118" t="e">
        <f>Legrand!#REF!</f>
        <v>#REF!</v>
      </c>
    </row>
    <row r="19" spans="1:8" x14ac:dyDescent="0.25">
      <c r="A19" s="59" t="str">
        <f>Legrand!A9</f>
        <v>panneau à équiper 10 A -'Panneau brassage à équiper - 10'' - 1 U - LCS²</v>
      </c>
      <c r="B19" s="35">
        <f>Legrand!B9</f>
        <v>13</v>
      </c>
      <c r="C19" s="35" t="str">
        <f>Legrand!C9</f>
        <v>unité</v>
      </c>
      <c r="D19" s="35">
        <f>Legrand!D9</f>
        <v>1</v>
      </c>
      <c r="E19" s="46" t="s">
        <v>18</v>
      </c>
      <c r="F19" s="64">
        <f>Legrand!E9</f>
        <v>33592</v>
      </c>
      <c r="G19" s="13" t="str">
        <f>Legrand!G9</f>
        <v>x</v>
      </c>
      <c r="H19" s="118" t="e">
        <f>Legrand!#REF!</f>
        <v>#REF!</v>
      </c>
    </row>
    <row r="20" spans="1:8" x14ac:dyDescent="0.25">
      <c r="A20" s="59" t="str">
        <f>Legrand!A10</f>
        <v>bloc 6 RJ CAT6 FTP LCS-'Bloc 6 connecteurs RJ 45 - Cat.6 - FTP - LCS²</v>
      </c>
      <c r="B20" s="35">
        <f>Legrand!B10</f>
        <v>26</v>
      </c>
      <c r="C20" s="35" t="str">
        <f>Legrand!C10</f>
        <v>unité</v>
      </c>
      <c r="D20" s="35">
        <f>Legrand!D10</f>
        <v>2</v>
      </c>
      <c r="E20" s="46" t="s">
        <v>18</v>
      </c>
      <c r="F20" s="64">
        <f>Legrand!E10</f>
        <v>33565</v>
      </c>
      <c r="G20" s="13" t="str">
        <f>Legrand!G10</f>
        <v>x</v>
      </c>
      <c r="H20" s="118" t="e">
        <f>Legrand!#REF!</f>
        <v>#REF!</v>
      </c>
    </row>
    <row r="21" spans="1:8" x14ac:dyDescent="0.25">
      <c r="A21" s="59" t="str">
        <f>Legrand!A11</f>
        <v>Tablette  10'. fixe -'Tablette fixe - 1 U - prof. 120 mm - pour coffret LCS² 10''</v>
      </c>
      <c r="B21" s="35">
        <f>Legrand!B11</f>
        <v>13</v>
      </c>
      <c r="C21" s="35" t="str">
        <f>Legrand!C11</f>
        <v>unité</v>
      </c>
      <c r="D21" s="35">
        <f>Legrand!D11</f>
        <v>1</v>
      </c>
      <c r="E21" s="48" t="s">
        <v>18</v>
      </c>
      <c r="F21" s="64" t="str">
        <f>Legrand!E11</f>
        <v>046223</v>
      </c>
      <c r="G21" s="13" t="str">
        <f>Legrand!G11</f>
        <v>x</v>
      </c>
      <c r="H21" s="118" t="e">
        <f>Legrand!#REF!</f>
        <v>#REF!</v>
      </c>
    </row>
    <row r="22" spans="1:8" x14ac:dyDescent="0.25">
      <c r="A22" s="59" t="str">
        <f>Legrand!A12</f>
        <v>switch réseau 7 ports  - 'Bloc switches Ethernet 100 Mbits/s - 7 ports RJ 45 - LCS²</v>
      </c>
      <c r="B22" s="35">
        <f>Legrand!B12</f>
        <v>13</v>
      </c>
      <c r="C22" s="35" t="str">
        <f>Legrand!C12</f>
        <v>unité</v>
      </c>
      <c r="D22" s="35">
        <f>Legrand!D12</f>
        <v>1</v>
      </c>
      <c r="E22" s="48" t="s">
        <v>18</v>
      </c>
      <c r="F22" s="64" t="str">
        <f>Legrand!E12</f>
        <v>033502</v>
      </c>
      <c r="G22" s="13" t="str">
        <f>Legrand!G12</f>
        <v>x</v>
      </c>
      <c r="H22" s="118" t="e">
        <f>Legrand!#REF!</f>
        <v>#REF!</v>
      </c>
    </row>
    <row r="23" spans="1:8" x14ac:dyDescent="0.25">
      <c r="A23" s="74" t="str">
        <f>Legrand!A13</f>
        <v>injecteur- 'Injecteur Power over Ethernet (PoE) Midspan - 4 entrées/sorties - LCS²</v>
      </c>
      <c r="B23" s="35">
        <f>Legrand!B13</f>
        <v>13</v>
      </c>
      <c r="C23" s="35" t="str">
        <f>Legrand!C13</f>
        <v>unité</v>
      </c>
      <c r="D23" s="35">
        <f>Legrand!D13</f>
        <v>1</v>
      </c>
      <c r="E23" s="50" t="s">
        <v>18</v>
      </c>
      <c r="F23" s="63" t="str">
        <f>Legrand!E13</f>
        <v>033501</v>
      </c>
      <c r="G23" s="13" t="str">
        <f>Legrand!G13</f>
        <v>x</v>
      </c>
      <c r="H23" s="118" t="e">
        <f>Legrand!#REF!</f>
        <v>#REF!</v>
      </c>
    </row>
    <row r="24" spans="1:8" x14ac:dyDescent="0.25">
      <c r="A24" s="74" t="str">
        <f>Legrand!A14</f>
        <v>point d'accès wifi-'Point d'accès Prog Mosaic pour Wi-Fi - dual band</v>
      </c>
      <c r="B24" s="35">
        <f>Legrand!B14</f>
        <v>13</v>
      </c>
      <c r="C24" s="35" t="str">
        <f>Legrand!C14</f>
        <v>unité</v>
      </c>
      <c r="D24" s="35">
        <f>Legrand!D14</f>
        <v>1</v>
      </c>
      <c r="E24" s="45" t="s">
        <v>18</v>
      </c>
      <c r="F24" s="63">
        <f>Legrand!E14</f>
        <v>77913</v>
      </c>
      <c r="G24" s="13" t="str">
        <f>Legrand!G14</f>
        <v>x</v>
      </c>
      <c r="H24" s="118" t="e">
        <f>Legrand!#REF!</f>
        <v>#REF!</v>
      </c>
    </row>
    <row r="25" spans="1:8" x14ac:dyDescent="0.25">
      <c r="A25" s="59" t="str">
        <f>Legrand!A15</f>
        <v xml:space="preserve">bloc alimentation 10A 4x2P+T </v>
      </c>
      <c r="B25" s="35">
        <f>Legrand!B15</f>
        <v>13</v>
      </c>
      <c r="C25" s="35" t="str">
        <f>Legrand!C15</f>
        <v>unité</v>
      </c>
      <c r="D25" s="35">
        <f>Legrand!D15</f>
        <v>1</v>
      </c>
      <c r="E25" s="46" t="s">
        <v>18</v>
      </c>
      <c r="F25" s="68">
        <f>Legrand!E15</f>
        <v>46224</v>
      </c>
      <c r="G25" s="13" t="str">
        <f>Legrand!G15</f>
        <v>x</v>
      </c>
      <c r="H25" s="118" t="e">
        <f>Legrand!#REF!</f>
        <v>#REF!</v>
      </c>
    </row>
    <row r="26" spans="1:8" x14ac:dyDescent="0.25">
      <c r="A26" s="74" t="str">
        <f>Legrand!A16</f>
        <v>cordon de brassage 60 cm RJ-RJ</v>
      </c>
      <c r="B26" s="35">
        <f>Legrand!B16</f>
        <v>156</v>
      </c>
      <c r="C26" s="35" t="str">
        <f>Legrand!C16</f>
        <v>unité</v>
      </c>
      <c r="D26" s="35">
        <f>Legrand!D16</f>
        <v>12</v>
      </c>
      <c r="E26" s="46" t="s">
        <v>18</v>
      </c>
      <c r="F26" s="68">
        <f>Legrand!E16</f>
        <v>51717</v>
      </c>
      <c r="G26" s="13" t="str">
        <f>Legrand!G16</f>
        <v>x</v>
      </c>
      <c r="H26" s="118" t="e">
        <f>Legrand!#REF!</f>
        <v>#REF!</v>
      </c>
    </row>
    <row r="27" spans="1:8" x14ac:dyDescent="0.25">
      <c r="A27" s="74" t="str">
        <f>Legrand!A17</f>
        <v>plaques  3 postes-'Plaque Programme Mosaic - 3x2 modules - horizontal - blanc</v>
      </c>
      <c r="B27" s="35">
        <f>Legrand!B17</f>
        <v>13</v>
      </c>
      <c r="C27" s="35" t="str">
        <f>Legrand!C17</f>
        <v>unité</v>
      </c>
      <c r="D27" s="35">
        <f>Legrand!D17</f>
        <v>1</v>
      </c>
      <c r="E27" s="45" t="s">
        <v>18</v>
      </c>
      <c r="F27" s="63">
        <f>Legrand!E17</f>
        <v>78806</v>
      </c>
      <c r="G27" s="13" t="str">
        <f>Legrand!G17</f>
        <v>x</v>
      </c>
      <c r="H27" s="118" t="e">
        <f>Legrand!#REF!</f>
        <v>#REF!</v>
      </c>
    </row>
    <row r="28" spans="1:8" ht="30" x14ac:dyDescent="0.25">
      <c r="A28" s="74" t="str">
        <f>Legrand!A18</f>
        <v>support 3 postes-'Support pour fixation à vis Batibox - montage horiz/vert -pour 3 postes -6/8 mod</v>
      </c>
      <c r="B28" s="35">
        <f>Legrand!B18</f>
        <v>13</v>
      </c>
      <c r="C28" s="35" t="str">
        <f>Legrand!C18</f>
        <v>unité</v>
      </c>
      <c r="D28" s="35">
        <f>Legrand!D18</f>
        <v>1</v>
      </c>
      <c r="E28" s="50" t="s">
        <v>18</v>
      </c>
      <c r="F28" s="63" t="str">
        <f>Legrand!E18</f>
        <v>080253</v>
      </c>
      <c r="G28" s="13" t="str">
        <f>Legrand!G18</f>
        <v>x</v>
      </c>
      <c r="H28" s="118" t="e">
        <f>Legrand!#REF!</f>
        <v>#REF!</v>
      </c>
    </row>
    <row r="29" spans="1:8" x14ac:dyDescent="0.25">
      <c r="A29" s="74" t="str">
        <f>Legrand!A19</f>
        <v>prise 2 P + T-'Prise Prog Mosaic - 2P+T droite - 2 mod - blanc</v>
      </c>
      <c r="B29" s="35">
        <f>Legrand!B19</f>
        <v>39</v>
      </c>
      <c r="C29" s="35" t="str">
        <f>Legrand!C19</f>
        <v>unité</v>
      </c>
      <c r="D29" s="35">
        <f>Legrand!D19</f>
        <v>3</v>
      </c>
      <c r="E29" s="45" t="s">
        <v>18</v>
      </c>
      <c r="F29" s="63">
        <f>Legrand!E19</f>
        <v>77111</v>
      </c>
      <c r="G29" s="13" t="str">
        <f>Legrand!G19</f>
        <v>x</v>
      </c>
      <c r="H29" s="118" t="e">
        <f>Legrand!#REF!</f>
        <v>#REF!</v>
      </c>
    </row>
    <row r="30" spans="1:8" x14ac:dyDescent="0.25">
      <c r="A30" s="74" t="str">
        <f>Legrand!A20</f>
        <v>prise RJ45 (1 module) -'Prise RJ 45 Prog Mosaic - Cat. 6 - FTP - 1 mod - blanc - LCS²</v>
      </c>
      <c r="B30" s="35">
        <f>Legrand!B20</f>
        <v>26</v>
      </c>
      <c r="C30" s="35" t="str">
        <f>Legrand!C20</f>
        <v>unité</v>
      </c>
      <c r="D30" s="35">
        <f>Legrand!D20</f>
        <v>2</v>
      </c>
      <c r="E30" s="45" t="s">
        <v>18</v>
      </c>
      <c r="F30" s="63">
        <f>Legrand!E20</f>
        <v>76562</v>
      </c>
      <c r="G30" s="13" t="str">
        <f>Legrand!G20</f>
        <v>x</v>
      </c>
      <c r="H30" s="118" t="e">
        <f>Legrand!#REF!</f>
        <v>#REF!</v>
      </c>
    </row>
    <row r="31" spans="1:8" x14ac:dyDescent="0.25">
      <c r="A31" s="74" t="str">
        <f>Legrand!A21</f>
        <v>prise RJ45 -'Prise RJ 45 Prog Mosaic - Cat. 6 - FTP - 2 mod - blanc - LCS²</v>
      </c>
      <c r="B31" s="35">
        <f>Legrand!B21</f>
        <v>13</v>
      </c>
      <c r="C31" s="35" t="str">
        <f>Legrand!C21</f>
        <v>unité</v>
      </c>
      <c r="D31" s="35">
        <f>Legrand!D21</f>
        <v>1</v>
      </c>
      <c r="E31" s="45" t="s">
        <v>18</v>
      </c>
      <c r="F31" s="63">
        <f>Legrand!E21</f>
        <v>76565</v>
      </c>
      <c r="G31" s="13" t="str">
        <f>Legrand!G21</f>
        <v>x</v>
      </c>
      <c r="H31" s="118" t="e">
        <f>Legrand!#REF!</f>
        <v>#REF!</v>
      </c>
    </row>
    <row r="32" spans="1:8" x14ac:dyDescent="0.25">
      <c r="A32" s="74" t="str">
        <f>Legrand!A22</f>
        <v>plaques  2 modules-'Plaque Programme Mosaic - 2 modules - blanc</v>
      </c>
      <c r="B32" s="35">
        <f>Legrand!B22</f>
        <v>39</v>
      </c>
      <c r="C32" s="35" t="str">
        <f>Legrand!C22</f>
        <v>unité</v>
      </c>
      <c r="D32" s="35">
        <f>Legrand!D22</f>
        <v>3</v>
      </c>
      <c r="E32" s="45" t="s">
        <v>18</v>
      </c>
      <c r="F32" s="63">
        <f>Legrand!E22</f>
        <v>78802</v>
      </c>
      <c r="G32" s="13" t="str">
        <f>Legrand!G22</f>
        <v>x</v>
      </c>
      <c r="H32" s="118" t="e">
        <f>Legrand!#REF!</f>
        <v>#REF!</v>
      </c>
    </row>
    <row r="33" spans="1:8" x14ac:dyDescent="0.25">
      <c r="A33" s="74" t="str">
        <f>Legrand!A23</f>
        <v>support 2 modules-'Support pour fixation à vis Batibox - sécable - pour 1 poste - 2 mod</v>
      </c>
      <c r="B33" s="35">
        <f>Legrand!B23</f>
        <v>39</v>
      </c>
      <c r="C33" s="35" t="str">
        <f>Legrand!C23</f>
        <v>unité</v>
      </c>
      <c r="D33" s="35">
        <f>Legrand!D23</f>
        <v>3</v>
      </c>
      <c r="E33" s="50" t="s">
        <v>18</v>
      </c>
      <c r="F33" s="63" t="str">
        <f>Legrand!E23</f>
        <v>080251</v>
      </c>
      <c r="G33" s="13" t="str">
        <f>Legrand!G23</f>
        <v>x</v>
      </c>
      <c r="H33" s="118" t="e">
        <f>Legrand!#REF!</f>
        <v>#REF!</v>
      </c>
    </row>
    <row r="34" spans="1:8" ht="30" x14ac:dyDescent="0.25">
      <c r="A34" s="74" t="str">
        <f>Legrand!A24</f>
        <v>boîtier d'encastrement triple-'Boîte multipostes Prog. Batibox Energy - 3 postes - 6/8 modules - prof. 40 mm</v>
      </c>
      <c r="B34" s="35">
        <f>Legrand!B24</f>
        <v>13</v>
      </c>
      <c r="C34" s="35" t="str">
        <f>Legrand!C24</f>
        <v>unité</v>
      </c>
      <c r="D34" s="35">
        <f>Legrand!D24</f>
        <v>1</v>
      </c>
      <c r="E34" s="45" t="s">
        <v>18</v>
      </c>
      <c r="F34" s="63">
        <f>Legrand!E24</f>
        <v>80023</v>
      </c>
      <c r="G34" s="13" t="str">
        <f>Legrand!G24</f>
        <v>x</v>
      </c>
      <c r="H34" s="118" t="e">
        <f>Legrand!#REF!</f>
        <v>#REF!</v>
      </c>
    </row>
    <row r="35" spans="1:8" x14ac:dyDescent="0.25">
      <c r="A35" s="74" t="str">
        <f>Legrand!A25</f>
        <v>Boîte d'encastrement</v>
      </c>
      <c r="B35" s="35">
        <f>Legrand!B25</f>
        <v>26</v>
      </c>
      <c r="C35" s="35" t="str">
        <f>Legrand!C25</f>
        <v>unité</v>
      </c>
      <c r="D35" s="35">
        <f>Legrand!D25</f>
        <v>2</v>
      </c>
      <c r="E35" s="45" t="s">
        <v>18</v>
      </c>
      <c r="F35" s="68">
        <f>Legrand!E25</f>
        <v>80021</v>
      </c>
      <c r="G35" s="13" t="str">
        <f>Legrand!G25</f>
        <v>x</v>
      </c>
      <c r="H35" s="118" t="e">
        <f>Legrand!#REF!</f>
        <v>#REF!</v>
      </c>
    </row>
    <row r="36" spans="1:8" x14ac:dyDescent="0.25">
      <c r="A36" s="74" t="str">
        <f>Legrand!A26</f>
        <v>goulotte 2 compartiments 50 x150</v>
      </c>
      <c r="B36" s="35">
        <f>Legrand!B26</f>
        <v>13</v>
      </c>
      <c r="C36" s="35" t="str">
        <f>Legrand!C26</f>
        <v>unité</v>
      </c>
      <c r="D36" s="35">
        <f>Legrand!D26</f>
        <v>1</v>
      </c>
      <c r="E36" s="45" t="s">
        <v>18</v>
      </c>
      <c r="F36" s="68">
        <f>Legrand!E26</f>
        <v>10427</v>
      </c>
      <c r="G36" s="13">
        <f>Legrand!G26</f>
        <v>0</v>
      </c>
      <c r="H36" s="118" t="e">
        <f>Legrand!#REF!</f>
        <v>#REF!</v>
      </c>
    </row>
    <row r="37" spans="1:8" x14ac:dyDescent="0.25">
      <c r="A37" s="74" t="str">
        <f>Legrand!A27</f>
        <v>Boîte d'encastrement- 'Boîte monoposte Prog. Batibox Energy - prof. 50 mm</v>
      </c>
      <c r="B37" s="35">
        <f>Legrand!B27</f>
        <v>13</v>
      </c>
      <c r="C37" s="35" t="str">
        <f>Legrand!C27</f>
        <v>unité</v>
      </c>
      <c r="D37" s="35">
        <f>Legrand!D27</f>
        <v>1</v>
      </c>
      <c r="E37" s="45" t="s">
        <v>18</v>
      </c>
      <c r="F37" s="68">
        <f>Legrand!E27</f>
        <v>80031</v>
      </c>
      <c r="G37" s="13" t="str">
        <f>Legrand!G27</f>
        <v>x</v>
      </c>
      <c r="H37" s="118" t="e">
        <f>Legrand!#REF!</f>
        <v>#REF!</v>
      </c>
    </row>
    <row r="38" spans="1:8" x14ac:dyDescent="0.25">
      <c r="A38" s="133" t="str">
        <f>Legrand!A28</f>
        <v>recharge de véhicule électrique</v>
      </c>
      <c r="B38" s="9"/>
      <c r="C38" s="9"/>
      <c r="D38" s="9"/>
      <c r="E38" s="44"/>
      <c r="F38" s="65"/>
      <c r="G38" s="22"/>
      <c r="H38" s="126"/>
    </row>
    <row r="39" spans="1:8" ht="30" x14ac:dyDescent="0.25">
      <c r="A39" s="134" t="str">
        <f>Legrand!A29</f>
        <v>prise monophasée charge longue durée -'Prise Green'up Access - 3,2 kVA - mode 2 - IP66 - IK08 - fixation saillie</v>
      </c>
      <c r="B39" s="35">
        <f>Legrand!B29</f>
        <v>13</v>
      </c>
      <c r="C39" s="35" t="str">
        <f>Legrand!C29</f>
        <v>unité</v>
      </c>
      <c r="D39" s="35">
        <f>Legrand!D29</f>
        <v>1</v>
      </c>
      <c r="E39" s="48" t="s">
        <v>18</v>
      </c>
      <c r="F39" s="68" t="str">
        <f>Legrand!E29</f>
        <v>090471</v>
      </c>
      <c r="G39" s="13" t="str">
        <f>Legrand!G29</f>
        <v>x</v>
      </c>
      <c r="H39" s="118" t="e">
        <f>Legrand!#REF!</f>
        <v>#REF!</v>
      </c>
    </row>
    <row r="40" spans="1:8" x14ac:dyDescent="0.25">
      <c r="A40" s="134" t="str">
        <f>Legrand!A30</f>
        <v>fiche 3,2 KVA-'Fiche Green'up Access - 2P+T - 3,2 kVA</v>
      </c>
      <c r="B40" s="35">
        <f>Legrand!B30</f>
        <v>13</v>
      </c>
      <c r="C40" s="13" t="str">
        <f>Legrand!C30</f>
        <v>unité</v>
      </c>
      <c r="D40" s="35">
        <f>Legrand!D30</f>
        <v>1</v>
      </c>
      <c r="E40" s="48" t="s">
        <v>18</v>
      </c>
      <c r="F40" s="68">
        <f>Legrand!E30</f>
        <v>50437</v>
      </c>
      <c r="G40" s="13" t="str">
        <f>Legrand!G30</f>
        <v>x</v>
      </c>
      <c r="H40" s="118" t="e">
        <f>Legrand!#REF!</f>
        <v>#REF!</v>
      </c>
    </row>
    <row r="41" spans="1:8" ht="30" x14ac:dyDescent="0.25">
      <c r="A41" s="134" t="str">
        <f>Legrand!A31</f>
        <v>tablette pour poser le boîtier de contrôle-'Tablette Green'up Access - pour boîtier de contrôle de traction du cordon</v>
      </c>
      <c r="B41" s="35">
        <f>Legrand!B31</f>
        <v>13</v>
      </c>
      <c r="C41" s="13" t="str">
        <f>Legrand!C31</f>
        <v>unité</v>
      </c>
      <c r="D41" s="35">
        <f>Legrand!D31</f>
        <v>1</v>
      </c>
      <c r="E41" s="48" t="s">
        <v>18</v>
      </c>
      <c r="F41" s="68" t="str">
        <f>Legrand!E31</f>
        <v>090479</v>
      </c>
      <c r="G41" s="13" t="str">
        <f>Legrand!G31</f>
        <v>x</v>
      </c>
      <c r="H41" s="118" t="e">
        <f>Legrand!#REF!</f>
        <v>#REF!</v>
      </c>
    </row>
    <row r="42" spans="1:8" x14ac:dyDescent="0.25">
      <c r="A42" s="133" t="str">
        <f>Legrand!A32</f>
        <v>prises de courant - BUREAU + cafetaria</v>
      </c>
      <c r="B42" s="9"/>
      <c r="C42" s="9"/>
      <c r="D42" s="9"/>
      <c r="E42" s="44"/>
      <c r="F42" s="65"/>
      <c r="G42" s="22"/>
      <c r="H42" s="126"/>
    </row>
    <row r="43" spans="1:8" x14ac:dyDescent="0.25">
      <c r="A43" s="59" t="str">
        <f>Legrand!A33</f>
        <v>socle de tableau 3P + N + T</v>
      </c>
      <c r="B43" s="35">
        <f>Legrand!B33</f>
        <v>13</v>
      </c>
      <c r="C43" s="35" t="str">
        <f>Legrand!C33</f>
        <v>unité</v>
      </c>
      <c r="D43" s="35">
        <f>Legrand!D33</f>
        <v>1</v>
      </c>
      <c r="E43" s="48" t="s">
        <v>18</v>
      </c>
      <c r="F43" s="68" t="str">
        <f>Legrand!E33</f>
        <v>052224</v>
      </c>
      <c r="G43" s="13" t="str">
        <f>Legrand!G33</f>
        <v>x</v>
      </c>
      <c r="H43" s="118" t="e">
        <f>Legrand!#REF!</f>
        <v>#REF!</v>
      </c>
    </row>
    <row r="44" spans="1:8" x14ac:dyDescent="0.25">
      <c r="A44" s="59">
        <f>Legrand!A34</f>
        <v>0</v>
      </c>
      <c r="B44" s="35">
        <f>Legrand!B34</f>
        <v>0</v>
      </c>
      <c r="C44" s="35">
        <f>Legrand!C34</f>
        <v>0</v>
      </c>
      <c r="D44" s="35">
        <f>Legrand!D34</f>
        <v>0</v>
      </c>
      <c r="E44" s="48" t="s">
        <v>18</v>
      </c>
      <c r="F44" s="68">
        <f>Legrand!E34</f>
        <v>0</v>
      </c>
      <c r="G44" s="13">
        <f>Legrand!G34</f>
        <v>0</v>
      </c>
      <c r="H44" s="118" t="e">
        <f>Legrand!#REF!</f>
        <v>#REF!</v>
      </c>
    </row>
    <row r="45" spans="1:8" x14ac:dyDescent="0.25">
      <c r="A45" s="59" t="str">
        <f>Legrand!A35</f>
        <v>fiche droite male 3P+N+T</v>
      </c>
      <c r="B45" s="35">
        <f>Legrand!B35</f>
        <v>13</v>
      </c>
      <c r="C45" s="35" t="str">
        <f>Legrand!C35</f>
        <v>unité</v>
      </c>
      <c r="D45" s="35">
        <f>Legrand!D35</f>
        <v>1</v>
      </c>
      <c r="E45" s="48" t="s">
        <v>18</v>
      </c>
      <c r="F45" s="68" t="str">
        <f>Legrand!E35</f>
        <v>052244</v>
      </c>
      <c r="G45" s="13" t="str">
        <f>Legrand!G35</f>
        <v>x</v>
      </c>
      <c r="H45" s="118" t="e">
        <f>Legrand!#REF!</f>
        <v>#REF!</v>
      </c>
    </row>
    <row r="46" spans="1:8" x14ac:dyDescent="0.25">
      <c r="A46" s="59" t="str">
        <f>Legrand!A36</f>
        <v>Prise mobile 3P+N+T</v>
      </c>
      <c r="B46" s="35">
        <f>Legrand!B36</f>
        <v>13</v>
      </c>
      <c r="C46" s="35" t="str">
        <f>Legrand!C36</f>
        <v>unité</v>
      </c>
      <c r="D46" s="35">
        <f>Legrand!D36</f>
        <v>1</v>
      </c>
      <c r="E46" s="48" t="s">
        <v>18</v>
      </c>
      <c r="F46" s="68" t="str">
        <f>Legrand!E36</f>
        <v>052284</v>
      </c>
      <c r="G46" s="13" t="str">
        <f>Legrand!G36</f>
        <v>x</v>
      </c>
      <c r="H46" s="118" t="e">
        <f>Legrand!#REF!</f>
        <v>#REF!</v>
      </c>
    </row>
    <row r="47" spans="1:8" x14ac:dyDescent="0.25">
      <c r="A47" s="59" t="str">
        <f>Legrand!A37</f>
        <v>boite d'encastrement pour sortie de câble 32 A</v>
      </c>
      <c r="B47" s="35">
        <f>Legrand!B37</f>
        <v>13</v>
      </c>
      <c r="C47" s="35" t="str">
        <f>Legrand!C37</f>
        <v>unité</v>
      </c>
      <c r="D47" s="35">
        <f>Legrand!D37</f>
        <v>1</v>
      </c>
      <c r="E47" s="48" t="s">
        <v>18</v>
      </c>
      <c r="F47" s="68">
        <f>Legrand!E37</f>
        <v>89358</v>
      </c>
      <c r="G47" s="13">
        <f>Legrand!G37</f>
        <v>0</v>
      </c>
      <c r="H47" s="118" t="e">
        <f>Legrand!#REF!</f>
        <v>#REF!</v>
      </c>
    </row>
    <row r="48" spans="1:8" x14ac:dyDescent="0.25">
      <c r="A48" s="59" t="str">
        <f>Legrand!A38</f>
        <v>sortie de câble 32 A</v>
      </c>
      <c r="B48" s="35">
        <f>Legrand!B38</f>
        <v>13</v>
      </c>
      <c r="C48" s="35" t="str">
        <f>Legrand!C38</f>
        <v>unité</v>
      </c>
      <c r="D48" s="35">
        <f>Legrand!D38</f>
        <v>0</v>
      </c>
      <c r="E48" s="48" t="s">
        <v>18</v>
      </c>
      <c r="F48" s="68">
        <f>Legrand!E38</f>
        <v>31490</v>
      </c>
      <c r="G48" s="13">
        <f>Legrand!G38</f>
        <v>0</v>
      </c>
      <c r="H48" s="118" t="e">
        <f>Legrand!#REF!</f>
        <v>#REF!</v>
      </c>
    </row>
    <row r="49" spans="1:8" x14ac:dyDescent="0.25">
      <c r="A49" s="59">
        <f>Legrand!A39</f>
        <v>0</v>
      </c>
      <c r="B49" s="35">
        <f>Legrand!B39</f>
        <v>0</v>
      </c>
      <c r="C49" s="35">
        <f>Legrand!C39</f>
        <v>0</v>
      </c>
      <c r="D49" s="35">
        <f>Legrand!D39</f>
        <v>0</v>
      </c>
      <c r="E49" s="48" t="s">
        <v>18</v>
      </c>
      <c r="F49" s="68">
        <f>Legrand!E39</f>
        <v>0</v>
      </c>
      <c r="G49" s="13">
        <f>Legrand!G39</f>
        <v>0</v>
      </c>
      <c r="H49" s="118" t="e">
        <f>Legrand!#REF!</f>
        <v>#REF!</v>
      </c>
    </row>
    <row r="50" spans="1:8" x14ac:dyDescent="0.25">
      <c r="A50" s="133" t="str">
        <f>Legrand!A40</f>
        <v>Eclairage</v>
      </c>
      <c r="B50" s="9"/>
      <c r="C50" s="9"/>
      <c r="D50" s="9"/>
      <c r="E50" s="44"/>
      <c r="F50" s="67"/>
      <c r="G50" s="22"/>
      <c r="H50" s="126"/>
    </row>
    <row r="51" spans="1:8" x14ac:dyDescent="0.25">
      <c r="A51" s="74">
        <f>Legrand!A41</f>
        <v>0</v>
      </c>
      <c r="B51" s="35">
        <f>Legrand!B41</f>
        <v>0</v>
      </c>
      <c r="C51" s="35">
        <f>Legrand!C41</f>
        <v>0</v>
      </c>
      <c r="D51" s="35">
        <f>Legrand!D41</f>
        <v>0</v>
      </c>
      <c r="E51" s="50" t="s">
        <v>18</v>
      </c>
      <c r="F51" s="63">
        <f>Legrand!E41</f>
        <v>0</v>
      </c>
      <c r="G51" s="35">
        <f>Legrand!G41</f>
        <v>0</v>
      </c>
      <c r="H51" s="118" t="e">
        <f>Legrand!#REF!</f>
        <v>#REF!</v>
      </c>
    </row>
    <row r="52" spans="1:8" ht="30" x14ac:dyDescent="0.25">
      <c r="A52" s="74" t="str">
        <f>Legrand!A42</f>
        <v>poussoir montage apparent -'Poussoir à voyant NO+NF 6 A - Plexo 66 monobloc gris - IP66/IK08</v>
      </c>
      <c r="B52" s="35">
        <f>Legrand!B42</f>
        <v>13</v>
      </c>
      <c r="C52" s="35" t="str">
        <f>Legrand!C42</f>
        <v>unité</v>
      </c>
      <c r="D52" s="35">
        <f>Legrand!D42</f>
        <v>1</v>
      </c>
      <c r="E52" s="50" t="s">
        <v>18</v>
      </c>
      <c r="F52" s="63" t="str">
        <f>Legrand!E42</f>
        <v>090462</v>
      </c>
      <c r="G52" s="35" t="str">
        <f>Legrand!G42</f>
        <v>x</v>
      </c>
      <c r="H52" s="118" t="e">
        <f>Legrand!#REF!</f>
        <v>#REF!</v>
      </c>
    </row>
    <row r="53" spans="1:8" x14ac:dyDescent="0.25">
      <c r="A53" s="74" t="str">
        <f>Legrand!A43</f>
        <v>Boîte d'encastrement</v>
      </c>
      <c r="B53" s="35">
        <f>Legrand!B43</f>
        <v>117</v>
      </c>
      <c r="C53" s="35" t="str">
        <f>Legrand!C43</f>
        <v>unité</v>
      </c>
      <c r="D53" s="35">
        <f>Legrand!D43</f>
        <v>9</v>
      </c>
      <c r="E53" s="50" t="s">
        <v>18</v>
      </c>
      <c r="F53" s="63" t="str">
        <f>Legrand!E43</f>
        <v>080021</v>
      </c>
      <c r="G53" s="35" t="str">
        <f>Legrand!G43</f>
        <v>x</v>
      </c>
      <c r="H53" s="119" t="e">
        <f>Legrand!#REF!</f>
        <v>#REF!</v>
      </c>
    </row>
    <row r="54" spans="1:8" ht="30" x14ac:dyDescent="0.25">
      <c r="A54" s="74" t="str">
        <f>Legrand!A44</f>
        <v>support 2 x 2 modules -'Support pour fixation à vis Batibox - montage horiz/vert -pour 2 postes -4/5 mod</v>
      </c>
      <c r="B54" s="35">
        <f>Legrand!B44</f>
        <v>13</v>
      </c>
      <c r="C54" s="35" t="str">
        <f>Legrand!C44</f>
        <v>unité</v>
      </c>
      <c r="D54" s="35">
        <f>Legrand!D44</f>
        <v>1</v>
      </c>
      <c r="E54" s="45" t="s">
        <v>18</v>
      </c>
      <c r="F54" s="63">
        <f>Legrand!E44</f>
        <v>80252</v>
      </c>
      <c r="G54" s="35" t="str">
        <f>Legrand!G44</f>
        <v>x</v>
      </c>
      <c r="H54" s="119" t="e">
        <f>Legrand!#REF!</f>
        <v>#REF!</v>
      </c>
    </row>
    <row r="55" spans="1:8" x14ac:dyDescent="0.25">
      <c r="A55" s="74" t="str">
        <f>Legrand!A45</f>
        <v>plaque 2 x 2 modules-'Plaque Programme Mosaic - 2x2 modules - vertical - blanc</v>
      </c>
      <c r="B55" s="35">
        <f>Legrand!B45</f>
        <v>13</v>
      </c>
      <c r="C55" s="35" t="str">
        <f>Legrand!C45</f>
        <v>unité</v>
      </c>
      <c r="D55" s="35">
        <f>Legrand!D45</f>
        <v>1</v>
      </c>
      <c r="E55" s="45" t="s">
        <v>18</v>
      </c>
      <c r="F55" s="63">
        <f>Legrand!E45</f>
        <v>78822</v>
      </c>
      <c r="G55" s="35" t="str">
        <f>Legrand!G45</f>
        <v>x</v>
      </c>
      <c r="H55" s="119" t="e">
        <f>Legrand!#REF!</f>
        <v>#REF!</v>
      </c>
    </row>
    <row r="56" spans="1:8" s="70" customFormat="1" x14ac:dyDescent="0.25">
      <c r="A56" s="74" t="str">
        <f>Legrand!A46</f>
        <v>boite double-'Boîte multipostes Prog. Batibox Energy - 2 postes - 4/5 modules - prof. 40 mm</v>
      </c>
      <c r="B56" s="35">
        <f>Legrand!B46</f>
        <v>13</v>
      </c>
      <c r="C56" s="35" t="str">
        <f>Legrand!C46</f>
        <v>unité</v>
      </c>
      <c r="D56" s="35">
        <f>Legrand!D46</f>
        <v>1</v>
      </c>
      <c r="E56" s="50" t="s">
        <v>18</v>
      </c>
      <c r="F56" s="63" t="str">
        <f>Legrand!E46</f>
        <v>080022</v>
      </c>
      <c r="G56" s="35" t="str">
        <f>Legrand!G46</f>
        <v>x</v>
      </c>
      <c r="H56" s="119" t="e">
        <f>Legrand!#REF!</f>
        <v>#REF!</v>
      </c>
    </row>
    <row r="57" spans="1:8" s="70" customFormat="1" x14ac:dyDescent="0.25">
      <c r="A57" s="74" t="str">
        <f>Legrand!A47</f>
        <v>poussoir 1 module (borne à vis) -'Poussoir Prog Mosaic - 1 mod - 6 A - blanc</v>
      </c>
      <c r="B57" s="35">
        <f>Legrand!B47</f>
        <v>52</v>
      </c>
      <c r="C57" s="35" t="str">
        <f>Legrand!C47</f>
        <v>unité</v>
      </c>
      <c r="D57" s="35">
        <f>Legrand!D47</f>
        <v>4</v>
      </c>
      <c r="E57" s="45" t="s">
        <v>18</v>
      </c>
      <c r="F57" s="63">
        <f>Legrand!E47</f>
        <v>77030</v>
      </c>
      <c r="G57" s="35" t="str">
        <f>Legrand!G47</f>
        <v>x</v>
      </c>
      <c r="H57" s="119" t="e">
        <f>Legrand!#REF!</f>
        <v>#REF!</v>
      </c>
    </row>
    <row r="58" spans="1:8" s="70" customFormat="1" x14ac:dyDescent="0.25">
      <c r="A58" s="74" t="str">
        <f>Legrand!A48</f>
        <v>poussoir mosaic</v>
      </c>
      <c r="B58" s="35">
        <f>Legrand!B48</f>
        <v>13</v>
      </c>
      <c r="C58" s="35" t="str">
        <f>Legrand!C48</f>
        <v>unité</v>
      </c>
      <c r="D58" s="35">
        <f>Legrand!D48</f>
        <v>0</v>
      </c>
      <c r="E58" s="45" t="s">
        <v>18</v>
      </c>
      <c r="F58" s="63">
        <f>Legrand!E48</f>
        <v>707040</v>
      </c>
      <c r="G58" s="35">
        <f>Legrand!G48</f>
        <v>0</v>
      </c>
      <c r="H58" s="118" t="e">
        <f>Legrand!#REF!</f>
        <v>#REF!</v>
      </c>
    </row>
    <row r="59" spans="1:8" s="70" customFormat="1" x14ac:dyDescent="0.25">
      <c r="A59" s="74" t="str">
        <f>Legrand!A49</f>
        <v>support</v>
      </c>
      <c r="B59" s="35">
        <f>Legrand!B49</f>
        <v>13</v>
      </c>
      <c r="C59" s="35" t="str">
        <f>Legrand!C49</f>
        <v>unité</v>
      </c>
      <c r="D59" s="35">
        <f>Legrand!D49</f>
        <v>0</v>
      </c>
      <c r="E59" s="45" t="s">
        <v>18</v>
      </c>
      <c r="F59" s="63">
        <f>Legrand!E49</f>
        <v>80251</v>
      </c>
      <c r="G59" s="35">
        <f>Legrand!G49</f>
        <v>0</v>
      </c>
      <c r="H59" s="118" t="e">
        <f>Legrand!#REF!</f>
        <v>#REF!</v>
      </c>
    </row>
    <row r="60" spans="1:8" s="70" customFormat="1" x14ac:dyDescent="0.25">
      <c r="A60" s="74" t="str">
        <f>Legrand!A50</f>
        <v>plaque mosaic</v>
      </c>
      <c r="B60" s="35">
        <f>Legrand!B50</f>
        <v>13</v>
      </c>
      <c r="C60" s="35" t="str">
        <f>Legrand!C50</f>
        <v>unité</v>
      </c>
      <c r="D60" s="35">
        <f>Legrand!D50</f>
        <v>0</v>
      </c>
      <c r="E60" s="45" t="s">
        <v>18</v>
      </c>
      <c r="F60" s="63">
        <f>Legrand!E50</f>
        <v>78802</v>
      </c>
      <c r="G60" s="35">
        <f>Legrand!G50</f>
        <v>0</v>
      </c>
      <c r="H60" s="118" t="e">
        <f>Legrand!#REF!</f>
        <v>#REF!</v>
      </c>
    </row>
    <row r="61" spans="1:8" x14ac:dyDescent="0.25">
      <c r="A61" s="133" t="str">
        <f>Legrand!A51</f>
        <v>Consommable</v>
      </c>
      <c r="B61" s="9"/>
      <c r="C61" s="9"/>
      <c r="D61" s="9"/>
      <c r="E61" s="44"/>
      <c r="F61" s="67"/>
      <c r="G61" s="22"/>
      <c r="H61" s="126"/>
    </row>
    <row r="62" spans="1:8" ht="150" x14ac:dyDescent="0.25">
      <c r="A62" s="59" t="str">
        <f>Legrand!A52</f>
        <v>Lot  de repères de fil 0,5 à 1,5 mm²</v>
      </c>
      <c r="B62" s="35">
        <f>Legrand!B52</f>
        <v>13000</v>
      </c>
      <c r="C62" s="35" t="str">
        <f>Legrand!C52</f>
        <v>boite</v>
      </c>
      <c r="D62" s="35">
        <f>Legrand!D52</f>
        <v>1000</v>
      </c>
      <c r="E62" s="46" t="s">
        <v>18</v>
      </c>
      <c r="F62" s="68" t="str">
        <f>Legrand!E52</f>
        <v>038210
038211
038212
038213
038214
038215
038216
038217
038218
038219</v>
      </c>
      <c r="G62" s="13" t="str">
        <f>Legrand!G52</f>
        <v>x</v>
      </c>
      <c r="H62" s="118" t="e">
        <f>Legrand!#REF!</f>
        <v>#REF!</v>
      </c>
    </row>
    <row r="63" spans="1:8" ht="150" x14ac:dyDescent="0.25">
      <c r="A63" s="59" t="str">
        <f>Legrand!A53</f>
        <v>Lot  de repères de fil 1,5 à 2,5 mm²</v>
      </c>
      <c r="B63" s="35">
        <f>Legrand!B53</f>
        <v>13000</v>
      </c>
      <c r="C63" s="35" t="str">
        <f>Legrand!C53</f>
        <v>boite</v>
      </c>
      <c r="D63" s="35">
        <f>Legrand!D53</f>
        <v>1000</v>
      </c>
      <c r="E63" s="46" t="s">
        <v>18</v>
      </c>
      <c r="F63" s="68" t="str">
        <f>Legrand!E53</f>
        <v>038220
038221
038222
038223
038224
038225
038226
038227
038228
038229</v>
      </c>
      <c r="G63" s="13" t="str">
        <f>Legrand!G53</f>
        <v>x</v>
      </c>
      <c r="H63" s="118" t="e">
        <f>Legrand!#REF!</f>
        <v>#REF!</v>
      </c>
    </row>
    <row r="64" spans="1:8" x14ac:dyDescent="0.25">
      <c r="A64" s="59" t="str">
        <f>Legrand!A54</f>
        <v>Embout de câblage 0,75 mm² simples</v>
      </c>
      <c r="B64" s="35">
        <f>Legrand!B54</f>
        <v>480</v>
      </c>
      <c r="C64" s="35" t="str">
        <f>Legrand!C54</f>
        <v>unité</v>
      </c>
      <c r="D64" s="35">
        <f>Legrand!D54</f>
        <v>480</v>
      </c>
      <c r="E64" s="46" t="s">
        <v>18</v>
      </c>
      <c r="F64" s="68">
        <f>Legrand!E54</f>
        <v>37662</v>
      </c>
      <c r="G64" s="13" t="str">
        <f>Legrand!G54</f>
        <v>x</v>
      </c>
      <c r="H64" s="118" t="e">
        <f>Legrand!#REF!</f>
        <v>#REF!</v>
      </c>
    </row>
    <row r="65" spans="1:8" x14ac:dyDescent="0.25">
      <c r="A65" s="59" t="str">
        <f>Legrand!A55</f>
        <v>Embout de câblage 0,75 mm² doubles</v>
      </c>
      <c r="B65" s="35">
        <f>Legrand!B55</f>
        <v>100</v>
      </c>
      <c r="C65" s="35" t="str">
        <f>Legrand!C55</f>
        <v>unité</v>
      </c>
      <c r="D65" s="35">
        <f>Legrand!D55</f>
        <v>100</v>
      </c>
      <c r="E65" s="46" t="s">
        <v>18</v>
      </c>
      <c r="F65" s="68">
        <f>Legrand!E55</f>
        <v>37687</v>
      </c>
      <c r="G65" s="13" t="str">
        <f>Legrand!G55</f>
        <v>x</v>
      </c>
      <c r="H65" s="118" t="e">
        <f>Legrand!#REF!</f>
        <v>#REF!</v>
      </c>
    </row>
    <row r="66" spans="1:8" x14ac:dyDescent="0.25">
      <c r="A66" s="59" t="str">
        <f>Legrand!A56</f>
        <v>Embout de câblage 1,5 mm² simples</v>
      </c>
      <c r="B66" s="35">
        <f>Legrand!B56</f>
        <v>1000</v>
      </c>
      <c r="C66" s="35" t="str">
        <f>Legrand!C56</f>
        <v>unité</v>
      </c>
      <c r="D66" s="35">
        <f>Legrand!D56</f>
        <v>1000</v>
      </c>
      <c r="E66" s="46" t="s">
        <v>18</v>
      </c>
      <c r="F66" s="68">
        <f>Legrand!E56</f>
        <v>37664</v>
      </c>
      <c r="G66" s="13" t="str">
        <f>Legrand!G56</f>
        <v>x</v>
      </c>
      <c r="H66" s="118" t="e">
        <f>Legrand!#REF!</f>
        <v>#REF!</v>
      </c>
    </row>
    <row r="67" spans="1:8" x14ac:dyDescent="0.25">
      <c r="A67" s="59" t="str">
        <f>Legrand!A57</f>
        <v>Embout de câblage 1,5 mm² doubles</v>
      </c>
      <c r="B67" s="35">
        <f>Legrand!B57</f>
        <v>100</v>
      </c>
      <c r="C67" s="35" t="str">
        <f>Legrand!C57</f>
        <v>unité</v>
      </c>
      <c r="D67" s="35">
        <f>Legrand!D57</f>
        <v>100</v>
      </c>
      <c r="E67" s="46" t="s">
        <v>18</v>
      </c>
      <c r="F67" s="68">
        <f>Legrand!E57</f>
        <v>37689</v>
      </c>
      <c r="G67" s="13" t="str">
        <f>Legrand!G57</f>
        <v>x</v>
      </c>
      <c r="H67" s="118" t="e">
        <f>Legrand!#REF!</f>
        <v>#REF!</v>
      </c>
    </row>
    <row r="68" spans="1:8" x14ac:dyDescent="0.25">
      <c r="A68" s="135" t="str">
        <f>Legrand!A58</f>
        <v>Embout de câblage 2,5 mm² simples</v>
      </c>
      <c r="B68" s="35">
        <f>Legrand!B58</f>
        <v>1000</v>
      </c>
      <c r="C68" s="35" t="str">
        <f>Legrand!C58</f>
        <v>unité</v>
      </c>
      <c r="D68" s="35">
        <f>Legrand!D58</f>
        <v>1000</v>
      </c>
      <c r="E68" s="46" t="s">
        <v>18</v>
      </c>
      <c r="F68" s="68">
        <f>Legrand!E58</f>
        <v>37666</v>
      </c>
      <c r="G68" s="13" t="str">
        <f>Legrand!G58</f>
        <v>x</v>
      </c>
      <c r="H68" s="118" t="e">
        <f>Legrand!#REF!</f>
        <v>#REF!</v>
      </c>
    </row>
    <row r="69" spans="1:8" x14ac:dyDescent="0.25">
      <c r="A69" s="135" t="str">
        <f>Legrand!A59</f>
        <v>Embout de câblage 2,5 mm² doubles</v>
      </c>
      <c r="B69" s="35">
        <f>Legrand!B59</f>
        <v>100</v>
      </c>
      <c r="C69" s="35" t="str">
        <f>Legrand!C59</f>
        <v>unité</v>
      </c>
      <c r="D69" s="35">
        <f>Legrand!D59</f>
        <v>100</v>
      </c>
      <c r="E69" s="46" t="s">
        <v>18</v>
      </c>
      <c r="F69" s="68">
        <f>Legrand!E59</f>
        <v>37690</v>
      </c>
      <c r="G69" s="13" t="str">
        <f>Legrand!G59</f>
        <v>x</v>
      </c>
      <c r="H69" s="118" t="e">
        <f>Legrand!#REF!</f>
        <v>#REF!</v>
      </c>
    </row>
    <row r="70" spans="1:8" x14ac:dyDescent="0.25">
      <c r="A70" s="135" t="str">
        <f>Legrand!A60</f>
        <v xml:space="preserve">Embout de câblage 6 mm² </v>
      </c>
      <c r="B70" s="35">
        <f>Legrand!B60</f>
        <v>250</v>
      </c>
      <c r="C70" s="35" t="str">
        <f>Legrand!C60</f>
        <v>unité</v>
      </c>
      <c r="D70" s="35">
        <f>Legrand!D60</f>
        <v>250</v>
      </c>
      <c r="E70" s="46" t="s">
        <v>18</v>
      </c>
      <c r="F70" s="68">
        <f>Legrand!E60</f>
        <v>37668</v>
      </c>
      <c r="G70" s="13" t="str">
        <f>Legrand!G60</f>
        <v>x</v>
      </c>
      <c r="H70" s="118" t="e">
        <f>Legrand!#REF!</f>
        <v>#REF!</v>
      </c>
    </row>
    <row r="71" spans="1:8" x14ac:dyDescent="0.25">
      <c r="A71" s="135" t="str">
        <f>Legrand!A61</f>
        <v xml:space="preserve">Embout de câblage 10 mm² </v>
      </c>
      <c r="B71" s="35">
        <f>Legrand!B61</f>
        <v>300</v>
      </c>
      <c r="C71" s="35" t="str">
        <f>Legrand!C61</f>
        <v>unité</v>
      </c>
      <c r="D71" s="35">
        <f>Legrand!D61</f>
        <v>100</v>
      </c>
      <c r="E71" s="46" t="s">
        <v>18</v>
      </c>
      <c r="F71" s="68">
        <f>Legrand!E61</f>
        <v>37669</v>
      </c>
      <c r="G71" s="13" t="str">
        <f>Legrand!G61</f>
        <v>x</v>
      </c>
      <c r="H71" s="118" t="e">
        <f>Legrand!#REF!</f>
        <v>#REF!</v>
      </c>
    </row>
    <row r="72" spans="1:8" x14ac:dyDescent="0.25">
      <c r="A72" s="136" t="str">
        <f>Legrand!A62</f>
        <v>Collier colring 2,4 x 140 mm</v>
      </c>
      <c r="B72" s="35">
        <f>Legrand!B62</f>
        <v>300</v>
      </c>
      <c r="C72" s="35" t="str">
        <f>Legrand!C62</f>
        <v>unité</v>
      </c>
      <c r="D72" s="35">
        <f>Legrand!D62</f>
        <v>100</v>
      </c>
      <c r="E72" s="46" t="s">
        <v>18</v>
      </c>
      <c r="F72" s="68">
        <f>Legrand!E62</f>
        <v>32031</v>
      </c>
      <c r="G72" s="13" t="str">
        <f>Legrand!G62</f>
        <v>x</v>
      </c>
      <c r="H72" s="118" t="e">
        <f>Legrand!#REF!</f>
        <v>#REF!</v>
      </c>
    </row>
    <row r="73" spans="1:8" x14ac:dyDescent="0.25">
      <c r="A73" s="136" t="str">
        <f>Legrand!A63</f>
        <v>Collier colson noir ext.  9 x 185 mm</v>
      </c>
      <c r="B73" s="35">
        <f>Legrand!B63</f>
        <v>800</v>
      </c>
      <c r="C73" s="35" t="str">
        <f>Legrand!C63</f>
        <v>unité</v>
      </c>
      <c r="D73" s="35">
        <f>Legrand!D63</f>
        <v>100</v>
      </c>
      <c r="E73" s="46" t="s">
        <v>18</v>
      </c>
      <c r="F73" s="68">
        <f>Legrand!E63</f>
        <v>31913</v>
      </c>
      <c r="G73" s="13" t="str">
        <f>Legrand!G63</f>
        <v>x</v>
      </c>
      <c r="H73" s="118" t="e">
        <f>Legrand!#REF!</f>
        <v>#REF!</v>
      </c>
    </row>
    <row r="74" spans="1:8" x14ac:dyDescent="0.25">
      <c r="A74" s="59" t="str">
        <f>Legrand!A64</f>
        <v>lyres de 16</v>
      </c>
      <c r="B74" s="35">
        <f>Legrand!B64</f>
        <v>100</v>
      </c>
      <c r="C74" s="13" t="str">
        <f>Legrand!C64</f>
        <v>unité</v>
      </c>
      <c r="D74" s="35">
        <f>Legrand!D64</f>
        <v>100</v>
      </c>
      <c r="E74" s="48" t="s">
        <v>18</v>
      </c>
      <c r="F74" s="68" t="str">
        <f>Legrand!E64</f>
        <v>031360</v>
      </c>
      <c r="G74" s="13" t="str">
        <f>Legrand!G64</f>
        <v>x</v>
      </c>
      <c r="H74" s="118" t="e">
        <f>Legrand!#REF!</f>
        <v>#REF!</v>
      </c>
    </row>
    <row r="75" spans="1:8" x14ac:dyDescent="0.25">
      <c r="A75" s="59" t="str">
        <f>Legrand!A65</f>
        <v>attaches fixfor diam 10</v>
      </c>
      <c r="B75" s="35">
        <f>Legrand!B65</f>
        <v>1000</v>
      </c>
      <c r="C75" s="13" t="str">
        <f>Legrand!C65</f>
        <v>unité</v>
      </c>
      <c r="D75" s="35">
        <f>Legrand!D65</f>
        <v>100</v>
      </c>
      <c r="E75" s="48" t="s">
        <v>18</v>
      </c>
      <c r="F75" s="68" t="str">
        <f>Legrand!E65</f>
        <v>031529</v>
      </c>
      <c r="G75" s="13" t="str">
        <f>Legrand!G65</f>
        <v>x</v>
      </c>
      <c r="H75" s="118" t="e">
        <f>Legrand!#REF!</f>
        <v>#REF!</v>
      </c>
    </row>
    <row r="76" spans="1:8" x14ac:dyDescent="0.25">
      <c r="A76" s="59" t="str">
        <f>Legrand!A66</f>
        <v>attaches multifix diam 20</v>
      </c>
      <c r="B76" s="35">
        <f>Legrand!B66</f>
        <v>1000</v>
      </c>
      <c r="C76" s="13" t="str">
        <f>Legrand!C66</f>
        <v>unité</v>
      </c>
      <c r="D76" s="35">
        <f>Legrand!D66</f>
        <v>100</v>
      </c>
      <c r="E76" s="48" t="s">
        <v>18</v>
      </c>
      <c r="F76" s="68" t="str">
        <f>Legrand!E66</f>
        <v>031579</v>
      </c>
      <c r="G76" s="13" t="str">
        <f>Legrand!G66</f>
        <v>x</v>
      </c>
      <c r="H76" s="118" t="e">
        <f>Legrand!#REF!</f>
        <v>#REF!</v>
      </c>
    </row>
    <row r="77" spans="1:8" x14ac:dyDescent="0.25">
      <c r="A77" s="59" t="str">
        <f>Legrand!A67</f>
        <v>barette de connexion 10 mm²</v>
      </c>
      <c r="B77" s="35">
        <f>Legrand!B67</f>
        <v>50</v>
      </c>
      <c r="C77" s="13" t="str">
        <f>Legrand!C67</f>
        <v>unité</v>
      </c>
      <c r="D77" s="35">
        <f>Legrand!D67</f>
        <v>10</v>
      </c>
      <c r="E77" s="48" t="s">
        <v>18</v>
      </c>
      <c r="F77" s="68" t="str">
        <f>Legrand!E67</f>
        <v>034215</v>
      </c>
      <c r="G77" s="13" t="str">
        <f>Legrand!G67</f>
        <v>x</v>
      </c>
      <c r="H77" s="118" t="e">
        <f>Legrand!#REF!</f>
        <v>#REF!</v>
      </c>
    </row>
    <row r="78" spans="1:8" x14ac:dyDescent="0.25">
      <c r="A78" s="59" t="str">
        <f>Legrand!A68</f>
        <v>bornes de connexion sans vis 3 fils</v>
      </c>
      <c r="B78" s="35">
        <f>Legrand!B68</f>
        <v>200</v>
      </c>
      <c r="C78" s="13" t="str">
        <f>Legrand!C68</f>
        <v>unité</v>
      </c>
      <c r="D78" s="35">
        <f>Legrand!D68</f>
        <v>100</v>
      </c>
      <c r="E78" s="48" t="s">
        <v>18</v>
      </c>
      <c r="F78" s="68" t="str">
        <f>Legrand!E68</f>
        <v>034323</v>
      </c>
      <c r="G78" s="13" t="str">
        <f>Legrand!G68</f>
        <v>x</v>
      </c>
      <c r="H78" s="118" t="e">
        <f>Legrand!#REF!</f>
        <v>#REF!</v>
      </c>
    </row>
    <row r="79" spans="1:8" x14ac:dyDescent="0.25">
      <c r="A79" s="59" t="str">
        <f>Legrand!A69</f>
        <v>bornes de connexion sans vis 5 fils</v>
      </c>
      <c r="B79" s="35">
        <f>Legrand!B69</f>
        <v>200</v>
      </c>
      <c r="C79" s="13" t="str">
        <f>Legrand!C69</f>
        <v>unité</v>
      </c>
      <c r="D79" s="35">
        <f>Legrand!D69</f>
        <v>100</v>
      </c>
      <c r="E79" s="48" t="s">
        <v>18</v>
      </c>
      <c r="F79" s="68" t="str">
        <f>Legrand!E69</f>
        <v>034325</v>
      </c>
      <c r="G79" s="13" t="str">
        <f>Legrand!G69</f>
        <v>x</v>
      </c>
      <c r="H79" s="118" t="e">
        <f>Legrand!#REF!</f>
        <v>#REF!</v>
      </c>
    </row>
    <row r="80" spans="1:8" x14ac:dyDescent="0.25">
      <c r="A80" s="59" t="str">
        <f>Legrand!A70</f>
        <v>bornes de connexion sans vis 8 fils</v>
      </c>
      <c r="B80" s="35">
        <f>Legrand!B70</f>
        <v>50</v>
      </c>
      <c r="C80" s="13" t="str">
        <f>Legrand!C70</f>
        <v>unité</v>
      </c>
      <c r="D80" s="35">
        <f>Legrand!D70</f>
        <v>50</v>
      </c>
      <c r="E80" s="48" t="s">
        <v>18</v>
      </c>
      <c r="F80" s="68" t="str">
        <f>Legrand!E70</f>
        <v>034328</v>
      </c>
      <c r="G80" s="13" t="str">
        <f>Legrand!G70</f>
        <v>x</v>
      </c>
      <c r="H80" s="118" t="e">
        <f>Legrand!#REF!</f>
        <v>#REF!</v>
      </c>
    </row>
    <row r="81" spans="1:8" x14ac:dyDescent="0.25">
      <c r="A81" s="133" t="str">
        <f>Legrand!A73</f>
        <v>Outillage</v>
      </c>
      <c r="B81" s="9"/>
      <c r="C81" s="9"/>
      <c r="D81" s="9"/>
      <c r="E81" s="44"/>
      <c r="F81" s="67"/>
      <c r="G81" s="22"/>
      <c r="H81" s="126"/>
    </row>
    <row r="82" spans="1:8" x14ac:dyDescent="0.25">
      <c r="A82" s="59" t="str">
        <f>Legrand!A74</f>
        <v>Pince colson - A mettre dans la caisse à outils voir Camif collectivités</v>
      </c>
      <c r="B82" s="35">
        <f>Legrand!B74</f>
        <v>8</v>
      </c>
      <c r="C82" s="13" t="str">
        <f>Legrand!C74</f>
        <v>unité</v>
      </c>
      <c r="D82" s="35">
        <f>Legrand!D74</f>
        <v>1</v>
      </c>
      <c r="E82" s="46" t="s">
        <v>18</v>
      </c>
      <c r="F82" s="68">
        <f>Legrand!E74</f>
        <v>31996</v>
      </c>
      <c r="G82" s="13" t="str">
        <f>Legrand!G74</f>
        <v>x</v>
      </c>
      <c r="H82" s="118" t="e">
        <f>Legrand!#REF!</f>
        <v>#REF!</v>
      </c>
    </row>
    <row r="83" spans="1:8" x14ac:dyDescent="0.25">
      <c r="A83" s="59" t="str">
        <f>Legrand!A75</f>
        <v>pince à colring (voir si elle est intégrée dans la caisse élève)</v>
      </c>
      <c r="B83" s="35">
        <f>Legrand!B75</f>
        <v>8</v>
      </c>
      <c r="C83" s="13" t="str">
        <f>Legrand!C75</f>
        <v>unité</v>
      </c>
      <c r="D83" s="35">
        <f>Legrand!D75</f>
        <v>0</v>
      </c>
      <c r="E83" s="173" t="s">
        <v>18</v>
      </c>
      <c r="F83" s="68">
        <f>Legrand!E75</f>
        <v>32088</v>
      </c>
      <c r="G83" s="13">
        <f>Legrand!G75</f>
        <v>0</v>
      </c>
      <c r="H83" s="118" t="e">
        <f>Legrand!#REF!</f>
        <v>#REF!</v>
      </c>
    </row>
    <row r="84" spans="1:8" x14ac:dyDescent="0.25">
      <c r="A84" s="74" t="str">
        <f>Legrand!A76</f>
        <v>scie cloche diamètre 67</v>
      </c>
      <c r="B84" s="35">
        <f>Legrand!B76</f>
        <v>8</v>
      </c>
      <c r="C84" s="13" t="str">
        <f>Legrand!C76</f>
        <v>unité</v>
      </c>
      <c r="D84" s="35">
        <f>Legrand!D76</f>
        <v>1</v>
      </c>
      <c r="E84" s="48" t="s">
        <v>18</v>
      </c>
      <c r="F84" s="68" t="str">
        <f>Legrand!E76</f>
        <v>080067</v>
      </c>
      <c r="G84" s="13" t="str">
        <f>Legrand!G76</f>
        <v>x</v>
      </c>
      <c r="H84" s="118" t="e">
        <f>Legrand!#REF!</f>
        <v>#REF!</v>
      </c>
    </row>
    <row r="85" spans="1:8" x14ac:dyDescent="0.25">
      <c r="A85" s="74" t="str">
        <f>Legrand!A77</f>
        <v>scie cloche diamètre 54</v>
      </c>
      <c r="B85" s="35">
        <f>Legrand!B77</f>
        <v>8</v>
      </c>
      <c r="C85" s="13" t="str">
        <f>Legrand!C77</f>
        <v>unité</v>
      </c>
      <c r="D85" s="35">
        <f>Legrand!D77</f>
        <v>1</v>
      </c>
      <c r="E85" s="48" t="s">
        <v>18</v>
      </c>
      <c r="F85" s="68" t="str">
        <f>Legrand!E77</f>
        <v>089350</v>
      </c>
      <c r="G85" s="13" t="str">
        <f>Legrand!G77</f>
        <v>x</v>
      </c>
      <c r="H85" s="118" t="e">
        <f>Legrand!#REF!</f>
        <v>#REF!</v>
      </c>
    </row>
    <row r="86" spans="1:8" x14ac:dyDescent="0.25">
      <c r="A86" s="59" t="str">
        <f>Legrand!A78</f>
        <v>pince à embouts avec embouts</v>
      </c>
      <c r="B86" s="13">
        <f>Legrand!B78</f>
        <v>8</v>
      </c>
      <c r="C86" s="13" t="str">
        <f>Legrand!C78</f>
        <v>unité</v>
      </c>
      <c r="D86" s="13">
        <f>Legrand!D78</f>
        <v>1</v>
      </c>
      <c r="E86" s="48" t="s">
        <v>18</v>
      </c>
      <c r="F86" s="68" t="str">
        <f>Legrand!E78</f>
        <v>037639</v>
      </c>
      <c r="G86" s="13" t="str">
        <f>Legrand!G78</f>
        <v>x</v>
      </c>
      <c r="H86" s="118" t="e">
        <f>Legrand!#REF!</f>
        <v>#REF!</v>
      </c>
    </row>
    <row r="87" spans="1:8" x14ac:dyDescent="0.25">
      <c r="A87" s="133" t="str">
        <f>Legrand!A79</f>
        <v>Divers</v>
      </c>
      <c r="B87" s="9"/>
      <c r="C87" s="9"/>
      <c r="D87" s="9"/>
      <c r="E87" s="44"/>
      <c r="F87" s="67"/>
      <c r="G87" s="22"/>
      <c r="H87" s="126"/>
    </row>
    <row r="88" spans="1:8" x14ac:dyDescent="0.25">
      <c r="A88" s="137" t="str">
        <f>Legrand!A80</f>
        <v>boite de dérivation</v>
      </c>
      <c r="B88" s="37">
        <f>Legrand!B80</f>
        <v>65</v>
      </c>
      <c r="C88" s="37" t="str">
        <f>Legrand!C80</f>
        <v>unité</v>
      </c>
      <c r="D88" s="37">
        <f>Legrand!D80</f>
        <v>5</v>
      </c>
      <c r="E88" s="49" t="s">
        <v>18</v>
      </c>
      <c r="F88" s="68" t="str">
        <f>Legrand!E80</f>
        <v>092207</v>
      </c>
      <c r="G88" s="13" t="str">
        <f>Legrand!G80</f>
        <v>x</v>
      </c>
      <c r="H88" s="118" t="e">
        <f>Legrand!#REF!</f>
        <v>#REF!</v>
      </c>
    </row>
    <row r="89" spans="1:8" x14ac:dyDescent="0.25">
      <c r="A89" s="74" t="str">
        <f>Legrand!A81</f>
        <v>enrouleur de chantier</v>
      </c>
      <c r="B89" s="35">
        <f>Legrand!B81</f>
        <v>4</v>
      </c>
      <c r="C89" s="13" t="str">
        <f>Legrand!C81</f>
        <v>unité</v>
      </c>
      <c r="D89" s="35">
        <f>Legrand!D81</f>
        <v>0</v>
      </c>
      <c r="E89" s="48" t="s">
        <v>18</v>
      </c>
      <c r="F89" s="68" t="str">
        <f>Legrand!E81</f>
        <v>050756</v>
      </c>
      <c r="G89" s="13">
        <f>Legrand!G81</f>
        <v>0</v>
      </c>
      <c r="H89" s="118" t="e">
        <f>Legrand!#REF!</f>
        <v>#REF!</v>
      </c>
    </row>
    <row r="90" spans="1:8" x14ac:dyDescent="0.25">
      <c r="H90" s="127"/>
    </row>
    <row r="91" spans="1:8" x14ac:dyDescent="0.25">
      <c r="A91" s="133" t="str">
        <f>Schneider!A3</f>
        <v>contrôle efficacité énergétique</v>
      </c>
      <c r="B91" s="9"/>
      <c r="C91" s="9"/>
      <c r="D91" s="9"/>
      <c r="E91" s="23"/>
      <c r="F91" s="67"/>
      <c r="G91" s="22" t="e">
        <f>Schneider!#REF!</f>
        <v>#REF!</v>
      </c>
      <c r="H91" s="125" t="e">
        <f>Schneider!#REF!</f>
        <v>#REF!</v>
      </c>
    </row>
    <row r="92" spans="1:8" x14ac:dyDescent="0.25">
      <c r="A92" s="74" t="str">
        <f>Schneider!A4</f>
        <v>Contrôleur + alimentation IRIO</v>
      </c>
      <c r="B92" s="35">
        <f>Schneider!B4</f>
        <v>13</v>
      </c>
      <c r="C92" s="35" t="str">
        <f>Schneider!C4</f>
        <v>unité</v>
      </c>
      <c r="D92" s="35">
        <f>Schneider!D4</f>
        <v>1</v>
      </c>
      <c r="E92" s="13" t="s">
        <v>293</v>
      </c>
      <c r="F92" s="68" t="str">
        <f>Schneider!E4</f>
        <v>TMYAAHRP00010</v>
      </c>
      <c r="G92" s="13" t="e">
        <f>Schneider!#REF!</f>
        <v>#REF!</v>
      </c>
      <c r="H92" s="118" t="e">
        <f>Schneider!#REF!</f>
        <v>#REF!</v>
      </c>
    </row>
    <row r="93" spans="1:8" x14ac:dyDescent="0.25">
      <c r="A93" s="74" t="str">
        <f>Schneider!A5</f>
        <v>module interface  SIM6BZ</v>
      </c>
      <c r="B93" s="35">
        <f>Schneider!B5</f>
        <v>13</v>
      </c>
      <c r="C93" s="35" t="str">
        <f>Schneider!C5</f>
        <v>unité</v>
      </c>
      <c r="D93" s="13">
        <f>Schneider!D5</f>
        <v>1</v>
      </c>
      <c r="E93" s="21" t="s">
        <v>293</v>
      </c>
      <c r="F93" s="68" t="str">
        <f>Schneider!E5</f>
        <v>METSIM6BZ</v>
      </c>
      <c r="G93" s="13" t="e">
        <f>Schneider!#REF!</f>
        <v>#REF!</v>
      </c>
      <c r="H93" s="118" t="e">
        <f>Schneider!#REF!</f>
        <v>#REF!</v>
      </c>
    </row>
    <row r="94" spans="1:8" x14ac:dyDescent="0.25">
      <c r="A94" s="74" t="str">
        <f>Schneider!A6</f>
        <v>Passerelle Ethernet/Modbus</v>
      </c>
      <c r="B94" s="35">
        <f>Schneider!B6</f>
        <v>13</v>
      </c>
      <c r="C94" s="35" t="str">
        <f>Schneider!C6</f>
        <v>unité</v>
      </c>
      <c r="D94" s="13">
        <f>Schneider!D6</f>
        <v>1</v>
      </c>
      <c r="E94" s="21" t="s">
        <v>293</v>
      </c>
      <c r="F94" s="68" t="str">
        <f>Schneider!E6</f>
        <v>EGX100MG</v>
      </c>
      <c r="G94" s="13" t="e">
        <f>Schneider!#REF!</f>
        <v>#REF!</v>
      </c>
      <c r="H94" s="118" t="e">
        <f>Schneider!#REF!</f>
        <v>#REF!</v>
      </c>
    </row>
    <row r="95" spans="1:8" x14ac:dyDescent="0.25">
      <c r="A95" s="74" t="str">
        <f>Schneider!A7</f>
        <v>Passerelle Ethernet/ZigBee</v>
      </c>
      <c r="B95" s="35">
        <f>Schneider!B7</f>
        <v>13</v>
      </c>
      <c r="C95" s="35" t="str">
        <f>Schneider!C7</f>
        <v>unité</v>
      </c>
      <c r="D95" s="35">
        <f>Schneider!D7</f>
        <v>1</v>
      </c>
      <c r="E95" s="13" t="s">
        <v>293</v>
      </c>
      <c r="F95" s="68" t="str">
        <f>Schneider!E7</f>
        <v>METEGX105Z</v>
      </c>
      <c r="G95" s="13" t="e">
        <f>Schneider!#REF!</f>
        <v>#REF!</v>
      </c>
      <c r="H95" s="118" t="e">
        <f>Schneider!#REF!</f>
        <v>#REF!</v>
      </c>
    </row>
    <row r="96" spans="1:8" x14ac:dyDescent="0.25">
      <c r="A96" s="74">
        <f>Schneider!A8</f>
        <v>0</v>
      </c>
      <c r="B96" s="35">
        <f>Schneider!B8</f>
        <v>0</v>
      </c>
      <c r="C96" s="35">
        <f>Schneider!C8</f>
        <v>0</v>
      </c>
      <c r="D96" s="35">
        <f>Schneider!D8</f>
        <v>0</v>
      </c>
      <c r="E96" s="13" t="s">
        <v>293</v>
      </c>
      <c r="F96" s="68">
        <f>Schneider!E8</f>
        <v>0</v>
      </c>
      <c r="G96" s="13" t="e">
        <f>Schneider!#REF!</f>
        <v>#REF!</v>
      </c>
      <c r="H96" s="118" t="e">
        <f>Schneider!#REF!</f>
        <v>#REF!</v>
      </c>
    </row>
    <row r="97" spans="1:8" x14ac:dyDescent="0.25">
      <c r="A97" s="74">
        <f>Schneider!A9</f>
        <v>0</v>
      </c>
      <c r="B97" s="35">
        <f>Schneider!B9</f>
        <v>0</v>
      </c>
      <c r="C97" s="35">
        <f>Schneider!C9</f>
        <v>0</v>
      </c>
      <c r="D97" s="35">
        <f>Schneider!D9</f>
        <v>0</v>
      </c>
      <c r="E97" s="13" t="s">
        <v>293</v>
      </c>
      <c r="F97" s="68">
        <f>Schneider!E9</f>
        <v>0</v>
      </c>
      <c r="G97" s="13" t="e">
        <f>Schneider!#REF!</f>
        <v>#REF!</v>
      </c>
      <c r="H97" s="118" t="e">
        <f>Schneider!#REF!</f>
        <v>#REF!</v>
      </c>
    </row>
    <row r="98" spans="1:8" x14ac:dyDescent="0.25">
      <c r="A98" s="133" t="str">
        <f>Schneider!A10</f>
        <v xml:space="preserve">Tableau de distribution secondaire </v>
      </c>
      <c r="B98" s="9"/>
      <c r="C98" s="9"/>
      <c r="D98" s="9"/>
      <c r="E98" s="23"/>
      <c r="F98" s="67"/>
      <c r="G98" s="22" t="e">
        <f>Schneider!#REF!</f>
        <v>#REF!</v>
      </c>
      <c r="H98" s="125" t="e">
        <f>Schneider!#REF!</f>
        <v>#REF!</v>
      </c>
    </row>
    <row r="99" spans="1:8" x14ac:dyDescent="0.25">
      <c r="A99" s="74" t="str">
        <f>Schneider!A11</f>
        <v>Compteur d'énergie 40 A bi polaire</v>
      </c>
      <c r="B99" s="35">
        <f>Schneider!B11</f>
        <v>39</v>
      </c>
      <c r="C99" s="35" t="str">
        <f>Schneider!C11</f>
        <v>unité</v>
      </c>
      <c r="D99" s="35">
        <f>Schneider!D11</f>
        <v>3</v>
      </c>
      <c r="E99" s="13" t="s">
        <v>293</v>
      </c>
      <c r="F99" s="68" t="str">
        <f>Schneider!E11</f>
        <v>A9MEM2000T</v>
      </c>
      <c r="G99" s="13" t="e">
        <f>Schneider!#REF!</f>
        <v>#REF!</v>
      </c>
      <c r="H99" s="118" t="e">
        <f>Schneider!#REF!</f>
        <v>#REF!</v>
      </c>
    </row>
    <row r="100" spans="1:8" x14ac:dyDescent="0.25">
      <c r="A100" s="74" t="str">
        <f>Schneider!A12</f>
        <v>Compteur d'énergie 63 A tri (modbus et impulsionnel)</v>
      </c>
      <c r="B100" s="35">
        <f>Schneider!B12</f>
        <v>13</v>
      </c>
      <c r="C100" s="35" t="str">
        <f>Schneider!C12</f>
        <v>unité</v>
      </c>
      <c r="D100" s="35">
        <f>Schneider!D12</f>
        <v>1</v>
      </c>
      <c r="E100" s="13" t="s">
        <v>293</v>
      </c>
      <c r="F100" s="68" t="str">
        <f>Schneider!E12</f>
        <v>A9MEM3155</v>
      </c>
      <c r="G100" s="13" t="e">
        <f>Schneider!#REF!</f>
        <v>#REF!</v>
      </c>
      <c r="H100" s="118" t="e">
        <f>Schneider!#REF!</f>
        <v>#REF!</v>
      </c>
    </row>
    <row r="101" spans="1:8" x14ac:dyDescent="0.25">
      <c r="A101" s="74" t="str">
        <f>Schneider!A13</f>
        <v>kit de montage Smartlink</v>
      </c>
      <c r="B101" s="35">
        <f>Schneider!B13</f>
        <v>13</v>
      </c>
      <c r="C101" s="35" t="str">
        <f>Schneider!C13</f>
        <v>unité</v>
      </c>
      <c r="D101" s="35">
        <f>Schneider!D13</f>
        <v>1</v>
      </c>
      <c r="E101" s="13" t="s">
        <v>293</v>
      </c>
      <c r="F101" s="68" t="str">
        <f>Schneider!E13</f>
        <v>A9XMFA04</v>
      </c>
      <c r="G101" s="13" t="e">
        <f>Schneider!#REF!</f>
        <v>#REF!</v>
      </c>
      <c r="H101" s="118" t="e">
        <f>Schneider!#REF!</f>
        <v>#REF!</v>
      </c>
    </row>
    <row r="102" spans="1:8" x14ac:dyDescent="0.25">
      <c r="A102" s="74" t="str">
        <f>Schneider!A14</f>
        <v>CONNECTEUR 5 points  (lot de 12)</v>
      </c>
      <c r="B102" s="35">
        <f>Schneider!B14</f>
        <v>2</v>
      </c>
      <c r="C102" s="35" t="str">
        <f>Schneider!C14</f>
        <v>lot</v>
      </c>
      <c r="D102" s="35">
        <f>Schneider!D14</f>
        <v>1</v>
      </c>
      <c r="E102" s="13" t="s">
        <v>293</v>
      </c>
      <c r="F102" s="68" t="str">
        <f>Schneider!E14</f>
        <v>A9XC2412</v>
      </c>
      <c r="G102" s="13" t="e">
        <f>Schneider!#REF!</f>
        <v>#REF!</v>
      </c>
      <c r="H102" s="118" t="e">
        <f>Schneider!#REF!</f>
        <v>#REF!</v>
      </c>
    </row>
    <row r="103" spans="1:8" x14ac:dyDescent="0.25">
      <c r="A103" s="74" t="str">
        <f>Schneider!A15</f>
        <v>cable préfabriqué 2 connecteurs 16 cm (lot de 6)</v>
      </c>
      <c r="B103" s="35">
        <f>Schneider!B15</f>
        <v>7</v>
      </c>
      <c r="C103" s="35" t="str">
        <f>Schneider!C15</f>
        <v>lot</v>
      </c>
      <c r="D103" s="35">
        <f>Schneider!D15</f>
        <v>1</v>
      </c>
      <c r="E103" s="13" t="s">
        <v>293</v>
      </c>
      <c r="F103" s="68" t="str">
        <f>Schneider!E15</f>
        <v>A9XCAM06</v>
      </c>
      <c r="G103" s="13" t="e">
        <f>Schneider!#REF!</f>
        <v>#REF!</v>
      </c>
      <c r="H103" s="118" t="e">
        <f>Schneider!#REF!</f>
        <v>#REF!</v>
      </c>
    </row>
    <row r="104" spans="1:8" x14ac:dyDescent="0.25">
      <c r="A104" s="74" t="str">
        <f>Schneider!A16</f>
        <v>cable préfabriqué 2 connecteurs 87 cm (lot de 6)</v>
      </c>
      <c r="B104" s="35">
        <f>Schneider!B16</f>
        <v>7</v>
      </c>
      <c r="C104" s="35" t="str">
        <f>Schneider!C16</f>
        <v>lot</v>
      </c>
      <c r="D104" s="35">
        <f>Schneider!D16</f>
        <v>1</v>
      </c>
      <c r="E104" s="13" t="s">
        <v>293</v>
      </c>
      <c r="F104" s="68" t="str">
        <f>Schneider!E16</f>
        <v>A9XCAL06</v>
      </c>
      <c r="G104" s="13" t="e">
        <f>Schneider!#REF!</f>
        <v>#REF!</v>
      </c>
      <c r="H104" s="118" t="e">
        <f>Schneider!#REF!</f>
        <v>#REF!</v>
      </c>
    </row>
    <row r="105" spans="1:8" x14ac:dyDescent="0.25">
      <c r="A105" s="74" t="str">
        <f>Schneider!A17</f>
        <v>Passerelle Smartlink</v>
      </c>
      <c r="B105" s="35">
        <f>Schneider!B17</f>
        <v>13</v>
      </c>
      <c r="C105" s="35" t="str">
        <f>Schneider!C17</f>
        <v>unité</v>
      </c>
      <c r="D105" s="35">
        <f>Schneider!D17</f>
        <v>1</v>
      </c>
      <c r="E105" s="13" t="s">
        <v>293</v>
      </c>
      <c r="F105" s="68" t="str">
        <f>Schneider!E17</f>
        <v>A9XMBS11</v>
      </c>
      <c r="G105" s="13" t="e">
        <f>Schneider!#REF!</f>
        <v>#REF!</v>
      </c>
      <c r="H105" s="118" t="e">
        <f>Schneider!#REF!</f>
        <v>#REF!</v>
      </c>
    </row>
    <row r="106" spans="1:8" x14ac:dyDescent="0.25">
      <c r="A106" s="74" t="str">
        <f>Schneider!A18</f>
        <v>Disjoncteur iC60N BI 10 A Acti9</v>
      </c>
      <c r="B106" s="35">
        <f>Schneider!B18</f>
        <v>13</v>
      </c>
      <c r="C106" s="35" t="str">
        <f>Schneider!C18</f>
        <v>unité</v>
      </c>
      <c r="D106" s="35">
        <f>Schneider!D18</f>
        <v>1</v>
      </c>
      <c r="E106" s="13" t="s">
        <v>293</v>
      </c>
      <c r="F106" s="68" t="str">
        <f>Schneider!E18</f>
        <v>A9C62210</v>
      </c>
      <c r="G106" s="13" t="e">
        <f>Schneider!#REF!</f>
        <v>#REF!</v>
      </c>
      <c r="H106" s="118" t="e">
        <f>Schneider!#REF!</f>
        <v>#REF!</v>
      </c>
    </row>
    <row r="107" spans="1:8" x14ac:dyDescent="0.25">
      <c r="A107" s="74" t="str">
        <f>Schneider!A19</f>
        <v>vigi 25A ASI 30</v>
      </c>
      <c r="B107" s="35">
        <f>Schneider!B19</f>
        <v>13</v>
      </c>
      <c r="C107" s="35" t="str">
        <f>Schneider!C19</f>
        <v>unité</v>
      </c>
      <c r="D107" s="35">
        <f>Schneider!D19</f>
        <v>1</v>
      </c>
      <c r="E107" s="13" t="s">
        <v>293</v>
      </c>
      <c r="F107" s="68">
        <f>Schneider!E19</f>
        <v>12</v>
      </c>
      <c r="G107" s="13" t="e">
        <f>Schneider!#REF!</f>
        <v>#REF!</v>
      </c>
      <c r="H107" s="118" t="e">
        <f>Schneider!#REF!</f>
        <v>#REF!</v>
      </c>
    </row>
    <row r="108" spans="1:8" x14ac:dyDescent="0.25">
      <c r="A108" s="74" t="str">
        <f>Schneider!A20</f>
        <v>ic60n bi 16 A</v>
      </c>
      <c r="B108" s="35">
        <f>Schneider!B20</f>
        <v>13</v>
      </c>
      <c r="C108" s="35" t="str">
        <f>Schneider!C20</f>
        <v>unité</v>
      </c>
      <c r="D108" s="35">
        <f>Schneider!D20</f>
        <v>1</v>
      </c>
      <c r="E108" s="13" t="s">
        <v>293</v>
      </c>
      <c r="F108" s="68" t="str">
        <f>Schneider!E20</f>
        <v>A9C62216</v>
      </c>
      <c r="G108" s="13" t="e">
        <f>Schneider!#REF!</f>
        <v>#REF!</v>
      </c>
      <c r="H108" s="118" t="e">
        <f>Schneider!#REF!</f>
        <v>#REF!</v>
      </c>
    </row>
    <row r="109" spans="1:8" x14ac:dyDescent="0.25">
      <c r="A109" s="74" t="str">
        <f>Schneider!A21</f>
        <v>Intesis - BoxModBus Server - KNX</v>
      </c>
      <c r="B109" s="35">
        <f>Schneider!B21</f>
        <v>13</v>
      </c>
      <c r="C109" s="35" t="str">
        <f>Schneider!C21</f>
        <v>unité</v>
      </c>
      <c r="D109" s="35">
        <f>Schneider!D21</f>
        <v>1</v>
      </c>
      <c r="E109" s="13" t="s">
        <v>293</v>
      </c>
      <c r="F109" s="68">
        <f>Schneider!E21</f>
        <v>0</v>
      </c>
      <c r="G109" s="13" t="e">
        <f>Schneider!#REF!</f>
        <v>#REF!</v>
      </c>
      <c r="H109" s="118" t="e">
        <f>Schneider!#REF!</f>
        <v>#REF!</v>
      </c>
    </row>
    <row r="110" spans="1:8" x14ac:dyDescent="0.25">
      <c r="A110" s="74">
        <f>Schneider!A22</f>
        <v>0</v>
      </c>
      <c r="B110" s="35">
        <f>Schneider!B22</f>
        <v>0</v>
      </c>
      <c r="C110" s="35">
        <f>Schneider!C22</f>
        <v>0</v>
      </c>
      <c r="D110" s="35">
        <f>Schneider!D22</f>
        <v>0</v>
      </c>
      <c r="E110" s="13" t="s">
        <v>293</v>
      </c>
      <c r="F110" s="68">
        <f>Schneider!E22</f>
        <v>0</v>
      </c>
      <c r="G110" s="13" t="e">
        <f>Schneider!#REF!</f>
        <v>#REF!</v>
      </c>
      <c r="H110" s="118" t="e">
        <f>Schneider!#REF!</f>
        <v>#REF!</v>
      </c>
    </row>
    <row r="111" spans="1:8" x14ac:dyDescent="0.25">
      <c r="A111" s="74" t="str">
        <f>Schneider!A23</f>
        <v>Embout de câblage 0,75 mm² simples</v>
      </c>
      <c r="B111" s="35">
        <f>Schneider!B23</f>
        <v>10</v>
      </c>
      <c r="C111" s="35">
        <f>Schneider!C23</f>
        <v>100</v>
      </c>
      <c r="D111" s="35">
        <f>Schneider!D23</f>
        <v>480</v>
      </c>
      <c r="E111" s="13" t="s">
        <v>293</v>
      </c>
      <c r="F111" s="68" t="str">
        <f>Schneider!E23</f>
        <v>DZ5CE007</v>
      </c>
      <c r="G111" s="13" t="e">
        <f>Schneider!#REF!</f>
        <v>#REF!</v>
      </c>
      <c r="H111" s="118" t="e">
        <f>Schneider!#REF!</f>
        <v>#REF!</v>
      </c>
    </row>
    <row r="112" spans="1:8" x14ac:dyDescent="0.25">
      <c r="A112" s="74" t="str">
        <f>Schneider!A24</f>
        <v>Embout de câblage 0,75 mm² doubles</v>
      </c>
      <c r="B112" s="35">
        <f>Schneider!B24</f>
        <v>10</v>
      </c>
      <c r="C112" s="35">
        <f>Schneider!C24</f>
        <v>100</v>
      </c>
      <c r="D112" s="35">
        <f>Schneider!D24</f>
        <v>100</v>
      </c>
      <c r="E112" s="13" t="s">
        <v>293</v>
      </c>
      <c r="F112" s="68" t="str">
        <f>Schneider!E24</f>
        <v>AZ5DE0071</v>
      </c>
      <c r="G112" s="13" t="e">
        <f>Schneider!#REF!</f>
        <v>#REF!</v>
      </c>
      <c r="H112" s="118" t="e">
        <f>Schneider!#REF!</f>
        <v>#REF!</v>
      </c>
    </row>
    <row r="113" spans="1:8" x14ac:dyDescent="0.25">
      <c r="A113" s="74" t="str">
        <f>Schneider!A25</f>
        <v>Embout de câblage 1,5 mm² simples</v>
      </c>
      <c r="B113" s="35">
        <f>Schneider!B25</f>
        <v>10</v>
      </c>
      <c r="C113" s="35">
        <f>Schneider!C25</f>
        <v>100</v>
      </c>
      <c r="D113" s="35">
        <f>Schneider!D25</f>
        <v>1000</v>
      </c>
      <c r="E113" s="13" t="s">
        <v>293</v>
      </c>
      <c r="F113" s="68" t="str">
        <f>Schneider!E25</f>
        <v>DZ5CE015</v>
      </c>
      <c r="G113" s="13" t="e">
        <f>Schneider!#REF!</f>
        <v>#REF!</v>
      </c>
      <c r="H113" s="118" t="e">
        <f>Schneider!#REF!</f>
        <v>#REF!</v>
      </c>
    </row>
    <row r="114" spans="1:8" x14ac:dyDescent="0.25">
      <c r="A114" s="74" t="str">
        <f>Schneider!A26</f>
        <v>Embout de câblage 1,5 mm² doubles</v>
      </c>
      <c r="B114" s="35">
        <f>Schneider!B26</f>
        <v>10</v>
      </c>
      <c r="C114" s="35">
        <f>Schneider!C26</f>
        <v>100</v>
      </c>
      <c r="D114" s="35">
        <f>Schneider!D26</f>
        <v>100</v>
      </c>
      <c r="E114" s="13" t="s">
        <v>293</v>
      </c>
      <c r="F114" s="68" t="str">
        <f>Schneider!E26</f>
        <v>AZ5DE0151</v>
      </c>
      <c r="G114" s="13" t="e">
        <f>Schneider!#REF!</f>
        <v>#REF!</v>
      </c>
      <c r="H114" s="118" t="e">
        <f>Schneider!#REF!</f>
        <v>#REF!</v>
      </c>
    </row>
    <row r="115" spans="1:8" x14ac:dyDescent="0.25">
      <c r="A115" s="74" t="str">
        <f>Schneider!A27</f>
        <v>Embout de câblage 2,5 mm² simples</v>
      </c>
      <c r="B115" s="35">
        <f>Schneider!B27</f>
        <v>10</v>
      </c>
      <c r="C115" s="35">
        <f>Schneider!C27</f>
        <v>100</v>
      </c>
      <c r="D115" s="35">
        <f>Schneider!D27</f>
        <v>1000</v>
      </c>
      <c r="E115" s="13" t="s">
        <v>293</v>
      </c>
      <c r="F115" s="68" t="str">
        <f>Schneider!E27</f>
        <v>DZ5CE025</v>
      </c>
      <c r="G115" s="13" t="e">
        <f>Schneider!#REF!</f>
        <v>#REF!</v>
      </c>
      <c r="H115" s="118" t="e">
        <f>Schneider!#REF!</f>
        <v>#REF!</v>
      </c>
    </row>
    <row r="116" spans="1:8" x14ac:dyDescent="0.25">
      <c r="A116" s="74" t="str">
        <f>Schneider!A28</f>
        <v>Embout de câblage 2,5 mm² doubles</v>
      </c>
      <c r="B116" s="35">
        <f>Schneider!B28</f>
        <v>1</v>
      </c>
      <c r="C116" s="35">
        <f>Schneider!C28</f>
        <v>100</v>
      </c>
      <c r="D116" s="35">
        <f>Schneider!D28</f>
        <v>100</v>
      </c>
      <c r="E116" s="13" t="s">
        <v>293</v>
      </c>
      <c r="F116" s="68" t="str">
        <f>Schneider!E28</f>
        <v>AZ5DE0255</v>
      </c>
      <c r="G116" s="13" t="e">
        <f>Schneider!#REF!</f>
        <v>#REF!</v>
      </c>
      <c r="H116" s="118" t="e">
        <f>Schneider!#REF!</f>
        <v>#REF!</v>
      </c>
    </row>
    <row r="117" spans="1:8" x14ac:dyDescent="0.25">
      <c r="A117" s="74" t="str">
        <f>Schneider!A29</f>
        <v xml:space="preserve">Embout de câblage 6 mm² </v>
      </c>
      <c r="B117" s="35">
        <f>Schneider!B29</f>
        <v>3</v>
      </c>
      <c r="C117" s="35">
        <f>Schneider!C29</f>
        <v>100</v>
      </c>
      <c r="D117" s="35">
        <f>Schneider!D29</f>
        <v>250</v>
      </c>
      <c r="E117" s="13" t="s">
        <v>293</v>
      </c>
      <c r="F117" s="68" t="str">
        <f>Schneider!E29</f>
        <v>DZ5CE062</v>
      </c>
      <c r="G117" s="13" t="e">
        <f>Schneider!#REF!</f>
        <v>#REF!</v>
      </c>
      <c r="H117" s="118" t="e">
        <f>Schneider!#REF!</f>
        <v>#REF!</v>
      </c>
    </row>
    <row r="118" spans="1:8" x14ac:dyDescent="0.25">
      <c r="A118" s="74" t="str">
        <f>Schneider!A30</f>
        <v xml:space="preserve">Embout de câblage 10 mm² </v>
      </c>
      <c r="B118" s="35">
        <f>Schneider!B30</f>
        <v>300</v>
      </c>
      <c r="C118" s="35" t="str">
        <f>Schneider!C30</f>
        <v>unité</v>
      </c>
      <c r="D118" s="35">
        <f>Schneider!D30</f>
        <v>100</v>
      </c>
      <c r="E118" s="13" t="s">
        <v>293</v>
      </c>
      <c r="F118" s="68">
        <f>Schneider!E30</f>
        <v>0</v>
      </c>
      <c r="G118" s="13" t="e">
        <f>Schneider!#REF!</f>
        <v>#REF!</v>
      </c>
      <c r="H118" s="118" t="e">
        <f>Schneider!#REF!</f>
        <v>#REF!</v>
      </c>
    </row>
    <row r="119" spans="1:8" x14ac:dyDescent="0.25">
      <c r="A119" s="74" t="str">
        <f>Schneider!A31</f>
        <v>Collier colring 2,4 x 140 mm</v>
      </c>
      <c r="B119" s="35">
        <f>Schneider!B31</f>
        <v>1</v>
      </c>
      <c r="C119" s="35">
        <f>Schneider!C31</f>
        <v>1000</v>
      </c>
      <c r="D119" s="35">
        <f>Schneider!D31</f>
        <v>100</v>
      </c>
      <c r="E119" s="13" t="s">
        <v>293</v>
      </c>
      <c r="F119" s="68" t="str">
        <f>Schneider!E31</f>
        <v>ENN46954</v>
      </c>
      <c r="G119" s="13" t="e">
        <f>Schneider!#REF!</f>
        <v>#REF!</v>
      </c>
      <c r="H119" s="118" t="e">
        <f>Schneider!#REF!</f>
        <v>#REF!</v>
      </c>
    </row>
    <row r="120" spans="1:8" x14ac:dyDescent="0.25">
      <c r="A120" s="74" t="str">
        <f>Schneider!A32</f>
        <v>Collier colson noir ext.  9 x 185 mm</v>
      </c>
      <c r="B120" s="35">
        <f>Schneider!B32</f>
        <v>1</v>
      </c>
      <c r="C120" s="35">
        <f>Schneider!C32</f>
        <v>800</v>
      </c>
      <c r="D120" s="35">
        <f>Schneider!D32</f>
        <v>100</v>
      </c>
      <c r="E120" s="13" t="s">
        <v>293</v>
      </c>
      <c r="F120" s="68" t="str">
        <f>Schneider!E32</f>
        <v>ENN46978</v>
      </c>
      <c r="G120" s="13" t="e">
        <f>Schneider!#REF!</f>
        <v>#REF!</v>
      </c>
      <c r="H120" s="118" t="e">
        <f>Schneider!#REF!</f>
        <v>#REF!</v>
      </c>
    </row>
    <row r="121" spans="1:8" x14ac:dyDescent="0.25">
      <c r="A121" s="74" t="str">
        <f>Schneider!A33</f>
        <v>lyres de 16</v>
      </c>
      <c r="B121" s="35">
        <f>Schneider!B33</f>
        <v>100</v>
      </c>
      <c r="C121" s="35" t="str">
        <f>Schneider!C33</f>
        <v>unité</v>
      </c>
      <c r="D121" s="35">
        <f>Schneider!D33</f>
        <v>100</v>
      </c>
      <c r="E121" s="13" t="s">
        <v>293</v>
      </c>
      <c r="F121" s="68">
        <f>Schneider!E33</f>
        <v>0</v>
      </c>
      <c r="G121" s="13" t="e">
        <f>Schneider!#REF!</f>
        <v>#REF!</v>
      </c>
      <c r="H121" s="118" t="e">
        <f>Schneider!#REF!</f>
        <v>#REF!</v>
      </c>
    </row>
    <row r="122" spans="1:8" x14ac:dyDescent="0.25">
      <c r="A122" s="74" t="str">
        <f>Schneider!A34</f>
        <v>attaches fixfor diam 10</v>
      </c>
      <c r="B122" s="35">
        <f>Schneider!B34</f>
        <v>1000</v>
      </c>
      <c r="C122" s="35" t="str">
        <f>Schneider!C34</f>
        <v>unité</v>
      </c>
      <c r="D122" s="35">
        <f>Schneider!D34</f>
        <v>100</v>
      </c>
      <c r="E122" s="13" t="s">
        <v>293</v>
      </c>
      <c r="F122" s="68">
        <f>Schneider!E34</f>
        <v>0</v>
      </c>
      <c r="G122" s="13" t="e">
        <f>Schneider!#REF!</f>
        <v>#REF!</v>
      </c>
      <c r="H122" s="118" t="e">
        <f>Schneider!#REF!</f>
        <v>#REF!</v>
      </c>
    </row>
    <row r="123" spans="1:8" x14ac:dyDescent="0.25">
      <c r="A123" s="74" t="str">
        <f>Schneider!A35</f>
        <v>attaches multifix diam 20</v>
      </c>
      <c r="B123" s="35">
        <f>Schneider!B35</f>
        <v>1000</v>
      </c>
      <c r="C123" s="35" t="str">
        <f>Schneider!C35</f>
        <v>unité</v>
      </c>
      <c r="D123" s="35">
        <f>Schneider!D35</f>
        <v>100</v>
      </c>
      <c r="E123" s="13" t="s">
        <v>293</v>
      </c>
      <c r="F123" s="68">
        <f>Schneider!E35</f>
        <v>0</v>
      </c>
      <c r="G123" s="13" t="e">
        <f>Schneider!#REF!</f>
        <v>#REF!</v>
      </c>
      <c r="H123" s="118" t="e">
        <f>Schneider!#REF!</f>
        <v>#REF!</v>
      </c>
    </row>
    <row r="124" spans="1:8" x14ac:dyDescent="0.25">
      <c r="H124" s="127"/>
    </row>
    <row r="125" spans="1:8" x14ac:dyDescent="0.25">
      <c r="A125" s="133" t="str">
        <f>Siemens!A3</f>
        <v>GTC</v>
      </c>
      <c r="B125" s="22"/>
      <c r="C125" s="22"/>
      <c r="D125" s="22"/>
      <c r="E125" s="23"/>
      <c r="F125" s="67"/>
      <c r="G125" s="22" t="e">
        <f>Siemens!#REF!</f>
        <v>#REF!</v>
      </c>
      <c r="H125" s="125" t="e">
        <f>Siemens!#REF!</f>
        <v>#REF!</v>
      </c>
    </row>
    <row r="126" spans="1:8" ht="45" x14ac:dyDescent="0.25">
      <c r="A126" s="59" t="str">
        <f>Siemens!A4</f>
        <v>Alimentation 24 VDC - 4 A- LOGO!POWER 24 V ALIMENTATION STABILISEE
ENTREE: 100-240 V CA (110-300 V CC) SORTIE: 24 V
CC/4 A</v>
      </c>
      <c r="B126" s="35">
        <f>Siemens!B4</f>
        <v>13</v>
      </c>
      <c r="C126" s="35" t="str">
        <f>Siemens!C4</f>
        <v>unité</v>
      </c>
      <c r="D126" s="35">
        <f>Siemens!D4</f>
        <v>1</v>
      </c>
      <c r="E126" s="13" t="s">
        <v>294</v>
      </c>
      <c r="F126" s="68" t="str">
        <f>Siemens!E4</f>
        <v>6EP1 332 1SH52</v>
      </c>
      <c r="G126" s="13" t="e">
        <f>Siemens!#REF!</f>
        <v>#REF!</v>
      </c>
      <c r="H126" s="118" t="e">
        <f>Siemens!#REF!</f>
        <v>#REF!</v>
      </c>
    </row>
    <row r="127" spans="1:8" ht="195" x14ac:dyDescent="0.25">
      <c r="A127" s="59" t="str">
        <f>Siemens!A5</f>
        <v>Ecran tactile TP177B couleur pack école -TRAINER PACKAGE TP 177B DP/PN
COMPRENANT:
TP 177B COLOR,
CABLE CROISE 6M ET MPI 5M,
SIMATIC HMI MANUAL COLLECTION,
WINCC ADVANCED V11 / WINCC FLEXIBLE ADVANCED
2008 FOR PANELS,
LOG. ET DOCU. SUR DVD,
LICENCE SUR CLE USB,
POUR WINCC ADVANCED V11 / WINCC FLEXIBLE
ADVANCED 2008 ENGINEERING,
RUNTIME,
OPTIONS UNIQUEMENT POUR L'EDUCATION</v>
      </c>
      <c r="B127" s="35">
        <f>Siemens!B5</f>
        <v>13</v>
      </c>
      <c r="C127" s="35" t="str">
        <f>Siemens!C5</f>
        <v>unité</v>
      </c>
      <c r="D127" s="35">
        <f>Siemens!D5</f>
        <v>1</v>
      </c>
      <c r="E127" s="13" t="s">
        <v>294</v>
      </c>
      <c r="F127" s="68" t="str">
        <f>Siemens!E5</f>
        <v>6AV2133-8AF00-0AA0</v>
      </c>
      <c r="G127" s="13" t="e">
        <f>Siemens!#REF!</f>
        <v>#REF!</v>
      </c>
      <c r="H127" s="118" t="e">
        <f>Siemens!#REF!</f>
        <v>#REF!</v>
      </c>
    </row>
    <row r="128" spans="1:8" x14ac:dyDescent="0.25">
      <c r="A128" s="74" t="str">
        <f>Siemens!A6</f>
        <v>GT10</v>
      </c>
      <c r="B128" s="35">
        <f>Siemens!B6</f>
        <v>13</v>
      </c>
      <c r="C128" s="35" t="str">
        <f>Siemens!C6</f>
        <v>unité</v>
      </c>
      <c r="D128" s="35">
        <f>Siemens!D6</f>
        <v>1</v>
      </c>
      <c r="E128" s="13" t="s">
        <v>296</v>
      </c>
      <c r="F128" s="68" t="str">
        <f>Siemens!E6</f>
        <v>GT10</v>
      </c>
      <c r="G128" s="13" t="e">
        <f>Siemens!#REF!</f>
        <v>#REF!</v>
      </c>
      <c r="H128" s="118" t="e">
        <f>Siemens!#REF!</f>
        <v>#REF!</v>
      </c>
    </row>
    <row r="129" spans="1:8" x14ac:dyDescent="0.25">
      <c r="A129" s="59" t="str">
        <f>Siemens!A7</f>
        <v xml:space="preserve">Routeur IP/KNX </v>
      </c>
      <c r="B129" s="35">
        <f>Siemens!B7</f>
        <v>0</v>
      </c>
      <c r="C129" s="35" t="str">
        <f>Siemens!C7</f>
        <v>unité</v>
      </c>
      <c r="D129" s="33">
        <f>Siemens!D7</f>
        <v>0</v>
      </c>
      <c r="E129" s="13" t="s">
        <v>295</v>
      </c>
      <c r="F129" s="68" t="str">
        <f>Siemens!E7</f>
        <v>5WG11481AB21</v>
      </c>
      <c r="G129" s="18" t="e">
        <f>Siemens!#REF!</f>
        <v>#REF!</v>
      </c>
      <c r="H129" s="118" t="e">
        <f>Siemens!#REF!</f>
        <v>#REF!</v>
      </c>
    </row>
    <row r="130" spans="1:8" x14ac:dyDescent="0.25">
      <c r="H130" s="127"/>
    </row>
    <row r="131" spans="1:8" x14ac:dyDescent="0.25">
      <c r="A131" s="133" t="str">
        <f>Hager!A2</f>
        <v>VDI</v>
      </c>
      <c r="B131" s="9"/>
      <c r="C131" s="9"/>
      <c r="D131" s="9"/>
      <c r="E131" s="23"/>
      <c r="F131" s="67"/>
      <c r="G131" s="22">
        <f>Hager!G2</f>
        <v>0</v>
      </c>
      <c r="H131" s="125" t="e">
        <f>Hager!#REF!</f>
        <v>#REF!</v>
      </c>
    </row>
    <row r="132" spans="1:8" x14ac:dyDescent="0.25">
      <c r="A132" s="74" t="str">
        <f>Hager!A3</f>
        <v>prise RJ45 cat 6 UTP (double module) - Kallysta Prise RJ45x2 cat.6 UTP</v>
      </c>
      <c r="B132" s="35">
        <f>Hager!B3</f>
        <v>13</v>
      </c>
      <c r="C132" s="35" t="str">
        <f>Hager!C3</f>
        <v>unité</v>
      </c>
      <c r="D132" s="35">
        <f>Hager!D3</f>
        <v>1</v>
      </c>
      <c r="E132" s="13" t="s">
        <v>16</v>
      </c>
      <c r="F132" s="68" t="str">
        <f>Hager!E3</f>
        <v>WK221</v>
      </c>
      <c r="G132" s="13" t="str">
        <f>Hager!G3</f>
        <v>x</v>
      </c>
      <c r="H132" s="118" t="e">
        <f>Hager!#REF!</f>
        <v>#REF!</v>
      </c>
    </row>
    <row r="133" spans="1:8" x14ac:dyDescent="0.25">
      <c r="A133" s="74" t="str">
        <f>Hager!A4</f>
        <v>Enjoliveur prise double RJ45 - Kallysta Enjoliveur prise RJ45x2 ou HP stéréo Blanc Névé</v>
      </c>
      <c r="B133" s="35">
        <f>Hager!B4</f>
        <v>13</v>
      </c>
      <c r="C133" s="35" t="str">
        <f>Hager!C4</f>
        <v>unité</v>
      </c>
      <c r="D133" s="35">
        <f>Hager!D4</f>
        <v>1</v>
      </c>
      <c r="E133" s="13" t="s">
        <v>16</v>
      </c>
      <c r="F133" s="68" t="str">
        <f>Hager!E4</f>
        <v>WK752B</v>
      </c>
      <c r="G133" s="13" t="str">
        <f>Hager!G4</f>
        <v>x</v>
      </c>
      <c r="H133" s="118" t="e">
        <f>Hager!#REF!</f>
        <v>#REF!</v>
      </c>
    </row>
    <row r="134" spans="1:8" x14ac:dyDescent="0.25">
      <c r="A134" s="74" t="str">
        <f>Hager!A5</f>
        <v>Plaques Kallista 1 poste - Kallysta Plaque 1 poste Blanc Névé</v>
      </c>
      <c r="B134" s="35">
        <f>Hager!B5</f>
        <v>26</v>
      </c>
      <c r="C134" s="35" t="str">
        <f>Hager!C5</f>
        <v>unité</v>
      </c>
      <c r="D134" s="35">
        <f>Hager!D5</f>
        <v>2</v>
      </c>
      <c r="E134" s="13" t="s">
        <v>16</v>
      </c>
      <c r="F134" s="68" t="str">
        <f>Hager!E5</f>
        <v>WK401</v>
      </c>
      <c r="G134" s="13" t="str">
        <f>Hager!G5</f>
        <v>x</v>
      </c>
      <c r="H134" s="118" t="e">
        <f>Hager!#REF!</f>
        <v>#REF!</v>
      </c>
    </row>
    <row r="135" spans="1:8" x14ac:dyDescent="0.25">
      <c r="A135" s="74" t="str">
        <f>Hager!A6</f>
        <v>prise 2 P + T - Kallysta Prise 2P+T 16A 250V SanVis</v>
      </c>
      <c r="B135" s="35">
        <f>Hager!B6</f>
        <v>13</v>
      </c>
      <c r="C135" s="35" t="str">
        <f>Hager!C6</f>
        <v>unité</v>
      </c>
      <c r="D135" s="35">
        <f>Hager!D6</f>
        <v>1</v>
      </c>
      <c r="E135" s="13" t="s">
        <v>16</v>
      </c>
      <c r="F135" s="68" t="str">
        <f>Hager!E6</f>
        <v>WK100</v>
      </c>
      <c r="G135" s="18" t="str">
        <f>Hager!G6</f>
        <v>x</v>
      </c>
      <c r="H135" s="118" t="e">
        <f>Hager!#REF!</f>
        <v>#REF!</v>
      </c>
    </row>
    <row r="136" spans="1:8" x14ac:dyDescent="0.25">
      <c r="A136" s="74" t="str">
        <f>Hager!A7</f>
        <v>enjoliveur prise 2P + T - Kallysta Enjoliveur prise 2P+T Blanc Névé</v>
      </c>
      <c r="B136" s="35">
        <f>Hager!B7</f>
        <v>13</v>
      </c>
      <c r="C136" s="35" t="str">
        <f>Hager!C7</f>
        <v>unité</v>
      </c>
      <c r="D136" s="35">
        <f>Hager!D7</f>
        <v>1</v>
      </c>
      <c r="E136" s="13" t="s">
        <v>16</v>
      </c>
      <c r="F136" s="68" t="str">
        <f>Hager!E7</f>
        <v>WK730B</v>
      </c>
      <c r="G136" s="18" t="str">
        <f>Hager!G7</f>
        <v>x</v>
      </c>
      <c r="H136" s="118" t="e">
        <f>Hager!#REF!</f>
        <v>#REF!</v>
      </c>
    </row>
    <row r="137" spans="1:8" x14ac:dyDescent="0.25">
      <c r="A137" s="133" t="str">
        <f>Hager!A8</f>
        <v xml:space="preserve">Tableau de distribution secondaire </v>
      </c>
      <c r="B137" s="9"/>
      <c r="C137" s="9"/>
      <c r="D137" s="9"/>
      <c r="E137" s="22"/>
      <c r="F137" s="67"/>
      <c r="G137" s="22">
        <f>Hager!G8</f>
        <v>0</v>
      </c>
      <c r="H137" s="125" t="e">
        <f>Hager!#REF!</f>
        <v>#REF!</v>
      </c>
    </row>
    <row r="138" spans="1:8" ht="30" x14ac:dyDescent="0.25">
      <c r="A138" s="59" t="str">
        <f>Hager!A9</f>
        <v>Inter diff tétra 40 A - 30 Ma - type A - HI - Interrupteur différentiel 4P 40A 30mA type haute immunité à bornes décalées</v>
      </c>
      <c r="B138" s="35">
        <f>Hager!B9</f>
        <v>13</v>
      </c>
      <c r="C138" s="35" t="str">
        <f>Hager!C9</f>
        <v>unité</v>
      </c>
      <c r="D138" s="35">
        <f>Hager!D9</f>
        <v>1</v>
      </c>
      <c r="E138" s="13" t="s">
        <v>16</v>
      </c>
      <c r="F138" s="68" t="str">
        <f>Hager!E9</f>
        <v>CDH840F</v>
      </c>
      <c r="G138" s="18" t="str">
        <f>Hager!G9</f>
        <v>x</v>
      </c>
      <c r="H138" s="118" t="e">
        <f>Hager!#REF!</f>
        <v>#REF!</v>
      </c>
    </row>
    <row r="139" spans="1:8" x14ac:dyDescent="0.25">
      <c r="A139" s="59" t="str">
        <f>Hager!A10</f>
        <v>répartiteur tétra 80 A avec capot - Répartiteur à barettes tétrapolaire 80A</v>
      </c>
      <c r="B139" s="35">
        <f>Hager!B10</f>
        <v>13</v>
      </c>
      <c r="C139" s="35" t="str">
        <f>Hager!C10</f>
        <v>unité</v>
      </c>
      <c r="D139" s="35">
        <f>Hager!D10</f>
        <v>1</v>
      </c>
      <c r="E139" s="13" t="s">
        <v>16</v>
      </c>
      <c r="F139" s="68" t="str">
        <f>Hager!E10</f>
        <v>KJ01B</v>
      </c>
      <c r="G139" s="18" t="str">
        <f>Hager!G10</f>
        <v>x</v>
      </c>
      <c r="H139" s="118" t="e">
        <f>Hager!#REF!</f>
        <v>#REF!</v>
      </c>
    </row>
    <row r="140" spans="1:8" x14ac:dyDescent="0.25">
      <c r="A140" s="74" t="str">
        <f>Hager!A11</f>
        <v>disj uni + neutre 2 A - Disjoncteur 1P+N 4.5/6kA C-2A 1M</v>
      </c>
      <c r="B140" s="35">
        <f>Hager!B11</f>
        <v>26</v>
      </c>
      <c r="C140" s="35" t="str">
        <f>Hager!C11</f>
        <v>unité</v>
      </c>
      <c r="D140" s="35">
        <f>Hager!D11</f>
        <v>2</v>
      </c>
      <c r="E140" s="13" t="s">
        <v>16</v>
      </c>
      <c r="F140" s="68" t="str">
        <f>Hager!E11</f>
        <v>MJT702</v>
      </c>
      <c r="G140" s="18" t="str">
        <f>Hager!G11</f>
        <v>x</v>
      </c>
      <c r="H140" s="118" t="e">
        <f>Hager!#REF!</f>
        <v>#REF!</v>
      </c>
    </row>
    <row r="141" spans="1:8" x14ac:dyDescent="0.25">
      <c r="A141" s="74" t="str">
        <f>Hager!A12</f>
        <v>disj uni + neutre 16 A - Disjoncteur 1P+N 4.5/6kA C-16A 1M</v>
      </c>
      <c r="B141" s="35">
        <f>Hager!B12</f>
        <v>39</v>
      </c>
      <c r="C141" s="35" t="str">
        <f>Hager!C12</f>
        <v>unité</v>
      </c>
      <c r="D141" s="35">
        <f>Hager!D12</f>
        <v>3</v>
      </c>
      <c r="E141" s="13" t="s">
        <v>16</v>
      </c>
      <c r="F141" s="68" t="str">
        <f>Hager!E12</f>
        <v>MJT716</v>
      </c>
      <c r="G141" s="18" t="str">
        <f>Hager!G12</f>
        <v>x</v>
      </c>
      <c r="H141" s="118" t="e">
        <f>Hager!#REF!</f>
        <v>#REF!</v>
      </c>
    </row>
    <row r="142" spans="1:8" x14ac:dyDescent="0.25">
      <c r="A142" s="74" t="str">
        <f>Hager!A13</f>
        <v xml:space="preserve">disj uni + neutre 10 A - </v>
      </c>
      <c r="B142" s="35">
        <f>Hager!B13</f>
        <v>39</v>
      </c>
      <c r="C142" s="35" t="str">
        <f>Hager!C13</f>
        <v>unité</v>
      </c>
      <c r="D142" s="35">
        <f>Hager!D13</f>
        <v>3</v>
      </c>
      <c r="E142" s="13" t="s">
        <v>16</v>
      </c>
      <c r="F142" s="68" t="str">
        <f>Hager!E13</f>
        <v>MJT710</v>
      </c>
      <c r="G142" s="18" t="str">
        <f>Hager!G13</f>
        <v>x</v>
      </c>
      <c r="H142" s="118" t="e">
        <f>Hager!#REF!</f>
        <v>#REF!</v>
      </c>
    </row>
    <row r="143" spans="1:8" s="26" customFormat="1" x14ac:dyDescent="0.25">
      <c r="A143" s="120" t="str">
        <f>Hager!A14</f>
        <v>Disjoncteur 1P+N 4.5/6kA C-20A 1M - Disjoncteur 1P+N 4.5/6kA C-20A 1M</v>
      </c>
      <c r="B143" s="5">
        <f>Hager!B14</f>
        <v>0</v>
      </c>
      <c r="C143" s="5" t="str">
        <f>Hager!C14</f>
        <v>unité</v>
      </c>
      <c r="D143" s="5">
        <f>Hager!D14</f>
        <v>1</v>
      </c>
      <c r="E143" s="5" t="s">
        <v>16</v>
      </c>
      <c r="F143" s="62" t="str">
        <f>Hager!E14</f>
        <v>MJT720</v>
      </c>
      <c r="G143" s="5" t="str">
        <f>Hager!G14</f>
        <v>x</v>
      </c>
      <c r="H143" s="122" t="e">
        <f>Hager!#REF!</f>
        <v>#REF!</v>
      </c>
    </row>
    <row r="144" spans="1:8" x14ac:dyDescent="0.25">
      <c r="A144" s="74" t="str">
        <f>Hager!A15</f>
        <v>disj uni + neutre 32 A - Disjoncteur 1P+N 4.5/6kA C-32A 1M</v>
      </c>
      <c r="B144" s="35">
        <f>Hager!B15</f>
        <v>13</v>
      </c>
      <c r="C144" s="35" t="str">
        <f>Hager!C15</f>
        <v>unité</v>
      </c>
      <c r="D144" s="35">
        <f>Hager!D15</f>
        <v>1</v>
      </c>
      <c r="E144" s="13" t="s">
        <v>16</v>
      </c>
      <c r="F144" s="68" t="str">
        <f>Hager!E15</f>
        <v>MJT732</v>
      </c>
      <c r="G144" s="18" t="str">
        <f>Hager!G15</f>
        <v>x</v>
      </c>
      <c r="H144" s="118" t="e">
        <f>Hager!#REF!</f>
        <v>#REF!</v>
      </c>
    </row>
    <row r="145" spans="1:10" x14ac:dyDescent="0.25">
      <c r="A145" s="74" t="str">
        <f>Hager!A16</f>
        <v>Disjoncteur 3P+N 6/10kA D-10A 3M - Disjoncteur 3P+N 6/10kA D-10A 3M</v>
      </c>
      <c r="B145" s="35">
        <f>Hager!B16</f>
        <v>13</v>
      </c>
      <c r="C145" s="35" t="str">
        <f>Hager!C16</f>
        <v>unité</v>
      </c>
      <c r="D145" s="35">
        <f>Hager!D16</f>
        <v>1</v>
      </c>
      <c r="E145" s="13" t="s">
        <v>16</v>
      </c>
      <c r="F145" s="68" t="str">
        <f>Hager!E16</f>
        <v>NGT810</v>
      </c>
      <c r="G145" s="18" t="str">
        <f>Hager!G16</f>
        <v>x</v>
      </c>
      <c r="H145" s="118" t="e">
        <f>Hager!#REF!</f>
        <v>#REF!</v>
      </c>
    </row>
    <row r="146" spans="1:10" x14ac:dyDescent="0.25">
      <c r="A146" s="74" t="str">
        <f>Hager!A17</f>
        <v>Barres de pontage pour système Sanvis - Barres de pontage 3P+N 63A languette 24 mod</v>
      </c>
      <c r="B146" s="35">
        <f>Hager!B17</f>
        <v>0</v>
      </c>
      <c r="C146" s="35" t="str">
        <f>Hager!C17</f>
        <v>unité</v>
      </c>
      <c r="D146" s="35">
        <f>Hager!D17</f>
        <v>0</v>
      </c>
      <c r="E146" s="13" t="s">
        <v>16</v>
      </c>
      <c r="F146" s="68" t="str">
        <f>Hager!E17</f>
        <v>KBN863C</v>
      </c>
      <c r="G146" s="18" t="str">
        <f>Hager!G17</f>
        <v>x</v>
      </c>
      <c r="H146" s="118" t="e">
        <f>Hager!#REF!</f>
        <v>#REF!</v>
      </c>
    </row>
    <row r="147" spans="1:10" x14ac:dyDescent="0.25">
      <c r="A147" s="74" t="str">
        <f>Hager!A18</f>
        <v>Coffret VEGA D 6 rangées H1000 144M - Coffret VEGA D 6 rangées H1000 144M</v>
      </c>
      <c r="B147" s="35">
        <f>Hager!B18</f>
        <v>13</v>
      </c>
      <c r="C147" s="35" t="str">
        <f>Hager!C18</f>
        <v>unité</v>
      </c>
      <c r="D147" s="35">
        <f>Hager!D18</f>
        <v>1</v>
      </c>
      <c r="E147" s="13" t="s">
        <v>16</v>
      </c>
      <c r="F147" s="68" t="str">
        <f>Hager!E18</f>
        <v>FD62D</v>
      </c>
      <c r="G147" s="18" t="str">
        <f>Hager!G18</f>
        <v>x</v>
      </c>
      <c r="H147" s="118" t="e">
        <f>Hager!#REF!</f>
        <v>#REF!</v>
      </c>
    </row>
    <row r="148" spans="1:10" x14ac:dyDescent="0.25">
      <c r="A148" s="74" t="str">
        <f>Hager!A19</f>
        <v>Porte transparente H950 pour VEGA D - Porte transparente H950 pour VEGA D</v>
      </c>
      <c r="B148" s="35">
        <f>Hager!B19</f>
        <v>13</v>
      </c>
      <c r="C148" s="35" t="str">
        <f>Hager!C19</f>
        <v>unité</v>
      </c>
      <c r="D148" s="35">
        <f>Hager!D19</f>
        <v>1</v>
      </c>
      <c r="E148" s="13" t="s">
        <v>16</v>
      </c>
      <c r="F148" s="68" t="str">
        <f>Hager!E19</f>
        <v>FD62T</v>
      </c>
      <c r="G148" s="18" t="str">
        <f>Hager!G19</f>
        <v>x</v>
      </c>
      <c r="H148" s="118" t="e">
        <f>Hager!#REF!</f>
        <v>#REF!</v>
      </c>
    </row>
    <row r="149" spans="1:10" x14ac:dyDescent="0.25">
      <c r="A149" s="74" t="str">
        <f>Hager!A20</f>
        <v>Obturateurs en bande 24 modules - Obturateurs en bande 24 modules</v>
      </c>
      <c r="B149" s="35">
        <f>Hager!B20</f>
        <v>46</v>
      </c>
      <c r="C149" s="35" t="str">
        <f>Hager!C20</f>
        <v>unité</v>
      </c>
      <c r="D149" s="35">
        <f>Hager!D20</f>
        <v>2</v>
      </c>
      <c r="E149" s="13" t="s">
        <v>16</v>
      </c>
      <c r="F149" s="68" t="str">
        <f>Hager!E20</f>
        <v>JP002</v>
      </c>
      <c r="G149" s="18" t="str">
        <f>Hager!G20</f>
        <v>x</v>
      </c>
      <c r="H149" s="118" t="e">
        <f>Hager!#REF!</f>
        <v>#REF!</v>
      </c>
    </row>
    <row r="150" spans="1:10" x14ac:dyDescent="0.25">
      <c r="A150" s="74" t="str">
        <f>Hager!A21</f>
        <v xml:space="preserve">Bouton verrou métallique à clé numéro 1242E - </v>
      </c>
      <c r="B150" s="35">
        <f>Hager!B21</f>
        <v>13</v>
      </c>
      <c r="C150" s="35" t="str">
        <f>Hager!C21</f>
        <v>unité</v>
      </c>
      <c r="D150" s="35">
        <f>Hager!D21</f>
        <v>1</v>
      </c>
      <c r="E150" s="13" t="s">
        <v>16</v>
      </c>
      <c r="F150" s="68" t="str">
        <f>Hager!E21</f>
        <v>FZ497</v>
      </c>
      <c r="G150" s="18" t="str">
        <f>Hager!G21</f>
        <v>x</v>
      </c>
      <c r="H150" s="118" t="e">
        <f>Hager!#REF!</f>
        <v>#REF!</v>
      </c>
    </row>
    <row r="151" spans="1:10" x14ac:dyDescent="0.25">
      <c r="A151" s="74" t="str">
        <f>Hager!A22</f>
        <v>Couvercle vertical pour bracelet guide fils - Couvercle vertical pour bracelet guide fils</v>
      </c>
      <c r="B151" s="35">
        <f>Hager!B22</f>
        <v>0</v>
      </c>
      <c r="C151" s="35" t="str">
        <f>Hager!C22</f>
        <v>unité</v>
      </c>
      <c r="D151" s="35">
        <f>Hager!D22</f>
        <v>0</v>
      </c>
      <c r="E151" s="13" t="s">
        <v>16</v>
      </c>
      <c r="F151" s="68" t="str">
        <f>Hager!E22</f>
        <v>UT50C</v>
      </c>
      <c r="G151" s="18">
        <f>Hager!G22</f>
        <v>0</v>
      </c>
      <c r="H151" s="118" t="e">
        <f>Hager!#REF!</f>
        <v>#REF!</v>
      </c>
    </row>
    <row r="152" spans="1:10" x14ac:dyDescent="0.25">
      <c r="A152" s="74" t="str">
        <f>Hager!A23</f>
        <v>Jeu de 20 bracelets de fixation pour guide fils - Jeu de 20 bracelets de fixation pour guide fils</v>
      </c>
      <c r="B152" s="35">
        <f>Hager!B23</f>
        <v>13</v>
      </c>
      <c r="C152" s="35" t="str">
        <f>Hager!C23</f>
        <v>unité</v>
      </c>
      <c r="D152" s="35">
        <f>Hager!D23</f>
        <v>1</v>
      </c>
      <c r="E152" s="13" t="s">
        <v>16</v>
      </c>
      <c r="F152" s="68" t="str">
        <f>Hager!E23</f>
        <v>UZ01V1</v>
      </c>
      <c r="G152" s="18" t="str">
        <f>Hager!G23</f>
        <v>x</v>
      </c>
      <c r="H152" s="118" t="e">
        <f>Hager!#REF!</f>
        <v>#REF!</v>
      </c>
    </row>
    <row r="153" spans="1:10" x14ac:dyDescent="0.25">
      <c r="A153" s="74" t="str">
        <f>Hager!A24</f>
        <v>Jeu de 20 bracelets guide fils grande section - Jeu de 20 bracelets guide fils grande section</v>
      </c>
      <c r="B153" s="35">
        <f>Hager!B24</f>
        <v>13</v>
      </c>
      <c r="C153" s="35" t="str">
        <f>Hager!C24</f>
        <v>unité</v>
      </c>
      <c r="D153" s="35">
        <f>Hager!D24</f>
        <v>1</v>
      </c>
      <c r="E153" s="13" t="s">
        <v>16</v>
      </c>
      <c r="F153" s="68" t="str">
        <f>Hager!E24</f>
        <v>UZ25V1</v>
      </c>
      <c r="G153" s="18" t="str">
        <f>Hager!G24</f>
        <v>x</v>
      </c>
      <c r="H153" s="118" t="e">
        <f>Hager!#REF!</f>
        <v>#REF!</v>
      </c>
    </row>
    <row r="154" spans="1:10" s="26" customFormat="1" ht="30" x14ac:dyDescent="0.25">
      <c r="A154" s="120" t="str">
        <f>Hager!A25</f>
        <v>Bloc différentiel 1P+N 25A 30mA haute immunité - Bloc différentiel 1P+N 25A 30mA haute immunité</v>
      </c>
      <c r="B154" s="5">
        <f>Hager!B25</f>
        <v>0</v>
      </c>
      <c r="C154" s="5" t="str">
        <f>Hager!C25</f>
        <v>unité</v>
      </c>
      <c r="D154" s="5">
        <f>Hager!D25</f>
        <v>1</v>
      </c>
      <c r="E154" s="5" t="s">
        <v>16</v>
      </c>
      <c r="F154" s="62" t="str">
        <f>Hager!E25</f>
        <v>BDH225F</v>
      </c>
      <c r="G154" s="5" t="str">
        <f>Hager!G25</f>
        <v>x</v>
      </c>
      <c r="H154" s="122" t="e">
        <f>Hager!#REF!</f>
        <v>#REF!</v>
      </c>
    </row>
    <row r="155" spans="1:10" x14ac:dyDescent="0.25">
      <c r="A155" s="74" t="str">
        <f>Hager!A26</f>
        <v>Borne de passage-phase 4², 800V / 32A - Borne de passage-phase 4², 800V / 32A</v>
      </c>
      <c r="B155" s="35">
        <f>Hager!B26</f>
        <v>700</v>
      </c>
      <c r="C155" s="35" t="str">
        <f>Hager!C26</f>
        <v>unité</v>
      </c>
      <c r="D155" s="35">
        <f>Hager!D26</f>
        <v>50</v>
      </c>
      <c r="E155" s="13" t="s">
        <v>16</v>
      </c>
      <c r="F155" s="68" t="str">
        <f>Hager!E26</f>
        <v>KXA04LH</v>
      </c>
      <c r="G155" s="18">
        <f>Hager!G26</f>
        <v>0</v>
      </c>
      <c r="H155" s="118" t="e">
        <f>Hager!#REF!</f>
        <v>#REF!</v>
      </c>
    </row>
    <row r="156" spans="1:10" x14ac:dyDescent="0.25">
      <c r="A156" s="74" t="str">
        <f>Hager!A27</f>
        <v>Butée d'arrêt 35mm² - Butée d'arrêt 35mm²</v>
      </c>
      <c r="B156" s="35">
        <f>Hager!B27</f>
        <v>2</v>
      </c>
      <c r="C156" s="35" t="str">
        <f>Hager!C27</f>
        <v>unité</v>
      </c>
      <c r="D156" s="35">
        <f>Hager!D27</f>
        <v>2</v>
      </c>
      <c r="E156" s="13" t="s">
        <v>16</v>
      </c>
      <c r="F156" s="68" t="str">
        <f>Hager!E27</f>
        <v>KWB01</v>
      </c>
      <c r="G156" s="18" t="str">
        <f>Hager!G27</f>
        <v>x</v>
      </c>
      <c r="H156" s="118" t="e">
        <f>Hager!#REF!</f>
        <v>#REF!</v>
      </c>
    </row>
    <row r="157" spans="1:10" x14ac:dyDescent="0.25">
      <c r="A157" s="74" t="str">
        <f>Hager!A28</f>
        <v>Plaque d'extrémité p. KXA02LH,KXA04LH - Plaque d'extrémité p. KXA02LH,KXA04LH</v>
      </c>
      <c r="B157" s="35">
        <f>Hager!B28</f>
        <v>13</v>
      </c>
      <c r="C157" s="35" t="str">
        <f>Hager!C28</f>
        <v>unité</v>
      </c>
      <c r="D157" s="35">
        <f>Hager!D28</f>
        <v>1</v>
      </c>
      <c r="E157" s="13" t="s">
        <v>16</v>
      </c>
      <c r="F157" s="68" t="str">
        <f>Hager!E28</f>
        <v>KWE01G</v>
      </c>
      <c r="G157" s="18" t="str">
        <f>Hager!G28</f>
        <v>x</v>
      </c>
      <c r="H157" s="118" t="e">
        <f>Hager!#REF!</f>
        <v>#REF!</v>
      </c>
    </row>
    <row r="158" spans="1:10" ht="45" x14ac:dyDescent="0.25">
      <c r="A158" s="74" t="str">
        <f>Hager!A29</f>
        <v>clip de marquage 0-100 - clip de marquage 0-100</v>
      </c>
      <c r="B158" s="35">
        <f>Hager!B29</f>
        <v>1</v>
      </c>
      <c r="C158" s="35" t="str">
        <f>Hager!C29</f>
        <v>unité</v>
      </c>
      <c r="D158" s="35">
        <f>Hager!D29</f>
        <v>1</v>
      </c>
      <c r="E158" s="13" t="s">
        <v>16</v>
      </c>
      <c r="F158" s="68" t="str">
        <f>Hager!E29</f>
        <v>KWL002</v>
      </c>
      <c r="G158" s="142" t="str">
        <f>Hager!G29</f>
        <v>x - 2 jeux (0-&gt;10 et 31 -&gt; 40) manque jeux : 11-&gt;20, 21-&gt;30 et 41-&gt;50</v>
      </c>
      <c r="H158" s="118" t="e">
        <f>Hager!#REF!</f>
        <v>#REF!</v>
      </c>
    </row>
    <row r="159" spans="1:10" s="32" customFormat="1" x14ac:dyDescent="0.25">
      <c r="A159" s="74" t="str">
        <f>Hager!A30</f>
        <v>Plaque de fermeture</v>
      </c>
      <c r="B159" s="35">
        <f>Hager!B30</f>
        <v>26</v>
      </c>
      <c r="C159" s="35" t="str">
        <f>Hager!C30</f>
        <v>unité</v>
      </c>
      <c r="D159" s="35">
        <f>Hager!D30</f>
        <v>2</v>
      </c>
      <c r="E159" s="13" t="s">
        <v>16</v>
      </c>
      <c r="F159" s="68" t="str">
        <f>Hager!E30</f>
        <v>KWE04G</v>
      </c>
      <c r="G159" s="18">
        <f>Hager!G30</f>
        <v>0</v>
      </c>
      <c r="H159" s="118" t="e">
        <f>Hager!#REF!</f>
        <v>#REF!</v>
      </c>
      <c r="I159" s="1"/>
      <c r="J159" s="1"/>
    </row>
    <row r="160" spans="1:10" s="32" customFormat="1" x14ac:dyDescent="0.25">
      <c r="A160" s="74" t="str">
        <f>Hager!A31</f>
        <v>Borne de jonction phase</v>
      </c>
      <c r="B160" s="35">
        <f>Hager!B31</f>
        <v>13</v>
      </c>
      <c r="C160" s="35" t="str">
        <f>Hager!C31</f>
        <v>unité</v>
      </c>
      <c r="D160" s="35">
        <f>Hager!D31</f>
        <v>1</v>
      </c>
      <c r="E160" s="13" t="s">
        <v>16</v>
      </c>
      <c r="F160" s="68" t="str">
        <f>Hager!E31</f>
        <v>KXA10L</v>
      </c>
      <c r="G160" s="18">
        <f>Hager!G31</f>
        <v>0</v>
      </c>
      <c r="H160" s="118" t="e">
        <f>Hager!#REF!</f>
        <v>#REF!</v>
      </c>
      <c r="I160" s="1"/>
      <c r="J160" s="1"/>
    </row>
    <row r="161" spans="1:10" s="32" customFormat="1" x14ac:dyDescent="0.25">
      <c r="A161" s="74" t="str">
        <f>Hager!A32</f>
        <v>Borne de jonction neutre</v>
      </c>
      <c r="B161" s="35">
        <f>Hager!B32</f>
        <v>13</v>
      </c>
      <c r="C161" s="35" t="str">
        <f>Hager!C32</f>
        <v>unité</v>
      </c>
      <c r="D161" s="35">
        <f>Hager!D32</f>
        <v>1</v>
      </c>
      <c r="E161" s="13" t="s">
        <v>16</v>
      </c>
      <c r="F161" s="68" t="str">
        <f>Hager!E32</f>
        <v>KXA10N</v>
      </c>
      <c r="G161" s="18">
        <f>Hager!G32</f>
        <v>0</v>
      </c>
      <c r="H161" s="118" t="e">
        <f>Hager!#REF!</f>
        <v>#REF!</v>
      </c>
      <c r="I161" s="1"/>
      <c r="J161" s="1"/>
    </row>
    <row r="162" spans="1:10" s="32" customFormat="1" x14ac:dyDescent="0.25">
      <c r="A162" s="74" t="str">
        <f>Hager!A33</f>
        <v>Borne de jonction phase</v>
      </c>
      <c r="B162" s="35">
        <f>Hager!B33</f>
        <v>39</v>
      </c>
      <c r="C162" s="35" t="str">
        <f>Hager!C33</f>
        <v>unité</v>
      </c>
      <c r="D162" s="35">
        <f>Hager!D33</f>
        <v>3</v>
      </c>
      <c r="E162" s="13" t="s">
        <v>16</v>
      </c>
      <c r="F162" s="68" t="str">
        <f>Hager!E33</f>
        <v>KXA16L</v>
      </c>
      <c r="G162" s="18">
        <f>Hager!G33</f>
        <v>0</v>
      </c>
      <c r="H162" s="118" t="e">
        <f>Hager!#REF!</f>
        <v>#REF!</v>
      </c>
      <c r="I162" s="1"/>
      <c r="J162" s="1"/>
    </row>
    <row r="163" spans="1:10" s="32" customFormat="1" x14ac:dyDescent="0.25">
      <c r="A163" s="74" t="str">
        <f>Hager!A34</f>
        <v>Borne de jonction neutre</v>
      </c>
      <c r="B163" s="35">
        <f>Hager!B34</f>
        <v>13</v>
      </c>
      <c r="C163" s="35" t="str">
        <f>Hager!C34</f>
        <v>unité</v>
      </c>
      <c r="D163" s="35">
        <f>Hager!D34</f>
        <v>1</v>
      </c>
      <c r="E163" s="13" t="s">
        <v>16</v>
      </c>
      <c r="F163" s="68" t="str">
        <f>Hager!E34</f>
        <v>KXA16N</v>
      </c>
      <c r="G163" s="18">
        <f>Hager!G34</f>
        <v>0</v>
      </c>
      <c r="H163" s="118" t="e">
        <f>Hager!#REF!</f>
        <v>#REF!</v>
      </c>
      <c r="I163" s="1"/>
      <c r="J163" s="1"/>
    </row>
    <row r="164" spans="1:10" s="32" customFormat="1" x14ac:dyDescent="0.25">
      <c r="A164" s="74" t="str">
        <f>Hager!A35</f>
        <v>Borne d'arrivée peigne</v>
      </c>
      <c r="B164" s="35">
        <f>Hager!B35</f>
        <v>26</v>
      </c>
      <c r="C164" s="35" t="str">
        <f>Hager!C35</f>
        <v>unité</v>
      </c>
      <c r="D164" s="35">
        <f>Hager!D35</f>
        <v>2</v>
      </c>
      <c r="E164" s="13" t="s">
        <v>16</v>
      </c>
      <c r="F164" s="68" t="str">
        <f>Hager!E35</f>
        <v>KF83A</v>
      </c>
      <c r="G164" s="18">
        <f>Hager!G35</f>
        <v>0</v>
      </c>
      <c r="H164" s="118" t="e">
        <f>Hager!#REF!</f>
        <v>#REF!</v>
      </c>
      <c r="I164" s="1"/>
      <c r="J164" s="1"/>
    </row>
    <row r="165" spans="1:10" s="32" customFormat="1" x14ac:dyDescent="0.25">
      <c r="A165" s="74" t="str">
        <f>Hager!A36</f>
        <v>Embout d'extrémité</v>
      </c>
      <c r="B165" s="35">
        <f>Hager!B36</f>
        <v>52</v>
      </c>
      <c r="C165" s="35" t="str">
        <f>Hager!C36</f>
        <v>unité</v>
      </c>
      <c r="D165" s="35">
        <f>Hager!D36</f>
        <v>4</v>
      </c>
      <c r="E165" s="13" t="s">
        <v>16</v>
      </c>
      <c r="F165" s="68" t="str">
        <f>Hager!E36</f>
        <v>KZ021</v>
      </c>
      <c r="G165" s="18">
        <f>Hager!G36</f>
        <v>0</v>
      </c>
      <c r="H165" s="118" t="e">
        <f>Hager!#REF!</f>
        <v>#REF!</v>
      </c>
      <c r="I165" s="1"/>
      <c r="J165" s="1"/>
    </row>
    <row r="166" spans="1:10" s="32" customFormat="1" x14ac:dyDescent="0.25">
      <c r="A166" s="74" t="str">
        <f>Hager!A37</f>
        <v>Peigne de pontage phase</v>
      </c>
      <c r="B166" s="35">
        <f>Hager!B37</f>
        <v>13</v>
      </c>
      <c r="C166" s="35" t="str">
        <f>Hager!C37</f>
        <v>unité</v>
      </c>
      <c r="D166" s="35">
        <f>Hager!D37</f>
        <v>1</v>
      </c>
      <c r="E166" s="13" t="s">
        <v>16</v>
      </c>
      <c r="F166" s="68" t="str">
        <f>Hager!E37</f>
        <v>KB163P</v>
      </c>
      <c r="G166" s="18">
        <f>Hager!G37</f>
        <v>0</v>
      </c>
      <c r="H166" s="118" t="e">
        <f>Hager!#REF!</f>
        <v>#REF!</v>
      </c>
      <c r="I166" s="1"/>
      <c r="J166" s="1"/>
    </row>
    <row r="167" spans="1:10" s="32" customFormat="1" x14ac:dyDescent="0.25">
      <c r="A167" s="74" t="str">
        <f>Hager!A38</f>
        <v>Peigne neutre</v>
      </c>
      <c r="B167" s="35">
        <f>Hager!B38</f>
        <v>13</v>
      </c>
      <c r="C167" s="35" t="str">
        <f>Hager!C38</f>
        <v>unité</v>
      </c>
      <c r="D167" s="35">
        <f>Hager!D38</f>
        <v>1</v>
      </c>
      <c r="E167" s="13" t="s">
        <v>16</v>
      </c>
      <c r="F167" s="68" t="str">
        <f>Hager!E38</f>
        <v>KB163N</v>
      </c>
      <c r="G167" s="18">
        <f>Hager!G38</f>
        <v>0</v>
      </c>
      <c r="H167" s="118" t="e">
        <f>Hager!#REF!</f>
        <v>#REF!</v>
      </c>
      <c r="I167" s="1"/>
      <c r="J167" s="1"/>
    </row>
    <row r="168" spans="1:10" s="32" customFormat="1" x14ac:dyDescent="0.25">
      <c r="A168" s="74">
        <f>Hager!A39</f>
        <v>0</v>
      </c>
      <c r="B168" s="35">
        <f>Hager!B39</f>
        <v>0</v>
      </c>
      <c r="C168" s="35">
        <f>Hager!C39</f>
        <v>0</v>
      </c>
      <c r="D168" s="35">
        <f>Hager!D39</f>
        <v>0</v>
      </c>
      <c r="E168" s="13" t="s">
        <v>16</v>
      </c>
      <c r="F168" s="68">
        <f>Hager!E39</f>
        <v>0</v>
      </c>
      <c r="G168" s="18">
        <f>Hager!G39</f>
        <v>0</v>
      </c>
      <c r="H168" s="118" t="e">
        <f>Hager!#REF!</f>
        <v>#REF!</v>
      </c>
      <c r="I168" s="1"/>
      <c r="J168" s="1"/>
    </row>
    <row r="169" spans="1:10" s="32" customFormat="1" x14ac:dyDescent="0.25">
      <c r="A169" s="74">
        <f>Hager!A42</f>
        <v>0</v>
      </c>
      <c r="B169" s="35">
        <f>Hager!B42</f>
        <v>0</v>
      </c>
      <c r="C169" s="35">
        <f>Hager!C42</f>
        <v>0</v>
      </c>
      <c r="D169" s="35">
        <f>Hager!D42</f>
        <v>0</v>
      </c>
      <c r="E169" s="13" t="s">
        <v>16</v>
      </c>
      <c r="F169" s="68">
        <f>Hager!E42</f>
        <v>0</v>
      </c>
      <c r="G169" s="18">
        <f>Hager!G42</f>
        <v>0</v>
      </c>
      <c r="H169" s="118" t="e">
        <f>Hager!#REF!</f>
        <v>#REF!</v>
      </c>
      <c r="I169" s="1"/>
      <c r="J169" s="1"/>
    </row>
    <row r="170" spans="1:10" x14ac:dyDescent="0.25">
      <c r="A170" s="133" t="str">
        <f>Hager!A43</f>
        <v>Domotique réseau KNX</v>
      </c>
      <c r="B170" s="22"/>
      <c r="C170" s="22"/>
      <c r="D170" s="22"/>
      <c r="E170" s="22"/>
      <c r="F170" s="67"/>
      <c r="G170" s="22">
        <f>Hager!G43</f>
        <v>0</v>
      </c>
      <c r="H170" s="125" t="e">
        <f>Hager!#REF!</f>
        <v>#REF!</v>
      </c>
    </row>
    <row r="171" spans="1:10" x14ac:dyDescent="0.25">
      <c r="A171" s="136" t="str">
        <f>Hager!A44</f>
        <v>Module alimentation 30V 320 mA - Module d'alimentation Bus 30V TBTS 320 mA  </v>
      </c>
      <c r="B171" s="35">
        <f>Hager!B44</f>
        <v>13</v>
      </c>
      <c r="C171" s="35" t="str">
        <f>Hager!C44</f>
        <v>unité</v>
      </c>
      <c r="D171" s="35">
        <f>Hager!D44</f>
        <v>1</v>
      </c>
      <c r="E171" s="13" t="s">
        <v>16</v>
      </c>
      <c r="F171" s="68" t="str">
        <f>Hager!E44</f>
        <v>TXA111</v>
      </c>
      <c r="G171" s="18" t="str">
        <f>Hager!G44</f>
        <v>x</v>
      </c>
      <c r="H171" s="118" t="e">
        <f>Hager!#REF!</f>
        <v>#REF!</v>
      </c>
    </row>
    <row r="172" spans="1:10" x14ac:dyDescent="0.25">
      <c r="A172" s="136" t="str">
        <f>Hager!A45</f>
        <v>Interface USB/KNX (USB type B) - Interface modulaire de données USB</v>
      </c>
      <c r="B172" s="35">
        <f>Hager!B45</f>
        <v>0</v>
      </c>
      <c r="C172" s="35" t="str">
        <f>Hager!C45</f>
        <v>unité</v>
      </c>
      <c r="D172" s="35">
        <f>Hager!D45</f>
        <v>0</v>
      </c>
      <c r="E172" s="13" t="s">
        <v>16</v>
      </c>
      <c r="F172" s="68" t="str">
        <f>Hager!E45</f>
        <v>TH101</v>
      </c>
      <c r="G172" s="18" t="str">
        <f>Hager!G45</f>
        <v>x</v>
      </c>
      <c r="H172" s="118" t="e">
        <f>Hager!#REF!</f>
        <v>#REF!</v>
      </c>
    </row>
    <row r="173" spans="1:10" x14ac:dyDescent="0.25">
      <c r="A173" s="136" t="str">
        <f>Hager!A46</f>
        <v>Câble de liaison 3 m - Câble USB 3m</v>
      </c>
      <c r="B173" s="35">
        <f>Hager!B46</f>
        <v>0</v>
      </c>
      <c r="C173" s="35" t="str">
        <f>Hager!C46</f>
        <v>unité</v>
      </c>
      <c r="D173" s="35">
        <f>Hager!D46</f>
        <v>0</v>
      </c>
      <c r="E173" s="13" t="s">
        <v>16</v>
      </c>
      <c r="F173" s="68" t="str">
        <f>Hager!E46</f>
        <v>TH103</v>
      </c>
      <c r="G173" s="18" t="str">
        <f>Hager!G46</f>
        <v>x</v>
      </c>
      <c r="H173" s="118" t="e">
        <f>Hager!#REF!</f>
        <v>#REF!</v>
      </c>
    </row>
    <row r="174" spans="1:10" s="26" customFormat="1" x14ac:dyDescent="0.25">
      <c r="A174" s="120" t="str">
        <f>Hager!A47</f>
        <v xml:space="preserve"> Routeur IP/KNX - Routeur IP/KNX</v>
      </c>
      <c r="B174" s="5">
        <f>Hager!B47</f>
        <v>13</v>
      </c>
      <c r="C174" s="5" t="str">
        <f>Hager!C47</f>
        <v>unité</v>
      </c>
      <c r="D174" s="5">
        <f>Hager!D47</f>
        <v>1</v>
      </c>
      <c r="E174" s="5" t="s">
        <v>16</v>
      </c>
      <c r="F174" s="62" t="str">
        <f>Hager!E47</f>
        <v>TH210</v>
      </c>
      <c r="G174" s="5" t="str">
        <f>Hager!G47</f>
        <v>x</v>
      </c>
      <c r="H174" s="122" t="e">
        <f>Hager!#REF!</f>
        <v>#REF!</v>
      </c>
    </row>
    <row r="175" spans="1:10" s="26" customFormat="1" x14ac:dyDescent="0.25">
      <c r="A175" s="120" t="str">
        <f>Hager!A48</f>
        <v>Alimentation 24V - pour alimentation passerelle</v>
      </c>
      <c r="B175" s="5">
        <f>Hager!B48</f>
        <v>0</v>
      </c>
      <c r="C175" s="5" t="str">
        <f>Hager!C48</f>
        <v>unité</v>
      </c>
      <c r="D175" s="5">
        <f>Hager!D48</f>
        <v>0</v>
      </c>
      <c r="E175" s="5" t="s">
        <v>16</v>
      </c>
      <c r="F175" s="62" t="str">
        <f>Hager!E48</f>
        <v>TGA200</v>
      </c>
      <c r="G175" s="5">
        <f>Hager!G48</f>
        <v>0</v>
      </c>
      <c r="H175" s="122"/>
    </row>
    <row r="176" spans="1:10" x14ac:dyDescent="0.25">
      <c r="A176" s="74" t="str">
        <f>Hager!A49</f>
        <v xml:space="preserve">Module 4 sorties directes 10 A - Module 4 sorties 10A / 230V~   </v>
      </c>
      <c r="B176" s="35">
        <f>Hager!B49</f>
        <v>13</v>
      </c>
      <c r="C176" s="35" t="str">
        <f>Hager!C49</f>
        <v>unité</v>
      </c>
      <c r="D176" s="35">
        <f>Hager!D49</f>
        <v>1</v>
      </c>
      <c r="E176" s="13" t="s">
        <v>16</v>
      </c>
      <c r="F176" s="68" t="str">
        <f>Hager!E49</f>
        <v>TXA204B</v>
      </c>
      <c r="G176" s="18" t="str">
        <f>Hager!G49</f>
        <v>x</v>
      </c>
      <c r="H176" s="118" t="e">
        <f>Hager!#REF!</f>
        <v>#REF!</v>
      </c>
    </row>
    <row r="177" spans="1:8" ht="30" x14ac:dyDescent="0.25">
      <c r="A177" s="136" t="str">
        <f>Hager!A50</f>
        <v>Module 4 sorties VR ou store banne 6 A   - Module de sortie pour volets roulants pour 4 moteurs 230V~ 6A</v>
      </c>
      <c r="B177" s="35">
        <f>Hager!B50</f>
        <v>13</v>
      </c>
      <c r="C177" s="35" t="str">
        <f>Hager!C50</f>
        <v>unité</v>
      </c>
      <c r="D177" s="35">
        <f>Hager!D50</f>
        <v>1</v>
      </c>
      <c r="E177" s="13" t="s">
        <v>16</v>
      </c>
      <c r="F177" s="68" t="str">
        <f>Hager!E50</f>
        <v>TXA223</v>
      </c>
      <c r="G177" s="18" t="str">
        <f>Hager!G50</f>
        <v>x</v>
      </c>
      <c r="H177" s="118" t="e">
        <f>Hager!#REF!</f>
        <v>#REF!</v>
      </c>
    </row>
    <row r="178" spans="1:8" s="26" customFormat="1" x14ac:dyDescent="0.25">
      <c r="A178" s="120" t="str">
        <f>Hager!A51</f>
        <v>Thermostat KNX - Thermostat KNX</v>
      </c>
      <c r="B178" s="5">
        <f>Hager!B51</f>
        <v>26</v>
      </c>
      <c r="C178" s="5" t="str">
        <f>Hager!C51</f>
        <v>unité</v>
      </c>
      <c r="D178" s="5">
        <f>Hager!D51</f>
        <v>2</v>
      </c>
      <c r="E178" s="5" t="s">
        <v>16</v>
      </c>
      <c r="F178" s="62" t="str">
        <f>Hager!E51</f>
        <v>TX320</v>
      </c>
      <c r="G178" s="5" t="str">
        <f>Hager!G51</f>
        <v>x</v>
      </c>
      <c r="H178" s="122" t="e">
        <f>Hager!#REF!</f>
        <v>#REF!</v>
      </c>
    </row>
    <row r="179" spans="1:8" ht="30" x14ac:dyDescent="0.25">
      <c r="A179" s="59" t="str">
        <f>Hager!A52</f>
        <v>Modules 2  entrées - Module d'entrées à encastrer : 2 entrées pour contacts libres de potentiel  </v>
      </c>
      <c r="B179" s="35">
        <f>Hager!B52</f>
        <v>13</v>
      </c>
      <c r="C179" s="35" t="str">
        <f>Hager!C52</f>
        <v>unité</v>
      </c>
      <c r="D179" s="35">
        <f>Hager!D52</f>
        <v>1</v>
      </c>
      <c r="E179" s="13" t="s">
        <v>16</v>
      </c>
      <c r="F179" s="68" t="str">
        <f>Hager!E52</f>
        <v>TXB302</v>
      </c>
      <c r="G179" s="18" t="str">
        <f>Hager!G52</f>
        <v>x</v>
      </c>
      <c r="H179" s="118" t="e">
        <f>Hager!#REF!</f>
        <v>#REF!</v>
      </c>
    </row>
    <row r="180" spans="1:8" ht="30" x14ac:dyDescent="0.25">
      <c r="A180" s="59" t="str">
        <f>Hager!A53</f>
        <v>Modules 4  entrées - Module d'entrées à encastrer : 4 entrées pour contacts libres de potentiel  </v>
      </c>
      <c r="B180" s="35">
        <f>Hager!B53</f>
        <v>13</v>
      </c>
      <c r="C180" s="35" t="str">
        <f>Hager!C53</f>
        <v>unité</v>
      </c>
      <c r="D180" s="35">
        <f>Hager!D53</f>
        <v>1</v>
      </c>
      <c r="E180" s="13" t="s">
        <v>16</v>
      </c>
      <c r="F180" s="68" t="str">
        <f>Hager!E53</f>
        <v>TXB304</v>
      </c>
      <c r="G180" s="18" t="str">
        <f>Hager!G53</f>
        <v>x</v>
      </c>
      <c r="H180" s="118" t="e">
        <f>Hager!#REF!</f>
        <v>#REF!</v>
      </c>
    </row>
    <row r="181" spans="1:8" x14ac:dyDescent="0.25">
      <c r="A181" s="133" t="str">
        <f>Hager!A54</f>
        <v>prises de courant -CAFETERIA + COULOIR</v>
      </c>
      <c r="B181" s="9"/>
      <c r="C181" s="9"/>
      <c r="D181" s="9"/>
      <c r="E181" s="22"/>
      <c r="F181" s="67"/>
      <c r="G181" s="22">
        <f>Hager!G54</f>
        <v>0</v>
      </c>
      <c r="H181" s="125" t="e">
        <f>Hager!#REF!</f>
        <v>#REF!</v>
      </c>
    </row>
    <row r="182" spans="1:8" x14ac:dyDescent="0.25">
      <c r="A182" s="74" t="str">
        <f>Hager!A55</f>
        <v>prise 2 P + T - Kallysta Prise 2P+T 16A 250V SanVis</v>
      </c>
      <c r="B182" s="35">
        <f>Hager!B55</f>
        <v>39</v>
      </c>
      <c r="C182" s="35" t="str">
        <f>Hager!C55</f>
        <v>unité</v>
      </c>
      <c r="D182" s="35">
        <f>Hager!D55</f>
        <v>3</v>
      </c>
      <c r="E182" s="13" t="s">
        <v>16</v>
      </c>
      <c r="F182" s="68" t="str">
        <f>Hager!E55</f>
        <v>WK100</v>
      </c>
      <c r="G182" s="18" t="str">
        <f>Hager!G55</f>
        <v>x</v>
      </c>
      <c r="H182" s="118" t="e">
        <f>Hager!#REF!</f>
        <v>#REF!</v>
      </c>
    </row>
    <row r="183" spans="1:8" x14ac:dyDescent="0.25">
      <c r="A183" s="74" t="str">
        <f>Hager!A56</f>
        <v>enjoliveur prise 2P + T - Kallysta Enjoliveur prise 2P+T Blanc Névé</v>
      </c>
      <c r="B183" s="35">
        <f>Hager!B56</f>
        <v>39</v>
      </c>
      <c r="C183" s="35" t="str">
        <f>Hager!C56</f>
        <v>unité</v>
      </c>
      <c r="D183" s="35">
        <f>Hager!D56</f>
        <v>3</v>
      </c>
      <c r="E183" s="13" t="s">
        <v>16</v>
      </c>
      <c r="F183" s="68" t="str">
        <f>Hager!E56</f>
        <v>WK730B</v>
      </c>
      <c r="G183" s="18" t="str">
        <f>Hager!G56</f>
        <v>x</v>
      </c>
      <c r="H183" s="118" t="e">
        <f>Hager!#REF!</f>
        <v>#REF!</v>
      </c>
    </row>
    <row r="184" spans="1:8" x14ac:dyDescent="0.25">
      <c r="A184" s="74" t="str">
        <f>Hager!A57</f>
        <v>Plaques Kallista 1 poste - Kallysta Plaque 1 poste Blanc Névé</v>
      </c>
      <c r="B184" s="35">
        <f>Hager!B57</f>
        <v>39</v>
      </c>
      <c r="C184" s="35" t="str">
        <f>Hager!C57</f>
        <v>unité</v>
      </c>
      <c r="D184" s="35">
        <f>Hager!D57</f>
        <v>3</v>
      </c>
      <c r="E184" s="13" t="s">
        <v>16</v>
      </c>
      <c r="F184" s="68" t="str">
        <f>Hager!E57</f>
        <v>WK401</v>
      </c>
      <c r="G184" s="18" t="str">
        <f>Hager!G57</f>
        <v>X</v>
      </c>
      <c r="H184" s="118" t="e">
        <f>Hager!#REF!</f>
        <v>#REF!</v>
      </c>
    </row>
    <row r="185" spans="1:8" x14ac:dyDescent="0.25">
      <c r="A185" s="74" t="str">
        <f>Hager!A58</f>
        <v>sortie de câble 20 A  - Kallysta Sortie de câbles 20A</v>
      </c>
      <c r="B185" s="35">
        <f>Hager!B58</f>
        <v>0</v>
      </c>
      <c r="C185" s="35" t="str">
        <f>Hager!C58</f>
        <v>unité</v>
      </c>
      <c r="D185" s="35">
        <f>Hager!D58</f>
        <v>0</v>
      </c>
      <c r="E185" s="13" t="s">
        <v>16</v>
      </c>
      <c r="F185" s="68" t="str">
        <f>Hager!E58</f>
        <v>Wk155</v>
      </c>
      <c r="G185" s="18" t="str">
        <f>Hager!G58</f>
        <v>x</v>
      </c>
      <c r="H185" s="118" t="e">
        <f>Hager!#REF!</f>
        <v>#REF!</v>
      </c>
    </row>
    <row r="186" spans="1:8" x14ac:dyDescent="0.25">
      <c r="A186" s="74" t="str">
        <f>Hager!A59</f>
        <v>Kallysta Enjoliveur sortie de câble Blanc Névé - Kallysta Enjoliveur sortie de câble Blanc Névé</v>
      </c>
      <c r="B186" s="35">
        <f>Hager!B59</f>
        <v>0</v>
      </c>
      <c r="C186" s="35" t="str">
        <f>Hager!C59</f>
        <v>unité</v>
      </c>
      <c r="D186" s="35">
        <f>Hager!D59</f>
        <v>0</v>
      </c>
      <c r="E186" s="13" t="s">
        <v>16</v>
      </c>
      <c r="F186" s="68" t="str">
        <f>Hager!E59</f>
        <v>WK739B</v>
      </c>
      <c r="G186" s="18" t="str">
        <f>Hager!G59</f>
        <v>x</v>
      </c>
      <c r="H186" s="118" t="e">
        <f>Hager!#REF!</f>
        <v>#REF!</v>
      </c>
    </row>
    <row r="187" spans="1:8" x14ac:dyDescent="0.25">
      <c r="A187" s="133" t="str">
        <f>Hager!A61</f>
        <v>Eclairage</v>
      </c>
      <c r="B187" s="9"/>
      <c r="C187" s="9"/>
      <c r="D187" s="9"/>
      <c r="E187" s="22"/>
      <c r="F187" s="67"/>
      <c r="G187" s="22">
        <f>Hager!G61</f>
        <v>0</v>
      </c>
      <c r="H187" s="125" t="e">
        <f>Hager!#REF!</f>
        <v>#REF!</v>
      </c>
    </row>
    <row r="188" spans="1:8" x14ac:dyDescent="0.25">
      <c r="A188" s="59" t="str">
        <f>Hager!A62</f>
        <v>BP 4 cmde  scénario - Kallysta Poussoir KNX bus 4E</v>
      </c>
      <c r="B188" s="35">
        <f>Hager!B62</f>
        <v>13</v>
      </c>
      <c r="C188" s="35" t="str">
        <f>Hager!C62</f>
        <v>unité</v>
      </c>
      <c r="D188" s="35">
        <f>Hager!D62</f>
        <v>1</v>
      </c>
      <c r="E188" s="13" t="s">
        <v>16</v>
      </c>
      <c r="F188" s="68" t="str">
        <f>Hager!E62</f>
        <v>WKT304</v>
      </c>
      <c r="G188" s="18" t="str">
        <f>Hager!G62</f>
        <v>x</v>
      </c>
      <c r="H188" s="118" t="e">
        <f>Hager!#REF!</f>
        <v>#REF!</v>
      </c>
    </row>
    <row r="189" spans="1:8" x14ac:dyDescent="0.25">
      <c r="A189" s="59" t="str">
        <f>Hager!A63</f>
        <v>Enjoliveurs BP scénario 4 cde - Kallysta 4 touches KNX blanc névé</v>
      </c>
      <c r="B189" s="35">
        <f>Hager!B63</f>
        <v>13</v>
      </c>
      <c r="C189" s="35" t="str">
        <f>Hager!C63</f>
        <v>unité</v>
      </c>
      <c r="D189" s="35">
        <f>Hager!D63</f>
        <v>1</v>
      </c>
      <c r="E189" s="13" t="s">
        <v>16</v>
      </c>
      <c r="F189" s="68" t="str">
        <f>Hager!E63</f>
        <v>WKT904B</v>
      </c>
      <c r="G189" s="18" t="str">
        <f>Hager!G63</f>
        <v>x</v>
      </c>
      <c r="H189" s="118" t="e">
        <f>Hager!#REF!</f>
        <v>#REF!</v>
      </c>
    </row>
    <row r="190" spans="1:8" x14ac:dyDescent="0.25">
      <c r="A190" s="74" t="str">
        <f>Hager!A64</f>
        <v>BP 2 cmde  scénario  - Kallysta Poussoir KNX bus 2E</v>
      </c>
      <c r="B190" s="35">
        <f>Hager!B64</f>
        <v>13</v>
      </c>
      <c r="C190" s="35" t="str">
        <f>Hager!C64</f>
        <v>unité</v>
      </c>
      <c r="D190" s="35">
        <f>Hager!D64</f>
        <v>1</v>
      </c>
      <c r="E190" s="13" t="s">
        <v>16</v>
      </c>
      <c r="F190" s="68" t="str">
        <f>Hager!E64</f>
        <v>WKT302</v>
      </c>
      <c r="G190" s="18" t="str">
        <f>Hager!G64</f>
        <v>x</v>
      </c>
      <c r="H190" s="118" t="e">
        <f>Hager!#REF!</f>
        <v>#REF!</v>
      </c>
    </row>
    <row r="191" spans="1:8" x14ac:dyDescent="0.25">
      <c r="A191" s="74" t="str">
        <f>Hager!A65</f>
        <v>Enjoliveurs BP scénario 2 cde - Kallysta 2 touches KNX blanc névé</v>
      </c>
      <c r="B191" s="35">
        <f>Hager!B65</f>
        <v>13</v>
      </c>
      <c r="C191" s="35" t="str">
        <f>Hager!C65</f>
        <v>unité</v>
      </c>
      <c r="D191" s="35">
        <f>Hager!D65</f>
        <v>1</v>
      </c>
      <c r="E191" s="13" t="s">
        <v>16</v>
      </c>
      <c r="F191" s="68" t="str">
        <f>Hager!E65</f>
        <v>WKT902B</v>
      </c>
      <c r="G191" s="18" t="str">
        <f>Hager!G65</f>
        <v>x</v>
      </c>
      <c r="H191" s="118" t="e">
        <f>Hager!#REF!</f>
        <v>#REF!</v>
      </c>
    </row>
    <row r="192" spans="1:8" x14ac:dyDescent="0.25">
      <c r="A192" s="74" t="str">
        <f>Hager!A66</f>
        <v>Plaques Kallista 1 poste - Kallysta Plaque 1 poste Blanc Névé</v>
      </c>
      <c r="B192" s="35">
        <f>Hager!B66</f>
        <v>26</v>
      </c>
      <c r="C192" s="35" t="str">
        <f>Hager!C66</f>
        <v>unité</v>
      </c>
      <c r="D192" s="35">
        <f>Hager!D66</f>
        <v>2</v>
      </c>
      <c r="E192" s="13" t="s">
        <v>16</v>
      </c>
      <c r="F192" s="68" t="str">
        <f>Hager!E66</f>
        <v>WK401</v>
      </c>
      <c r="G192" s="18" t="str">
        <f>Hager!G66</f>
        <v>x</v>
      </c>
      <c r="H192" s="118" t="e">
        <f>Hager!#REF!</f>
        <v>#REF!</v>
      </c>
    </row>
    <row r="193" spans="1:8" x14ac:dyDescent="0.25">
      <c r="A193" s="138">
        <f>Hager!A67</f>
        <v>0</v>
      </c>
      <c r="B193" s="32">
        <f>Hager!B67</f>
        <v>0</v>
      </c>
      <c r="C193" s="32">
        <f>Hager!C67</f>
        <v>0</v>
      </c>
      <c r="D193" s="32">
        <f>Hager!D67</f>
        <v>0</v>
      </c>
      <c r="E193" s="13" t="s">
        <v>16</v>
      </c>
      <c r="F193" s="69">
        <f>Hager!E67</f>
        <v>0</v>
      </c>
      <c r="G193" s="18">
        <f>Hager!G67</f>
        <v>0</v>
      </c>
      <c r="H193" s="118" t="e">
        <f>Hager!#REF!</f>
        <v>#REF!</v>
      </c>
    </row>
    <row r="194" spans="1:8" x14ac:dyDescent="0.25">
      <c r="A194" s="133" t="str">
        <f>Hager!A68</f>
        <v>Consommable</v>
      </c>
      <c r="B194" s="9"/>
      <c r="C194" s="9"/>
      <c r="D194" s="9"/>
      <c r="E194" s="23"/>
      <c r="F194" s="66"/>
      <c r="G194" s="23">
        <f>Hager!G68</f>
        <v>0</v>
      </c>
      <c r="H194" s="128" t="e">
        <f>Hager!#REF!</f>
        <v>#REF!</v>
      </c>
    </row>
    <row r="195" spans="1:8" x14ac:dyDescent="0.25">
      <c r="A195" s="136" t="str">
        <f>Hager!A69</f>
        <v>Câble KNX - Cable bus longueur 100m vert</v>
      </c>
      <c r="B195" s="18">
        <f>Hager!B69</f>
        <v>400</v>
      </c>
      <c r="C195" s="35" t="str">
        <f>Hager!C69</f>
        <v>mètre</v>
      </c>
      <c r="D195" s="35">
        <f>Hager!D69</f>
        <v>100</v>
      </c>
      <c r="E195" s="13" t="s">
        <v>16</v>
      </c>
      <c r="F195" s="63" t="str">
        <f>Hager!E69</f>
        <v>TG018</v>
      </c>
      <c r="G195" s="18" t="str">
        <f>Hager!G69</f>
        <v>x</v>
      </c>
      <c r="H195" s="118" t="e">
        <f>Hager!#REF!</f>
        <v>#REF!</v>
      </c>
    </row>
    <row r="196" spans="1:8" x14ac:dyDescent="0.25">
      <c r="A196" s="59" t="str">
        <f>Hager!A70</f>
        <v>Passe cable</v>
      </c>
      <c r="B196" s="18">
        <f>Hager!B70</f>
        <v>15</v>
      </c>
      <c r="C196" s="18" t="str">
        <f>Hager!C70</f>
        <v>unité</v>
      </c>
      <c r="D196" s="18">
        <f>Hager!D70</f>
        <v>1</v>
      </c>
      <c r="E196" s="13" t="s">
        <v>16</v>
      </c>
      <c r="F196" s="69" t="str">
        <f>Hager!E70</f>
        <v>VZ758</v>
      </c>
      <c r="G196" s="18">
        <f>Hager!G70</f>
        <v>0</v>
      </c>
      <c r="H196" s="118" t="e">
        <f>Hager!#REF!</f>
        <v>#REF!</v>
      </c>
    </row>
    <row r="197" spans="1:8" x14ac:dyDescent="0.25">
      <c r="A197" s="136" t="str">
        <f>Hager!A71</f>
        <v>Pochette porte document</v>
      </c>
      <c r="B197" s="18">
        <f>Hager!B71</f>
        <v>13</v>
      </c>
      <c r="C197" s="18" t="str">
        <f>Hager!C71</f>
        <v>unité</v>
      </c>
      <c r="D197" s="18">
        <f>Hager!D71</f>
        <v>1</v>
      </c>
      <c r="E197" s="13" t="s">
        <v>16</v>
      </c>
      <c r="F197" s="69" t="str">
        <f>Hager!E71</f>
        <v>FZ794</v>
      </c>
      <c r="G197" s="18">
        <f>Hager!G71</f>
        <v>0</v>
      </c>
      <c r="H197" s="118" t="e">
        <f>Hager!#REF!</f>
        <v>#REF!</v>
      </c>
    </row>
    <row r="198" spans="1:8" x14ac:dyDescent="0.25">
      <c r="A198" s="74">
        <f>Hager!A72</f>
        <v>0</v>
      </c>
      <c r="B198" s="35">
        <f>Hager!B72</f>
        <v>0</v>
      </c>
      <c r="C198" s="35">
        <f>Hager!C72</f>
        <v>0</v>
      </c>
      <c r="D198" s="35">
        <f>Hager!D72</f>
        <v>0</v>
      </c>
      <c r="E198" s="13" t="s">
        <v>16</v>
      </c>
      <c r="F198" s="63">
        <f>Hager!E72</f>
        <v>0</v>
      </c>
      <c r="G198" s="18">
        <f>Hager!G72</f>
        <v>0</v>
      </c>
      <c r="H198" s="118" t="e">
        <f>Hager!#REF!</f>
        <v>#REF!</v>
      </c>
    </row>
    <row r="199" spans="1:8" x14ac:dyDescent="0.25">
      <c r="A199" s="74">
        <f>Hager!A73</f>
        <v>0</v>
      </c>
      <c r="B199" s="35">
        <f>Hager!B73</f>
        <v>0</v>
      </c>
      <c r="C199" s="35">
        <f>Hager!C73</f>
        <v>0</v>
      </c>
      <c r="D199" s="35">
        <f>Hager!D73</f>
        <v>0</v>
      </c>
      <c r="E199" s="13" t="s">
        <v>16</v>
      </c>
      <c r="F199" s="63">
        <f>Hager!E73</f>
        <v>0</v>
      </c>
      <c r="G199" s="18">
        <f>Hager!G73</f>
        <v>0</v>
      </c>
      <c r="H199" s="118" t="e">
        <f>Hager!#REF!</f>
        <v>#REF!</v>
      </c>
    </row>
    <row r="200" spans="1:8" x14ac:dyDescent="0.25">
      <c r="A200" s="74">
        <f>Hager!A74</f>
        <v>0</v>
      </c>
      <c r="B200" s="35">
        <f>Hager!B74</f>
        <v>0</v>
      </c>
      <c r="C200" s="35">
        <f>Hager!C74</f>
        <v>0</v>
      </c>
      <c r="D200" s="35">
        <f>Hager!D74</f>
        <v>0</v>
      </c>
      <c r="E200" s="13" t="s">
        <v>16</v>
      </c>
      <c r="F200" s="63">
        <f>Hager!E74</f>
        <v>0</v>
      </c>
      <c r="G200" s="18">
        <f>Hager!G74</f>
        <v>0</v>
      </c>
      <c r="H200" s="118" t="e">
        <f>Hager!#REF!</f>
        <v>#REF!</v>
      </c>
    </row>
    <row r="201" spans="1:8" x14ac:dyDescent="0.25">
      <c r="A201" s="74">
        <f>Hager!A75</f>
        <v>0</v>
      </c>
      <c r="B201" s="35">
        <f>Hager!B75</f>
        <v>0</v>
      </c>
      <c r="C201" s="35">
        <f>Hager!C75</f>
        <v>0</v>
      </c>
      <c r="D201" s="35">
        <f>Hager!D75</f>
        <v>0</v>
      </c>
      <c r="E201" s="13" t="s">
        <v>16</v>
      </c>
      <c r="F201" s="63">
        <f>Hager!E75</f>
        <v>0</v>
      </c>
      <c r="G201" s="18">
        <f>Hager!G75</f>
        <v>0</v>
      </c>
      <c r="H201" s="118" t="e">
        <f>Hager!#REF!</f>
        <v>#REF!</v>
      </c>
    </row>
    <row r="202" spans="1:8" x14ac:dyDescent="0.25">
      <c r="H202" s="127"/>
    </row>
    <row r="203" spans="1:8" x14ac:dyDescent="0.25">
      <c r="A203" s="133" t="str">
        <f>Socomec!A3</f>
        <v xml:space="preserve">Tableau de distribution secondaire </v>
      </c>
      <c r="B203" s="9">
        <f>Socomec!B3</f>
        <v>0</v>
      </c>
      <c r="C203" s="9">
        <f>Socomec!C3</f>
        <v>0</v>
      </c>
      <c r="D203" s="9">
        <f>Socomec!D3</f>
        <v>0</v>
      </c>
      <c r="E203" s="23"/>
      <c r="F203" s="67"/>
      <c r="G203" s="22" t="e">
        <f>Socomec!#REF!</f>
        <v>#REF!</v>
      </c>
      <c r="H203" s="125" t="e">
        <f>Socomec!#REF!</f>
        <v>#REF!</v>
      </c>
    </row>
    <row r="204" spans="1:8" x14ac:dyDescent="0.25">
      <c r="A204" s="59" t="str">
        <f>Socomec!A4</f>
        <v>Interrupteur sectionneur 40 A</v>
      </c>
      <c r="B204" s="35">
        <f>Socomec!B4</f>
        <v>13</v>
      </c>
      <c r="C204" s="35" t="str">
        <f>Socomec!C4</f>
        <v>unité</v>
      </c>
      <c r="D204" s="35">
        <f>Socomec!D4</f>
        <v>1</v>
      </c>
      <c r="E204" s="13" t="s">
        <v>338</v>
      </c>
      <c r="F204" s="68">
        <f>Socomec!E4</f>
        <v>22003004</v>
      </c>
      <c r="G204" s="13" t="e">
        <f>Socomec!#REF!</f>
        <v>#REF!</v>
      </c>
      <c r="H204" s="118" t="e">
        <f>Socomec!#REF!</f>
        <v>#REF!</v>
      </c>
    </row>
    <row r="205" spans="1:8" x14ac:dyDescent="0.25">
      <c r="A205" s="136" t="str">
        <f>Socomec!A5</f>
        <v>Pole neutre</v>
      </c>
      <c r="B205" s="35">
        <f>Socomec!B5</f>
        <v>13</v>
      </c>
      <c r="C205" s="35" t="str">
        <f>Socomec!C5</f>
        <v>unité</v>
      </c>
      <c r="D205" s="35">
        <f>Socomec!D5</f>
        <v>1</v>
      </c>
      <c r="E205" s="13" t="s">
        <v>338</v>
      </c>
      <c r="F205" s="68">
        <f>Socomec!E5</f>
        <v>22001004</v>
      </c>
      <c r="G205" s="13" t="e">
        <f>Socomec!#REF!</f>
        <v>#REF!</v>
      </c>
      <c r="H205" s="118" t="e">
        <f>Socomec!#REF!</f>
        <v>#REF!</v>
      </c>
    </row>
    <row r="206" spans="1:8" x14ac:dyDescent="0.25">
      <c r="A206" s="136" t="str">
        <f>Socomec!A6</f>
        <v>Commande frontal et latéral exterieur droite noire</v>
      </c>
      <c r="B206" s="35">
        <f>Socomec!B6</f>
        <v>0</v>
      </c>
      <c r="C206" s="35" t="str">
        <f>Socomec!C6</f>
        <v>unité</v>
      </c>
      <c r="D206" s="35">
        <f>Socomec!D6</f>
        <v>0</v>
      </c>
      <c r="E206" s="13" t="s">
        <v>338</v>
      </c>
      <c r="F206" s="68">
        <f>Socomec!E6</f>
        <v>14711111</v>
      </c>
      <c r="G206" s="13" t="e">
        <f>Socomec!#REF!</f>
        <v>#REF!</v>
      </c>
      <c r="H206" s="118" t="e">
        <f>Socomec!#REF!</f>
        <v>#REF!</v>
      </c>
    </row>
    <row r="207" spans="1:8" x14ac:dyDescent="0.25">
      <c r="A207" s="136" t="str">
        <f>Socomec!A7</f>
        <v>Axe pour commande extérieure 150 mm</v>
      </c>
      <c r="B207" s="35">
        <f>Socomec!B7</f>
        <v>0</v>
      </c>
      <c r="C207" s="35" t="str">
        <f>Socomec!C7</f>
        <v>unité</v>
      </c>
      <c r="D207" s="35">
        <f>Socomec!D7</f>
        <v>11</v>
      </c>
      <c r="E207" s="13" t="s">
        <v>338</v>
      </c>
      <c r="F207" s="68">
        <f>Socomec!E7</f>
        <v>14070515</v>
      </c>
      <c r="G207" s="18" t="e">
        <f>Socomec!#REF!</f>
        <v>#REF!</v>
      </c>
      <c r="H207" s="118" t="e">
        <f>Socomec!#REF!</f>
        <v>#REF!</v>
      </c>
    </row>
    <row r="208" spans="1:8" x14ac:dyDescent="0.25">
      <c r="H208" s="127"/>
    </row>
    <row r="209" spans="1:8" x14ac:dyDescent="0.25">
      <c r="A209" s="133" t="str">
        <f>Theben!A3</f>
        <v>Domotique réseau KNX</v>
      </c>
      <c r="B209" s="22">
        <f>Theben!B3</f>
        <v>0</v>
      </c>
      <c r="C209" s="22">
        <f>Theben!C3</f>
        <v>0</v>
      </c>
      <c r="D209" s="22">
        <f>Theben!D3</f>
        <v>0</v>
      </c>
      <c r="E209" s="23"/>
      <c r="F209" s="67"/>
      <c r="G209" s="22" t="e">
        <f>Theben!#REF!</f>
        <v>#REF!</v>
      </c>
      <c r="H209" s="125" t="e">
        <f>Theben!#REF!</f>
        <v>#REF!</v>
      </c>
    </row>
    <row r="210" spans="1:8" x14ac:dyDescent="0.25">
      <c r="A210" s="136" t="str">
        <f>Theben!A4</f>
        <v>interface KNX/DALI</v>
      </c>
      <c r="B210" s="35">
        <f>Theben!B4</f>
        <v>13</v>
      </c>
      <c r="C210" s="35" t="str">
        <f>Theben!C4</f>
        <v>unité</v>
      </c>
      <c r="D210" s="35">
        <f>Theben!D4</f>
        <v>1</v>
      </c>
      <c r="E210" s="13" t="s">
        <v>14</v>
      </c>
      <c r="F210" s="68">
        <f>Theben!E4</f>
        <v>9070722</v>
      </c>
      <c r="G210" s="13" t="e">
        <f>Theben!#REF!</f>
        <v>#REF!</v>
      </c>
      <c r="H210" s="118" t="e">
        <f>Theben!#REF!</f>
        <v>#REF!</v>
      </c>
    </row>
    <row r="211" spans="1:8" x14ac:dyDescent="0.25">
      <c r="A211" s="120">
        <f>Theben!A5</f>
        <v>0</v>
      </c>
      <c r="B211" s="35">
        <f>Theben!B5</f>
        <v>0</v>
      </c>
      <c r="C211" s="35">
        <f>Theben!C5</f>
        <v>0</v>
      </c>
      <c r="D211" s="35">
        <f>Theben!D5</f>
        <v>0</v>
      </c>
      <c r="E211" s="13" t="s">
        <v>14</v>
      </c>
      <c r="F211" s="68">
        <f>Theben!E5</f>
        <v>0</v>
      </c>
      <c r="G211" s="13" t="e">
        <f>Theben!#REF!</f>
        <v>#REF!</v>
      </c>
      <c r="H211" s="118" t="e">
        <f>Theben!#REF!</f>
        <v>#REF!</v>
      </c>
    </row>
    <row r="212" spans="1:8" x14ac:dyDescent="0.25">
      <c r="A212" s="120">
        <f>Theben!A6</f>
        <v>0</v>
      </c>
      <c r="B212" s="35">
        <f>Theben!B6</f>
        <v>0</v>
      </c>
      <c r="C212" s="35">
        <f>Theben!C6</f>
        <v>0</v>
      </c>
      <c r="D212" s="35">
        <f>Theben!D6</f>
        <v>0</v>
      </c>
      <c r="E212" s="13" t="s">
        <v>14</v>
      </c>
      <c r="F212" s="68">
        <f>Theben!E6</f>
        <v>0</v>
      </c>
      <c r="G212" s="13" t="e">
        <f>Theben!#REF!</f>
        <v>#REF!</v>
      </c>
      <c r="H212" s="118" t="e">
        <f>Theben!#REF!</f>
        <v>#REF!</v>
      </c>
    </row>
    <row r="213" spans="1:8" x14ac:dyDescent="0.25">
      <c r="A213" s="74" t="str">
        <f>Theben!A7</f>
        <v>station météo basic KNX</v>
      </c>
      <c r="B213" s="35">
        <f>Theben!B7</f>
        <v>13</v>
      </c>
      <c r="C213" s="35" t="str">
        <f>Theben!C7</f>
        <v>unité</v>
      </c>
      <c r="D213" s="35">
        <f>Theben!D7</f>
        <v>1</v>
      </c>
      <c r="E213" s="13" t="s">
        <v>14</v>
      </c>
      <c r="F213" s="68">
        <f>Theben!E7</f>
        <v>1329205</v>
      </c>
      <c r="G213" s="18" t="e">
        <f>Theben!#REF!</f>
        <v>#REF!</v>
      </c>
      <c r="H213" s="118" t="e">
        <f>Theben!#REF!</f>
        <v>#REF!</v>
      </c>
    </row>
    <row r="214" spans="1:8" x14ac:dyDescent="0.25">
      <c r="A214" s="133" t="str">
        <f>Theben!A8</f>
        <v>Eclairage</v>
      </c>
      <c r="B214" s="9">
        <f>Theben!B8</f>
        <v>0</v>
      </c>
      <c r="C214" s="9">
        <f>Theben!C8</f>
        <v>0</v>
      </c>
      <c r="D214" s="9">
        <f>Theben!D8</f>
        <v>0</v>
      </c>
      <c r="E214" s="22"/>
      <c r="F214" s="67"/>
      <c r="G214" s="22" t="e">
        <f>Theben!#REF!</f>
        <v>#REF!</v>
      </c>
      <c r="H214" s="125" t="e">
        <f>Theben!#REF!</f>
        <v>#REF!</v>
      </c>
    </row>
    <row r="215" spans="1:8" ht="30" x14ac:dyDescent="0.25">
      <c r="A215" s="136" t="str">
        <f>Theben!A9</f>
        <v>Détecteur présence  360° KNX -DTC PRES ENCASTRE PLAFOND KNX</v>
      </c>
      <c r="B215" s="35">
        <f>Theben!B9</f>
        <v>26</v>
      </c>
      <c r="C215" s="35" t="str">
        <f>Theben!C9</f>
        <v>unité</v>
      </c>
      <c r="D215" s="35">
        <f>Theben!D9</f>
        <v>2</v>
      </c>
      <c r="E215" s="13" t="s">
        <v>14</v>
      </c>
      <c r="F215" s="68" t="str">
        <f>Theben!E9</f>
        <v>présence light 360 - 2009000</v>
      </c>
      <c r="G215" s="18" t="e">
        <f>Theben!#REF!</f>
        <v>#REF!</v>
      </c>
      <c r="H215" s="118" t="e">
        <f>Theben!#REF!</f>
        <v>#REF!</v>
      </c>
    </row>
    <row r="216" spans="1:8" x14ac:dyDescent="0.25">
      <c r="A216" s="59" t="str">
        <f>Theben!A10</f>
        <v>télécommande SEND PRO 868-A</v>
      </c>
      <c r="B216" s="35">
        <f>Theben!B10</f>
        <v>13</v>
      </c>
      <c r="C216" s="35" t="str">
        <f>Theben!C10</f>
        <v>unité</v>
      </c>
      <c r="D216" s="35">
        <f>Theben!D10</f>
        <v>1</v>
      </c>
      <c r="E216" s="13" t="s">
        <v>14</v>
      </c>
      <c r="F216" s="68">
        <f>Theben!E10</f>
        <v>9070675</v>
      </c>
      <c r="G216" s="18" t="e">
        <f>Theben!#REF!</f>
        <v>#REF!</v>
      </c>
      <c r="H216" s="118" t="e">
        <f>Theben!#REF!</f>
        <v>#REF!</v>
      </c>
    </row>
    <row r="217" spans="1:8" ht="30" x14ac:dyDescent="0.25">
      <c r="A217" s="136" t="str">
        <f>Theben!A11</f>
        <v>Détecteur de présence KNX 180° -DTC PRES ENCASTRE PLAFOND KNX</v>
      </c>
      <c r="B217" s="35">
        <f>Theben!B11</f>
        <v>13</v>
      </c>
      <c r="C217" s="35" t="str">
        <f>Theben!C11</f>
        <v>unité</v>
      </c>
      <c r="D217" s="35">
        <f>Theben!D11</f>
        <v>1</v>
      </c>
      <c r="E217" s="13" t="s">
        <v>14</v>
      </c>
      <c r="F217" s="68" t="str">
        <f>Theben!E11</f>
        <v>presenceLight 180 -2009050</v>
      </c>
      <c r="G217" s="18" t="e">
        <f>Theben!#REF!</f>
        <v>#REF!</v>
      </c>
      <c r="H217" s="118" t="e">
        <f>Theben!#REF!</f>
        <v>#REF!</v>
      </c>
    </row>
    <row r="218" spans="1:8" x14ac:dyDescent="0.25">
      <c r="H218" s="127"/>
    </row>
    <row r="219" spans="1:8" x14ac:dyDescent="0.25">
      <c r="A219" s="133" t="str">
        <f>Thorn!A3</f>
        <v>Eclairage - SALLE DE REUNION</v>
      </c>
      <c r="B219" s="9">
        <f>Thorn!B3</f>
        <v>0</v>
      </c>
      <c r="C219" s="9">
        <f>Thorn!C3</f>
        <v>0</v>
      </c>
      <c r="D219" s="9">
        <f>Thorn!D3</f>
        <v>0</v>
      </c>
      <c r="E219" s="23"/>
      <c r="F219" s="67"/>
      <c r="G219" s="22" t="e">
        <f>Thorn!#REF!</f>
        <v>#REF!</v>
      </c>
      <c r="H219" s="125" t="e">
        <f>Thorn!#REF!</f>
        <v>#REF!</v>
      </c>
    </row>
    <row r="220" spans="1:8" ht="45" x14ac:dyDescent="0.25">
      <c r="A220" s="59" t="str">
        <f>Thorn!A4</f>
        <v>plafonier fluorescent avec ballast électronique dimmable</v>
      </c>
      <c r="B220" s="35">
        <f>Thorn!B4</f>
        <v>26</v>
      </c>
      <c r="C220" s="35" t="str">
        <f>Thorn!C4</f>
        <v>unité</v>
      </c>
      <c r="D220" s="35">
        <f>Thorn!D4</f>
        <v>2</v>
      </c>
      <c r="E220" s="18" t="s">
        <v>23</v>
      </c>
      <c r="F220" s="68" t="str">
        <f>Thorn!$E$4</f>
        <v>JUPITER DI  2x28 w  HFX DALI avec suspension</v>
      </c>
      <c r="G220" s="13" t="e">
        <f>Thorn!#REF!</f>
        <v>#REF!</v>
      </c>
      <c r="H220" s="118" t="e">
        <f>Thorn!#REF!</f>
        <v>#REF!</v>
      </c>
    </row>
    <row r="221" spans="1:8" x14ac:dyDescent="0.25">
      <c r="H221" s="127"/>
    </row>
    <row r="222" spans="1:8" x14ac:dyDescent="0.25">
      <c r="A222" s="133" t="str">
        <f>Klauke!A3</f>
        <v>production photovoltaique</v>
      </c>
      <c r="B222" s="9">
        <f>Klauke!B3</f>
        <v>0</v>
      </c>
      <c r="C222" s="9">
        <f>Klauke!C3</f>
        <v>0</v>
      </c>
      <c r="D222" s="9">
        <f>Klauke!D3</f>
        <v>0</v>
      </c>
      <c r="E222" s="23"/>
      <c r="F222" s="22"/>
      <c r="G222" s="22" t="e">
        <f>Klauke!#REF!</f>
        <v>#REF!</v>
      </c>
      <c r="H222" s="125" t="e">
        <f>Klauke!#REF!</f>
        <v>#REF!</v>
      </c>
    </row>
    <row r="223" spans="1:8" x14ac:dyDescent="0.25">
      <c r="A223" s="59" t="str">
        <f>Klauke!A4</f>
        <v>cosses tubulaires 4 mm² rondes</v>
      </c>
      <c r="B223" s="35">
        <f>Klauke!B4</f>
        <v>50</v>
      </c>
      <c r="C223" s="35" t="str">
        <f>Klauke!C4</f>
        <v>unité</v>
      </c>
      <c r="D223" s="35">
        <f>Klauke!D4</f>
        <v>5</v>
      </c>
      <c r="E223" s="13" t="s">
        <v>339</v>
      </c>
      <c r="F223" s="13" t="str">
        <f>Klauke!E4</f>
        <v>CNF66</v>
      </c>
      <c r="G223" s="13" t="e">
        <f>Klauke!#REF!</f>
        <v>#REF!</v>
      </c>
      <c r="H223" s="118" t="e">
        <f>Klauke!#REF!</f>
        <v>#REF!</v>
      </c>
    </row>
    <row r="224" spans="1:8" x14ac:dyDescent="0.25">
      <c r="A224" s="133" t="str">
        <f>Klauke!A5</f>
        <v>Consommable</v>
      </c>
      <c r="B224" s="9">
        <f>Klauke!B5</f>
        <v>0</v>
      </c>
      <c r="C224" s="9">
        <f>Klauke!C5</f>
        <v>0</v>
      </c>
      <c r="D224" s="9">
        <f>Klauke!D5</f>
        <v>0</v>
      </c>
      <c r="E224" s="23"/>
      <c r="F224" s="22"/>
      <c r="G224" s="22" t="e">
        <f>Klauke!#REF!</f>
        <v>#REF!</v>
      </c>
      <c r="H224" s="125" t="e">
        <f>Klauke!#REF!</f>
        <v>#REF!</v>
      </c>
    </row>
    <row r="225" spans="1:8" x14ac:dyDescent="0.25">
      <c r="A225" s="136" t="str">
        <f>Klauke!A6</f>
        <v>manchon bleu</v>
      </c>
      <c r="B225" s="35">
        <f>Klauke!B6</f>
        <v>100</v>
      </c>
      <c r="C225" s="35" t="str">
        <f>Klauke!C6</f>
        <v>unité</v>
      </c>
      <c r="D225" s="35">
        <f>Klauke!D6</f>
        <v>6</v>
      </c>
      <c r="E225" s="13" t="s">
        <v>339</v>
      </c>
      <c r="F225" s="35" t="str">
        <f>Klauke!E6</f>
        <v>KPS 4-6</v>
      </c>
      <c r="G225" s="13" t="e">
        <f>Klauke!#REF!</f>
        <v>#REF!</v>
      </c>
      <c r="H225" s="118" t="e">
        <f>Klauke!#REF!</f>
        <v>#REF!</v>
      </c>
    </row>
    <row r="226" spans="1:8" x14ac:dyDescent="0.25">
      <c r="A226" s="136" t="str">
        <f>Klauke!A7</f>
        <v>manchon marron</v>
      </c>
      <c r="B226" s="35">
        <f>Klauke!B7</f>
        <v>100</v>
      </c>
      <c r="C226" s="35" t="str">
        <f>Klauke!C7</f>
        <v>unité</v>
      </c>
      <c r="D226" s="35">
        <f>Klauke!D7</f>
        <v>6</v>
      </c>
      <c r="E226" s="13" t="s">
        <v>339</v>
      </c>
      <c r="F226" s="35" t="str">
        <f>Klauke!E7</f>
        <v>KPS 4-1</v>
      </c>
      <c r="G226" s="13" t="e">
        <f>Klauke!#REF!</f>
        <v>#REF!</v>
      </c>
      <c r="H226" s="118" t="e">
        <f>Klauke!#REF!</f>
        <v>#REF!</v>
      </c>
    </row>
    <row r="227" spans="1:8" x14ac:dyDescent="0.25">
      <c r="A227" s="136" t="str">
        <f>Klauke!A8</f>
        <v>manchon noir</v>
      </c>
      <c r="B227" s="35">
        <f>Klauke!B8</f>
        <v>100</v>
      </c>
      <c r="C227" s="35" t="str">
        <f>Klauke!C8</f>
        <v>unité</v>
      </c>
      <c r="D227" s="35">
        <f>Klauke!D8</f>
        <v>6</v>
      </c>
      <c r="E227" s="13" t="s">
        <v>339</v>
      </c>
      <c r="F227" s="35" t="str">
        <f>Klauke!E8</f>
        <v>KPS 4</v>
      </c>
      <c r="G227" s="13" t="e">
        <f>Klauke!#REF!</f>
        <v>#REF!</v>
      </c>
      <c r="H227" s="118" t="e">
        <f>Klauke!#REF!</f>
        <v>#REF!</v>
      </c>
    </row>
    <row r="228" spans="1:8" x14ac:dyDescent="0.25">
      <c r="A228" s="136" t="str">
        <f>Klauke!A9</f>
        <v>manchon rouge</v>
      </c>
      <c r="B228" s="35">
        <f>Klauke!B9</f>
        <v>100</v>
      </c>
      <c r="C228" s="35" t="str">
        <f>Klauke!C9</f>
        <v>unité</v>
      </c>
      <c r="D228" s="35">
        <f>Klauke!D9</f>
        <v>6</v>
      </c>
      <c r="E228" s="13" t="s">
        <v>339</v>
      </c>
      <c r="F228" s="35" t="str">
        <f>Klauke!E9</f>
        <v>KPS 4-2</v>
      </c>
      <c r="G228" s="13" t="e">
        <f>Klauke!#REF!</f>
        <v>#REF!</v>
      </c>
      <c r="H228" s="118" t="e">
        <f>Klauke!#REF!</f>
        <v>#REF!</v>
      </c>
    </row>
    <row r="229" spans="1:8" x14ac:dyDescent="0.25">
      <c r="A229" s="133" t="str">
        <f>Klauke!A10</f>
        <v>Outillage</v>
      </c>
      <c r="B229" s="9">
        <f>Klauke!B10</f>
        <v>0</v>
      </c>
      <c r="C229" s="9">
        <f>Klauke!C10</f>
        <v>0</v>
      </c>
      <c r="D229" s="9">
        <f>Klauke!D10</f>
        <v>0</v>
      </c>
      <c r="E229" s="23"/>
      <c r="F229" s="22"/>
      <c r="G229" s="22" t="e">
        <f>Klauke!#REF!</f>
        <v>#REF!</v>
      </c>
      <c r="H229" s="125" t="e">
        <f>Klauke!#REF!</f>
        <v>#REF!</v>
      </c>
    </row>
    <row r="230" spans="1:8" x14ac:dyDescent="0.25">
      <c r="A230" s="59" t="str">
        <f>Klauke!A11</f>
        <v>pince à sertir les cosses 0,5 à 16mm</v>
      </c>
      <c r="B230" s="35">
        <f>Klauke!B11</f>
        <v>8</v>
      </c>
      <c r="C230" s="13" t="str">
        <f>Klauke!C11</f>
        <v>unité</v>
      </c>
      <c r="D230" s="35">
        <f>Klauke!D11</f>
        <v>0</v>
      </c>
      <c r="E230" s="13" t="s">
        <v>339</v>
      </c>
      <c r="F230" s="35" t="str">
        <f>Klauke!E11</f>
        <v>KKEK3</v>
      </c>
      <c r="G230" s="13" t="e">
        <f>Klauke!#REF!</f>
        <v>#REF!</v>
      </c>
      <c r="H230" s="118" t="e">
        <f>Klauke!#REF!</f>
        <v>#REF!</v>
      </c>
    </row>
    <row r="231" spans="1:8" x14ac:dyDescent="0.25">
      <c r="H231" s="127"/>
    </row>
    <row r="232" spans="1:8" x14ac:dyDescent="0.25">
      <c r="A232" s="133" t="str">
        <f>Sylvania!A3</f>
        <v>Eclairage</v>
      </c>
      <c r="B232" s="9">
        <f>Sylvania!B3</f>
        <v>0</v>
      </c>
      <c r="C232" s="9">
        <f>Sylvania!C3</f>
        <v>0</v>
      </c>
      <c r="D232" s="9">
        <f>Sylvania!D3</f>
        <v>0</v>
      </c>
      <c r="E232" s="23"/>
      <c r="F232" s="22"/>
      <c r="G232" s="22" t="e">
        <f>Sylvania!#REF!</f>
        <v>#REF!</v>
      </c>
      <c r="H232" s="125" t="e">
        <f>Sylvania!#REF!</f>
        <v>#REF!</v>
      </c>
    </row>
    <row r="233" spans="1:8" x14ac:dyDescent="0.25">
      <c r="A233" s="59" t="str">
        <f>Sylvania!A4</f>
        <v>luminaire INSAVER75 LED RS 16W WW DB WH (cafétéria)</v>
      </c>
      <c r="B233" s="35">
        <f>Sylvania!B4</f>
        <v>26</v>
      </c>
      <c r="C233" s="35" t="str">
        <f>Sylvania!C4</f>
        <v>unité</v>
      </c>
      <c r="D233" s="35">
        <f>Sylvania!D4</f>
        <v>1</v>
      </c>
      <c r="E233" s="13" t="s">
        <v>15</v>
      </c>
      <c r="F233" s="13">
        <f>Sylvania!E4</f>
        <v>3097110</v>
      </c>
      <c r="G233" s="13" t="e">
        <f>Sylvania!#REF!</f>
        <v>#REF!</v>
      </c>
      <c r="H233" s="118" t="e">
        <f>Sylvania!#REF!</f>
        <v>#REF!</v>
      </c>
    </row>
    <row r="234" spans="1:8" x14ac:dyDescent="0.25">
      <c r="A234" s="74" t="str">
        <f>Sylvania!A5</f>
        <v>Projecteur AL 300 BLACK R7S 300W + LAMPE DE ECO 120W -230V R7S 118mm</v>
      </c>
      <c r="B234" s="35">
        <f>Sylvania!B5</f>
        <v>13</v>
      </c>
      <c r="C234" s="35" t="str">
        <f>Sylvania!C5</f>
        <v>unité</v>
      </c>
      <c r="D234" s="35">
        <f>Sylvania!D5</f>
        <v>1</v>
      </c>
      <c r="E234" s="13" t="s">
        <v>15</v>
      </c>
      <c r="F234" s="13" t="str">
        <f>Sylvania!E5</f>
        <v>39527+21713</v>
      </c>
      <c r="G234" s="13" t="e">
        <f>Sylvania!#REF!</f>
        <v>#REF!</v>
      </c>
      <c r="H234" s="118" t="e">
        <f>Sylvania!#REF!</f>
        <v>#REF!</v>
      </c>
    </row>
    <row r="235" spans="1:8" x14ac:dyDescent="0.25">
      <c r="A235" s="74" t="str">
        <f>Sylvania!A6</f>
        <v>LAMPE REFLED ES50 350LM 400K</v>
      </c>
      <c r="B235" s="35">
        <f>Sylvania!B6</f>
        <v>13</v>
      </c>
      <c r="C235" s="35" t="str">
        <f>Sylvania!C6</f>
        <v>unité</v>
      </c>
      <c r="D235" s="35">
        <f>Sylvania!D6</f>
        <v>2</v>
      </c>
      <c r="E235" s="13" t="s">
        <v>15</v>
      </c>
      <c r="F235" s="13">
        <f>Sylvania!E6</f>
        <v>26771</v>
      </c>
      <c r="G235" s="13" t="e">
        <f>Sylvania!#REF!</f>
        <v>#REF!</v>
      </c>
      <c r="H235" s="118" t="e">
        <f>Sylvania!#REF!</f>
        <v>#REF!</v>
      </c>
    </row>
    <row r="236" spans="1:8" x14ac:dyDescent="0.25">
      <c r="A236" s="133" t="str">
        <f>DEC!A3</f>
        <v>Divers</v>
      </c>
      <c r="B236" s="9">
        <f>DEC!B3</f>
        <v>0</v>
      </c>
      <c r="C236" s="9">
        <f>DEC!C3</f>
        <v>0</v>
      </c>
      <c r="D236" s="9">
        <f>DEC!D3</f>
        <v>0</v>
      </c>
      <c r="E236" s="23"/>
      <c r="F236" s="22"/>
      <c r="G236" s="22"/>
      <c r="H236" s="125"/>
    </row>
    <row r="237" spans="1:8" x14ac:dyDescent="0.25">
      <c r="A237" s="59" t="str">
        <f>DEC!A4</f>
        <v>sticker pour la mise en scèn de la structure</v>
      </c>
      <c r="B237" s="35">
        <f>DEC!B4</f>
        <v>13</v>
      </c>
      <c r="C237" s="13" t="str">
        <f>DEC!C4</f>
        <v>lot</v>
      </c>
      <c r="D237" s="35">
        <f>DEC!D4</f>
        <v>1</v>
      </c>
      <c r="E237" s="13" t="s">
        <v>340</v>
      </c>
      <c r="F237" s="13">
        <f>DEC!$E$4</f>
        <v>0</v>
      </c>
      <c r="G237" s="13" t="e">
        <f>DEC!#REF!</f>
        <v>#REF!</v>
      </c>
      <c r="H237" s="118" t="e">
        <f>DEC!#REF!</f>
        <v>#REF!</v>
      </c>
    </row>
    <row r="238" spans="1:8" x14ac:dyDescent="0.25">
      <c r="H238" s="127"/>
    </row>
    <row r="239" spans="1:8" x14ac:dyDescent="0.25">
      <c r="A239" s="133" t="str">
        <f>'Gewis  Mavil'!A3</f>
        <v>Goulottes / moulures / chemin de câble</v>
      </c>
      <c r="B239" s="9">
        <f>'Gewis  Mavil'!B3</f>
        <v>0</v>
      </c>
      <c r="C239" s="9">
        <f>'Gewis  Mavil'!C3</f>
        <v>0</v>
      </c>
      <c r="D239" s="9">
        <f>'Gewis  Mavil'!D3</f>
        <v>0</v>
      </c>
      <c r="E239" s="23"/>
      <c r="F239" s="22"/>
      <c r="G239" s="22">
        <f>'Gewis  Mavil'!G3</f>
        <v>0</v>
      </c>
      <c r="H239" s="125" t="e">
        <f>'Gewis  Mavil'!#REF!</f>
        <v>#REF!</v>
      </c>
    </row>
    <row r="240" spans="1:8" x14ac:dyDescent="0.25">
      <c r="A240" s="59" t="str">
        <f>'Gewis  Mavil'!A4</f>
        <v>Chemin de Câble 50 BFR 30 EZ</v>
      </c>
      <c r="B240" s="35">
        <f>'Gewis  Mavil'!B4</f>
        <v>120</v>
      </c>
      <c r="C240" s="13" t="str">
        <f>'Gewis  Mavil'!C4</f>
        <v>m</v>
      </c>
      <c r="D240" s="35">
        <f>'Gewis  Mavil'!D4</f>
        <v>9</v>
      </c>
      <c r="E240" s="35" t="s">
        <v>341</v>
      </c>
      <c r="F240" s="13" t="str">
        <f>'Gewis  Mavil'!E4</f>
        <v>MV50420</v>
      </c>
      <c r="G240" s="13">
        <f>'Gewis  Mavil'!G4</f>
        <v>0</v>
      </c>
      <c r="H240" s="118" t="e">
        <f>'Gewis  Mavil'!#REF!</f>
        <v>#REF!</v>
      </c>
    </row>
    <row r="241" spans="1:8" x14ac:dyDescent="0.25">
      <c r="A241" s="59" t="str">
        <f>'Gewis  Mavil'!A5</f>
        <v>Coude 90 50 BFR30 EZ</v>
      </c>
      <c r="B241" s="35">
        <f>'Gewis  Mavil'!B5</f>
        <v>26</v>
      </c>
      <c r="C241" s="13" t="str">
        <f>'Gewis  Mavil'!C5</f>
        <v>unité</v>
      </c>
      <c r="D241" s="35">
        <f>'Gewis  Mavil'!D5</f>
        <v>2</v>
      </c>
      <c r="E241" s="35" t="s">
        <v>341</v>
      </c>
      <c r="F241" s="13" t="str">
        <f>'Gewis  Mavil'!E5</f>
        <v>MV52420</v>
      </c>
      <c r="G241" s="13">
        <f>'Gewis  Mavil'!G5</f>
        <v>0</v>
      </c>
      <c r="H241" s="118" t="e">
        <f>'Gewis  Mavil'!#REF!</f>
        <v>#REF!</v>
      </c>
    </row>
    <row r="242" spans="1:8" x14ac:dyDescent="0.25">
      <c r="A242" s="59" t="str">
        <f>'Gewis  Mavil'!A6</f>
        <v>Fixation double usage BFR Larg. 50</v>
      </c>
      <c r="B242" s="35">
        <f>'Gewis  Mavil'!B6</f>
        <v>130</v>
      </c>
      <c r="C242" s="13" t="str">
        <f>'Gewis  Mavil'!C6</f>
        <v>unité</v>
      </c>
      <c r="D242" s="35">
        <f>'Gewis  Mavil'!D6</f>
        <v>10</v>
      </c>
      <c r="E242" s="35" t="s">
        <v>341</v>
      </c>
      <c r="F242" s="13" t="str">
        <f>'Gewis  Mavil'!E6</f>
        <v>MV51101</v>
      </c>
      <c r="G242" s="13">
        <f>'Gewis  Mavil'!G6</f>
        <v>0</v>
      </c>
      <c r="H242" s="118" t="e">
        <f>'Gewis  Mavil'!#REF!</f>
        <v>#REF!</v>
      </c>
    </row>
    <row r="243" spans="1:8" x14ac:dyDescent="0.25">
      <c r="A243" s="59" t="str">
        <f>'Gewis  Mavil'!A7</f>
        <v>Eclisse auto BFR Z275</v>
      </c>
      <c r="B243" s="35">
        <f>'Gewis  Mavil'!B7</f>
        <v>52</v>
      </c>
      <c r="C243" s="13" t="str">
        <f>'Gewis  Mavil'!C7</f>
        <v>unité</v>
      </c>
      <c r="D243" s="35">
        <f>'Gewis  Mavil'!D7</f>
        <v>4</v>
      </c>
      <c r="E243" s="35" t="s">
        <v>341</v>
      </c>
      <c r="F243" s="13" t="str">
        <f>'Gewis  Mavil'!E7</f>
        <v>MV51110</v>
      </c>
      <c r="G243" s="13">
        <f>'Gewis  Mavil'!G7</f>
        <v>0</v>
      </c>
      <c r="H243" s="118" t="e">
        <f>'Gewis  Mavil'!#REF!</f>
        <v>#REF!</v>
      </c>
    </row>
    <row r="244" spans="1:8" x14ac:dyDescent="0.25">
      <c r="A244" s="59" t="str">
        <f>'Gewis  Mavil'!A8</f>
        <v>Boulon M6x20 (ergot=embase) ZI</v>
      </c>
      <c r="B244" s="35">
        <f>'Gewis  Mavil'!B8</f>
        <v>200</v>
      </c>
      <c r="C244" s="13" t="str">
        <f>'Gewis  Mavil'!C8</f>
        <v>unité</v>
      </c>
      <c r="D244" s="35">
        <f>'Gewis  Mavil'!D8</f>
        <v>15</v>
      </c>
      <c r="E244" s="35" t="s">
        <v>341</v>
      </c>
      <c r="F244" s="13" t="str">
        <f>'Gewis  Mavil'!E8</f>
        <v>MV66403</v>
      </c>
      <c r="G244" s="13">
        <f>'Gewis  Mavil'!G8</f>
        <v>0</v>
      </c>
      <c r="H244" s="118" t="e">
        <f>'Gewis  Mavil'!#REF!</f>
        <v>#REF!</v>
      </c>
    </row>
    <row r="245" spans="1:8" x14ac:dyDescent="0.25">
      <c r="A245" s="59" t="str">
        <f>'Gewis  Mavil'!A9</f>
        <v>Eclisse universelle BFR EZ</v>
      </c>
      <c r="B245" s="35">
        <f>'Gewis  Mavil'!B9</f>
        <v>200</v>
      </c>
      <c r="C245" s="13" t="str">
        <f>'Gewis  Mavil'!C9</f>
        <v>unité</v>
      </c>
      <c r="D245" s="35">
        <f>'Gewis  Mavil'!D9</f>
        <v>15</v>
      </c>
      <c r="E245" s="35" t="s">
        <v>341</v>
      </c>
      <c r="F245" s="13" t="str">
        <f>'Gewis  Mavil'!E9</f>
        <v>MV51420</v>
      </c>
      <c r="G245" s="13">
        <f>'Gewis  Mavil'!G9</f>
        <v>0</v>
      </c>
      <c r="H245" s="118" t="e">
        <f>'Gewis  Mavil'!#REF!</f>
        <v>#REF!</v>
      </c>
    </row>
    <row r="246" spans="1:8" x14ac:dyDescent="0.25">
      <c r="A246" s="59" t="str">
        <f>'Gewis  Mavil'!A10</f>
        <v>Contre éclisse BFR EZ</v>
      </c>
      <c r="B246" s="35">
        <f>'Gewis  Mavil'!B10</f>
        <v>200</v>
      </c>
      <c r="C246" s="13" t="str">
        <f>'Gewis  Mavil'!C10</f>
        <v>unité</v>
      </c>
      <c r="D246" s="35">
        <f>'Gewis  Mavil'!D10</f>
        <v>15</v>
      </c>
      <c r="E246" s="35" t="s">
        <v>341</v>
      </c>
      <c r="F246" s="13" t="str">
        <f>'Gewis  Mavil'!E10</f>
        <v>MV51421</v>
      </c>
      <c r="G246" s="13">
        <f>'Gewis  Mavil'!G10</f>
        <v>0</v>
      </c>
      <c r="H246" s="118" t="e">
        <f>'Gewis  Mavil'!#REF!</f>
        <v>#REF!</v>
      </c>
    </row>
    <row r="247" spans="1:8" x14ac:dyDescent="0.25">
      <c r="A247" s="59" t="str">
        <f>'Gewis  Mavil'!A11</f>
        <v>Griffe mise à la terre 4-30 mm²</v>
      </c>
      <c r="B247" s="35">
        <f>'Gewis  Mavil'!B11</f>
        <v>52</v>
      </c>
      <c r="C247" s="13" t="str">
        <f>'Gewis  Mavil'!C11</f>
        <v>unité</v>
      </c>
      <c r="D247" s="35">
        <f>'Gewis  Mavil'!D11</f>
        <v>4</v>
      </c>
      <c r="E247" s="35" t="s">
        <v>341</v>
      </c>
      <c r="F247" s="13" t="str">
        <f>'Gewis  Mavil'!E11</f>
        <v>MV51949</v>
      </c>
      <c r="G247" s="13">
        <f>'Gewis  Mavil'!G11</f>
        <v>0</v>
      </c>
      <c r="H247" s="118" t="e">
        <f>'Gewis  Mavil'!#REF!</f>
        <v>#REF!</v>
      </c>
    </row>
    <row r="248" spans="1:8" x14ac:dyDescent="0.25">
      <c r="H248" s="127"/>
    </row>
    <row r="249" spans="1:8" x14ac:dyDescent="0.25">
      <c r="A249" s="133">
        <f>Aric!A3</f>
        <v>0</v>
      </c>
      <c r="B249" s="9">
        <f>Aric!B3</f>
        <v>0</v>
      </c>
      <c r="C249" s="9">
        <f>Aric!C3</f>
        <v>0</v>
      </c>
      <c r="D249" s="9">
        <f>Aric!D3</f>
        <v>0</v>
      </c>
      <c r="E249" s="9"/>
      <c r="F249" s="22">
        <f>Aric!E3</f>
        <v>0</v>
      </c>
      <c r="G249" s="22" t="e">
        <f>Aric!#REF!</f>
        <v>#REF!</v>
      </c>
      <c r="H249" s="125" t="e">
        <f>Aric!#REF!</f>
        <v>#REF!</v>
      </c>
    </row>
    <row r="250" spans="1:8" x14ac:dyDescent="0.25">
      <c r="A250" s="59" t="str">
        <f>Aric!A4</f>
        <v>Applique  PYXIS 01 Blanc A/LPE 75 W  VP</v>
      </c>
      <c r="B250" s="35">
        <f>Aric!B4</f>
        <v>13</v>
      </c>
      <c r="C250" s="35" t="str">
        <f>Aric!C4</f>
        <v>unité</v>
      </c>
      <c r="D250" s="35">
        <f>Aric!D4</f>
        <v>1</v>
      </c>
      <c r="E250" s="13" t="s">
        <v>85</v>
      </c>
      <c r="F250" s="13">
        <f>Aric!E4</f>
        <v>1125</v>
      </c>
      <c r="G250" s="13" t="e">
        <f>Aric!#REF!</f>
        <v>#REF!</v>
      </c>
      <c r="H250" s="118" t="e">
        <f>Aric!#REF!</f>
        <v>#REF!</v>
      </c>
    </row>
    <row r="251" spans="1:8" x14ac:dyDescent="0.25">
      <c r="H251" s="127"/>
    </row>
    <row r="252" spans="1:8" x14ac:dyDescent="0.25">
      <c r="A252" s="133" t="str">
        <f>'Fournisseur cable'!A3</f>
        <v>production photovoltaique</v>
      </c>
      <c r="B252" s="9">
        <f>'Fournisseur cable'!B3</f>
        <v>0</v>
      </c>
      <c r="C252" s="9">
        <f>'Fournisseur cable'!C3</f>
        <v>0</v>
      </c>
      <c r="D252" s="9">
        <f>'Fournisseur cable'!D3</f>
        <v>0</v>
      </c>
      <c r="E252" s="9"/>
      <c r="F252" s="23" t="str">
        <f>'Fournisseur cable'!F3</f>
        <v>Référence</v>
      </c>
      <c r="G252" s="22" t="e">
        <f>'Fournisseur cable'!#REF!</f>
        <v>#REF!</v>
      </c>
      <c r="H252" s="125" t="e">
        <f>'Fournisseur cable'!#REF!</f>
        <v>#REF!</v>
      </c>
    </row>
    <row r="253" spans="1:8" x14ac:dyDescent="0.25">
      <c r="A253" s="74" t="str">
        <f>'Fournisseur cable'!A4</f>
        <v>câble 4 mm²</v>
      </c>
      <c r="B253" s="35">
        <f>'Fournisseur cable'!B4</f>
        <v>100</v>
      </c>
      <c r="C253" s="35" t="str">
        <f>'Fournisseur cable'!C4</f>
        <v>mètre</v>
      </c>
      <c r="D253" s="35">
        <f>'Fournisseur cable'!D4</f>
        <v>10</v>
      </c>
      <c r="E253" s="35" t="s">
        <v>177</v>
      </c>
      <c r="F253" s="35" t="str">
        <f>'Fournisseur cable'!F4</f>
        <v>1614108NGP</v>
      </c>
      <c r="G253" s="13" t="e">
        <f>'Fournisseur cable'!#REF!</f>
        <v>#REF!</v>
      </c>
      <c r="H253" s="118" t="e">
        <f>'Fournisseur cable'!#REF!</f>
        <v>#REF!</v>
      </c>
    </row>
    <row r="254" spans="1:8" x14ac:dyDescent="0.25">
      <c r="A254" s="74" t="str">
        <f>'Fournisseur cable'!A5</f>
        <v>câble 6 mm²</v>
      </c>
      <c r="B254" s="35">
        <f>'Fournisseur cable'!B5</f>
        <v>100</v>
      </c>
      <c r="C254" s="35" t="str">
        <f>'Fournisseur cable'!C5</f>
        <v>mètre</v>
      </c>
      <c r="D254" s="35">
        <f>'Fournisseur cable'!D5</f>
        <v>10</v>
      </c>
      <c r="E254" s="35" t="s">
        <v>178</v>
      </c>
      <c r="F254" s="35" t="str">
        <f>'Fournisseur cable'!F5</f>
        <v>1614109NGP</v>
      </c>
      <c r="G254" s="13" t="e">
        <f>'Fournisseur cable'!#REF!</f>
        <v>#REF!</v>
      </c>
      <c r="H254" s="118" t="e">
        <f>'Fournisseur cable'!#REF!</f>
        <v>#REF!</v>
      </c>
    </row>
    <row r="255" spans="1:8" x14ac:dyDescent="0.25">
      <c r="A255" s="59" t="str">
        <f>'Fournisseur cable'!A6</f>
        <v>Conducteur de terre 4 mm²</v>
      </c>
      <c r="B255" s="35">
        <f>'Fournisseur cable'!B6</f>
        <v>100</v>
      </c>
      <c r="C255" s="35" t="str">
        <f>'Fournisseur cable'!C6</f>
        <v>mètre</v>
      </c>
      <c r="D255" s="35">
        <f>'Fournisseur cable'!D6</f>
        <v>10</v>
      </c>
      <c r="E255" s="13" t="s">
        <v>179</v>
      </c>
      <c r="F255" s="13">
        <f>'Fournisseur cable'!F6</f>
        <v>1272090</v>
      </c>
      <c r="G255" s="13" t="e">
        <f>'Fournisseur cable'!#REF!</f>
        <v>#REF!</v>
      </c>
      <c r="H255" s="118" t="e">
        <f>'Fournisseur cable'!#REF!</f>
        <v>#REF!</v>
      </c>
    </row>
    <row r="256" spans="1:8" x14ac:dyDescent="0.25">
      <c r="A256" s="133" t="str">
        <f>'Fournisseur cable'!A7</f>
        <v>Consommable</v>
      </c>
      <c r="B256" s="9">
        <f>'Fournisseur cable'!B7</f>
        <v>0</v>
      </c>
      <c r="C256" s="9">
        <f>'Fournisseur cable'!C7</f>
        <v>0</v>
      </c>
      <c r="D256" s="9">
        <f>'Fournisseur cable'!D7</f>
        <v>0</v>
      </c>
      <c r="E256" s="9"/>
      <c r="F256" s="23" t="str">
        <f>'Fournisseur cable'!F7</f>
        <v>Référence</v>
      </c>
      <c r="G256" s="23" t="e">
        <f>'Fournisseur cable'!#REF!</f>
        <v>#REF!</v>
      </c>
      <c r="H256" s="128" t="e">
        <f>'Fournisseur cable'!#REF!</f>
        <v>#REF!</v>
      </c>
    </row>
    <row r="257" spans="1:8" x14ac:dyDescent="0.25">
      <c r="A257" s="74" t="str">
        <f>'Fournisseur cable'!A8</f>
        <v>Câble RJ45 cat.6 LSOH</v>
      </c>
      <c r="B257" s="35">
        <f>'Fournisseur cable'!B8</f>
        <v>500</v>
      </c>
      <c r="C257" s="35" t="str">
        <f>'Fournisseur cable'!C8</f>
        <v>mètre</v>
      </c>
      <c r="D257" s="35">
        <f>'Fournisseur cable'!D8</f>
        <v>50</v>
      </c>
      <c r="E257" s="13" t="s">
        <v>61</v>
      </c>
      <c r="F257" s="14" t="str">
        <f>'Fournisseur cable'!F8</f>
        <v>M5007A-T1000</v>
      </c>
      <c r="G257" s="13" t="e">
        <f>'Fournisseur cable'!#REF!</f>
        <v>#REF!</v>
      </c>
      <c r="H257" s="118" t="e">
        <f>'Fournisseur cable'!#REF!</f>
        <v>#REF!</v>
      </c>
    </row>
    <row r="258" spans="1:8" x14ac:dyDescent="0.25">
      <c r="A258" s="74" t="str">
        <f>'Fournisseur cable'!A9</f>
        <v>Câble souple 5G1,5 mm² H07RN-F</v>
      </c>
      <c r="B258" s="35">
        <f>'Fournisseur cable'!B9</f>
        <v>100</v>
      </c>
      <c r="C258" s="35" t="str">
        <f>'Fournisseur cable'!C9</f>
        <v>mètre</v>
      </c>
      <c r="D258" s="35">
        <f>'Fournisseur cable'!D9</f>
        <v>10</v>
      </c>
      <c r="E258" s="13"/>
      <c r="F258" s="13">
        <f>'Fournisseur cable'!F9</f>
        <v>0</v>
      </c>
      <c r="G258" s="13" t="e">
        <f>'Fournisseur cable'!#REF!</f>
        <v>#REF!</v>
      </c>
      <c r="H258" s="118" t="e">
        <f>'Fournisseur cable'!#REF!</f>
        <v>#REF!</v>
      </c>
    </row>
    <row r="259" spans="1:8" x14ac:dyDescent="0.25">
      <c r="A259" s="136" t="str">
        <f>'Fournisseur cable'!A10</f>
        <v>Conducteur H07V-K bleu 1,5 mm²</v>
      </c>
      <c r="B259" s="35">
        <f>'Fournisseur cable'!B10</f>
        <v>100</v>
      </c>
      <c r="C259" s="35" t="str">
        <f>'Fournisseur cable'!C10</f>
        <v>mètre</v>
      </c>
      <c r="D259" s="35">
        <f>'Fournisseur cable'!D10</f>
        <v>10</v>
      </c>
      <c r="E259" s="13"/>
      <c r="F259" s="13" t="str">
        <f>'Fournisseur cable'!F10</f>
        <v>REXEL</v>
      </c>
      <c r="G259" s="13" t="e">
        <f>'Fournisseur cable'!#REF!</f>
        <v>#REF!</v>
      </c>
      <c r="H259" s="118" t="e">
        <f>'Fournisseur cable'!#REF!</f>
        <v>#REF!</v>
      </c>
    </row>
    <row r="260" spans="1:8" x14ac:dyDescent="0.25">
      <c r="A260" s="136" t="str">
        <f>'Fournisseur cable'!A11</f>
        <v>Conducteur H07V-K marron 1,5 mm²</v>
      </c>
      <c r="B260" s="35">
        <f>'Fournisseur cable'!B11</f>
        <v>100</v>
      </c>
      <c r="C260" s="35" t="str">
        <f>'Fournisseur cable'!C11</f>
        <v>mètre</v>
      </c>
      <c r="D260" s="35">
        <f>'Fournisseur cable'!D11</f>
        <v>10</v>
      </c>
      <c r="E260" s="13"/>
      <c r="F260" s="13" t="str">
        <f>'Fournisseur cable'!F11</f>
        <v>REXEL</v>
      </c>
      <c r="G260" s="13" t="e">
        <f>'Fournisseur cable'!#REF!</f>
        <v>#REF!</v>
      </c>
      <c r="H260" s="118" t="e">
        <f>'Fournisseur cable'!#REF!</f>
        <v>#REF!</v>
      </c>
    </row>
    <row r="261" spans="1:8" x14ac:dyDescent="0.25">
      <c r="A261" s="136" t="str">
        <f>'Fournisseur cable'!A12</f>
        <v>Conducteur H07V-K noir 1,5 mm²</v>
      </c>
      <c r="B261" s="35">
        <f>'Fournisseur cable'!B12</f>
        <v>100</v>
      </c>
      <c r="C261" s="35" t="str">
        <f>'Fournisseur cable'!C12</f>
        <v>mètre</v>
      </c>
      <c r="D261" s="35">
        <f>'Fournisseur cable'!D12</f>
        <v>10</v>
      </c>
      <c r="E261" s="13"/>
      <c r="F261" s="13" t="str">
        <f>'Fournisseur cable'!F12</f>
        <v>REXEL</v>
      </c>
      <c r="G261" s="13" t="e">
        <f>'Fournisseur cable'!#REF!</f>
        <v>#REF!</v>
      </c>
      <c r="H261" s="118" t="e">
        <f>'Fournisseur cable'!#REF!</f>
        <v>#REF!</v>
      </c>
    </row>
    <row r="262" spans="1:8" x14ac:dyDescent="0.25">
      <c r="A262" s="136" t="str">
        <f>'Fournisseur cable'!A13</f>
        <v>Conducteur H07V-K rouge 1,5 mm²</v>
      </c>
      <c r="B262" s="35">
        <f>'Fournisseur cable'!B13</f>
        <v>100</v>
      </c>
      <c r="C262" s="35" t="str">
        <f>'Fournisseur cable'!C13</f>
        <v>mètre</v>
      </c>
      <c r="D262" s="35">
        <f>'Fournisseur cable'!D13</f>
        <v>10</v>
      </c>
      <c r="E262" s="13"/>
      <c r="F262" s="13" t="str">
        <f>'Fournisseur cable'!F13</f>
        <v>REXEL</v>
      </c>
      <c r="G262" s="13" t="e">
        <f>'Fournisseur cable'!#REF!</f>
        <v>#REF!</v>
      </c>
      <c r="H262" s="118" t="e">
        <f>'Fournisseur cable'!#REF!</f>
        <v>#REF!</v>
      </c>
    </row>
    <row r="263" spans="1:8" x14ac:dyDescent="0.25">
      <c r="A263" s="136" t="str">
        <f>'Fournisseur cable'!A14</f>
        <v>Conducteur H07V-K bleu 2,5 mm²</v>
      </c>
      <c r="B263" s="35">
        <f>'Fournisseur cable'!B14</f>
        <v>100</v>
      </c>
      <c r="C263" s="35" t="str">
        <f>'Fournisseur cable'!C14</f>
        <v>mètre</v>
      </c>
      <c r="D263" s="35">
        <f>'Fournisseur cable'!D14</f>
        <v>10</v>
      </c>
      <c r="E263" s="13"/>
      <c r="F263" s="13" t="str">
        <f>'Fournisseur cable'!F14</f>
        <v>REXEL</v>
      </c>
      <c r="G263" s="13" t="e">
        <f>'Fournisseur cable'!#REF!</f>
        <v>#REF!</v>
      </c>
      <c r="H263" s="118" t="e">
        <f>'Fournisseur cable'!#REF!</f>
        <v>#REF!</v>
      </c>
    </row>
    <row r="264" spans="1:8" x14ac:dyDescent="0.25">
      <c r="A264" s="136" t="str">
        <f>'Fournisseur cable'!A15</f>
        <v>Conducteur H07V-K marron 2,5 mm²</v>
      </c>
      <c r="B264" s="35">
        <f>'Fournisseur cable'!B15</f>
        <v>100</v>
      </c>
      <c r="C264" s="35" t="str">
        <f>'Fournisseur cable'!C15</f>
        <v>mètre</v>
      </c>
      <c r="D264" s="35">
        <f>'Fournisseur cable'!D15</f>
        <v>10</v>
      </c>
      <c r="E264" s="13"/>
      <c r="F264" s="13" t="str">
        <f>'Fournisseur cable'!F15</f>
        <v>REXEL</v>
      </c>
      <c r="G264" s="13" t="e">
        <f>'Fournisseur cable'!#REF!</f>
        <v>#REF!</v>
      </c>
      <c r="H264" s="118" t="e">
        <f>'Fournisseur cable'!#REF!</f>
        <v>#REF!</v>
      </c>
    </row>
    <row r="265" spans="1:8" x14ac:dyDescent="0.25">
      <c r="A265" s="136" t="str">
        <f>'Fournisseur cable'!A16</f>
        <v>Conducteur H07V-K noir 2,5 mm²</v>
      </c>
      <c r="B265" s="35">
        <f>'Fournisseur cable'!B16</f>
        <v>100</v>
      </c>
      <c r="C265" s="35" t="str">
        <f>'Fournisseur cable'!C16</f>
        <v>mètre</v>
      </c>
      <c r="D265" s="35">
        <f>'Fournisseur cable'!D16</f>
        <v>10</v>
      </c>
      <c r="E265" s="13"/>
      <c r="F265" s="13" t="str">
        <f>'Fournisseur cable'!F16</f>
        <v>REXEL</v>
      </c>
      <c r="G265" s="13" t="e">
        <f>'Fournisseur cable'!#REF!</f>
        <v>#REF!</v>
      </c>
      <c r="H265" s="118" t="e">
        <f>'Fournisseur cable'!#REF!</f>
        <v>#REF!</v>
      </c>
    </row>
    <row r="266" spans="1:8" x14ac:dyDescent="0.25">
      <c r="A266" s="136" t="str">
        <f>'Fournisseur cable'!A17</f>
        <v>Conducteur H07V-K rouge 2,5 mm²</v>
      </c>
      <c r="B266" s="35">
        <f>'Fournisseur cable'!B17</f>
        <v>100</v>
      </c>
      <c r="C266" s="35" t="str">
        <f>'Fournisseur cable'!C17</f>
        <v>mètre</v>
      </c>
      <c r="D266" s="35">
        <f>'Fournisseur cable'!D17</f>
        <v>10</v>
      </c>
      <c r="E266" s="13"/>
      <c r="F266" s="13" t="str">
        <f>'Fournisseur cable'!F17</f>
        <v>REXEL</v>
      </c>
      <c r="G266" s="13" t="e">
        <f>'Fournisseur cable'!#REF!</f>
        <v>#REF!</v>
      </c>
      <c r="H266" s="118" t="e">
        <f>'Fournisseur cable'!#REF!</f>
        <v>#REF!</v>
      </c>
    </row>
    <row r="267" spans="1:8" x14ac:dyDescent="0.25">
      <c r="A267" s="136" t="str">
        <f>'Fournisseur cable'!A18</f>
        <v xml:space="preserve">Conducteur H07V-K bleu 6 mm² </v>
      </c>
      <c r="B267" s="35">
        <f>'Fournisseur cable'!B18</f>
        <v>25</v>
      </c>
      <c r="C267" s="35" t="str">
        <f>'Fournisseur cable'!C18</f>
        <v>mètre</v>
      </c>
      <c r="D267" s="35">
        <f>'Fournisseur cable'!D18</f>
        <v>2</v>
      </c>
      <c r="E267" s="13"/>
      <c r="F267" s="13" t="str">
        <f>'Fournisseur cable'!F18</f>
        <v>REXEL</v>
      </c>
      <c r="G267" s="13" t="e">
        <f>'Fournisseur cable'!#REF!</f>
        <v>#REF!</v>
      </c>
      <c r="H267" s="118" t="e">
        <f>'Fournisseur cable'!#REF!</f>
        <v>#REF!</v>
      </c>
    </row>
    <row r="268" spans="1:8" x14ac:dyDescent="0.25">
      <c r="A268" s="136" t="str">
        <f>'Fournisseur cable'!A19</f>
        <v>Conducteur H07V-K rouge 6 mm²</v>
      </c>
      <c r="B268" s="35">
        <f>'Fournisseur cable'!B19</f>
        <v>25</v>
      </c>
      <c r="C268" s="35" t="str">
        <f>'Fournisseur cable'!C19</f>
        <v>mètre</v>
      </c>
      <c r="D268" s="35">
        <f>'Fournisseur cable'!D19</f>
        <v>2</v>
      </c>
      <c r="E268" s="13"/>
      <c r="F268" s="13" t="str">
        <f>'Fournisseur cable'!F19</f>
        <v>REXEL</v>
      </c>
      <c r="G268" s="13" t="e">
        <f>'Fournisseur cable'!#REF!</f>
        <v>#REF!</v>
      </c>
      <c r="H268" s="118" t="e">
        <f>'Fournisseur cable'!#REF!</f>
        <v>#REF!</v>
      </c>
    </row>
    <row r="269" spans="1:8" x14ac:dyDescent="0.25">
      <c r="A269" s="136" t="str">
        <f>'Fournisseur cable'!A20</f>
        <v>Conducteur H07V-K noir 10 mm²</v>
      </c>
      <c r="B269" s="35">
        <f>'Fournisseur cable'!B20</f>
        <v>100</v>
      </c>
      <c r="C269" s="35" t="str">
        <f>'Fournisseur cable'!C20</f>
        <v>mètre</v>
      </c>
      <c r="D269" s="35">
        <f>'Fournisseur cable'!D20</f>
        <v>10</v>
      </c>
      <c r="E269" s="13"/>
      <c r="F269" s="13" t="str">
        <f>'Fournisseur cable'!F20</f>
        <v>REXEL</v>
      </c>
      <c r="G269" s="13" t="e">
        <f>'Fournisseur cable'!#REF!</f>
        <v>#REF!</v>
      </c>
      <c r="H269" s="118" t="e">
        <f>'Fournisseur cable'!#REF!</f>
        <v>#REF!</v>
      </c>
    </row>
    <row r="270" spans="1:8" x14ac:dyDescent="0.25">
      <c r="A270" s="59" t="str">
        <f>'Fournisseur cable'!A21</f>
        <v>câble U1000RO2V 3G1,5</v>
      </c>
      <c r="B270" s="35">
        <f>'Fournisseur cable'!B21</f>
        <v>500</v>
      </c>
      <c r="C270" s="35" t="str">
        <f>'Fournisseur cable'!C21</f>
        <v>mètre</v>
      </c>
      <c r="D270" s="35">
        <f>'Fournisseur cable'!D21</f>
        <v>50</v>
      </c>
      <c r="E270" s="13"/>
      <c r="F270" s="13">
        <f>'Fournisseur cable'!F21</f>
        <v>0</v>
      </c>
      <c r="G270" s="13" t="e">
        <f>'Fournisseur cable'!#REF!</f>
        <v>#REF!</v>
      </c>
      <c r="H270" s="118" t="e">
        <f>'Fournisseur cable'!#REF!</f>
        <v>#REF!</v>
      </c>
    </row>
    <row r="271" spans="1:8" x14ac:dyDescent="0.25">
      <c r="A271" s="59" t="str">
        <f>'Fournisseur cable'!A22</f>
        <v>câble U1000RO2V3G2,5</v>
      </c>
      <c r="B271" s="35">
        <f>'Fournisseur cable'!B22</f>
        <v>500</v>
      </c>
      <c r="C271" s="35" t="str">
        <f>'Fournisseur cable'!C22</f>
        <v>mètre</v>
      </c>
      <c r="D271" s="35">
        <f>'Fournisseur cable'!D22</f>
        <v>50</v>
      </c>
      <c r="E271" s="13"/>
      <c r="F271" s="13">
        <f>'Fournisseur cable'!F22</f>
        <v>0</v>
      </c>
      <c r="G271" s="13" t="e">
        <f>'Fournisseur cable'!#REF!</f>
        <v>#REF!</v>
      </c>
      <c r="H271" s="118" t="e">
        <f>'Fournisseur cable'!#REF!</f>
        <v>#REF!</v>
      </c>
    </row>
    <row r="272" spans="1:8" x14ac:dyDescent="0.25">
      <c r="A272" s="59" t="str">
        <f>'Fournisseur cable'!A23</f>
        <v>câble U1000RO2V3G6</v>
      </c>
      <c r="B272" s="35">
        <f>'Fournisseur cable'!B23</f>
        <v>100</v>
      </c>
      <c r="C272" s="35" t="str">
        <f>'Fournisseur cable'!C23</f>
        <v>mètre</v>
      </c>
      <c r="D272" s="35">
        <f>'Fournisseur cable'!D23</f>
        <v>10</v>
      </c>
      <c r="E272" s="13"/>
      <c r="F272" s="13" t="str">
        <f>'Fournisseur cable'!F23</f>
        <v>REXEL</v>
      </c>
      <c r="G272" s="13" t="e">
        <f>'Fournisseur cable'!#REF!</f>
        <v>#REF!</v>
      </c>
      <c r="H272" s="118" t="e">
        <f>'Fournisseur cable'!#REF!</f>
        <v>#REF!</v>
      </c>
    </row>
    <row r="273" spans="1:8" x14ac:dyDescent="0.25">
      <c r="H273" s="127"/>
    </row>
    <row r="274" spans="1:8" x14ac:dyDescent="0.25">
      <c r="A274" s="133" t="str">
        <f>ATV!A3</f>
        <v>Mobilier d'atelier</v>
      </c>
      <c r="B274" s="9">
        <f>ATV!B3</f>
        <v>0</v>
      </c>
      <c r="C274" s="9">
        <f>ATV!C3</f>
        <v>0</v>
      </c>
      <c r="D274" s="9">
        <f>ATV!D3</f>
        <v>0</v>
      </c>
      <c r="E274" s="23" t="str">
        <f>ATV!E3</f>
        <v>Référence</v>
      </c>
      <c r="F274" s="9"/>
      <c r="G274" s="9">
        <f>ATV!G3</f>
        <v>0</v>
      </c>
      <c r="H274" s="125" t="e">
        <f>ATV!#REF!</f>
        <v>#REF!</v>
      </c>
    </row>
    <row r="275" spans="1:8" x14ac:dyDescent="0.25">
      <c r="A275" s="59" t="str">
        <f>ATV!A4</f>
        <v>Dessertes mobiles 4 tiroirs Gris graphite et vert pomme</v>
      </c>
      <c r="B275" s="35">
        <f>ATV!B4</f>
        <v>8</v>
      </c>
      <c r="C275" s="13" t="str">
        <f>ATV!C4</f>
        <v>unité</v>
      </c>
      <c r="D275" s="35">
        <f>ATV!D4</f>
        <v>0</v>
      </c>
      <c r="E275" s="35" t="str">
        <f>ATV!E4</f>
        <v>ZZZ</v>
      </c>
      <c r="F275" s="33"/>
      <c r="G275" s="33">
        <f>ATV!G4</f>
        <v>0</v>
      </c>
      <c r="H275" s="118" t="e">
        <f>ATV!#REF!</f>
        <v>#REF!</v>
      </c>
    </row>
    <row r="276" spans="1:8" x14ac:dyDescent="0.25">
      <c r="A276" s="59" t="str">
        <f>ATV!A5</f>
        <v>Aménagement tiroir Bac plastiques</v>
      </c>
      <c r="B276" s="35">
        <f>ATV!B5</f>
        <v>8</v>
      </c>
      <c r="C276" s="13" t="str">
        <f>ATV!C5</f>
        <v>unité</v>
      </c>
      <c r="D276" s="35">
        <f>ATV!D5</f>
        <v>0</v>
      </c>
      <c r="E276" s="13" t="str">
        <f>ATV!E5</f>
        <v>AM2</v>
      </c>
      <c r="F276" s="33"/>
      <c r="G276" s="33">
        <f>ATV!G5</f>
        <v>0</v>
      </c>
      <c r="H276" s="118" t="e">
        <f>ATV!#REF!</f>
        <v>#REF!</v>
      </c>
    </row>
    <row r="277" spans="1:8" x14ac:dyDescent="0.25">
      <c r="A277" s="59"/>
      <c r="B277" s="35"/>
      <c r="C277" s="13"/>
      <c r="D277" s="35"/>
      <c r="E277" s="13"/>
      <c r="F277" s="33"/>
      <c r="G277" s="33"/>
      <c r="H277" s="118"/>
    </row>
    <row r="278" spans="1:8" x14ac:dyDescent="0.25">
      <c r="A278" s="133" t="s">
        <v>451</v>
      </c>
      <c r="B278" s="9">
        <f>ATV!B6</f>
        <v>0</v>
      </c>
      <c r="C278" s="9">
        <f>ATV!C6</f>
        <v>0</v>
      </c>
      <c r="D278" s="9">
        <f>ATV!D6</f>
        <v>0</v>
      </c>
      <c r="E278" s="23">
        <f>ATV!E6</f>
        <v>0</v>
      </c>
      <c r="F278" s="9"/>
      <c r="G278" s="9">
        <f>ATV!G6</f>
        <v>0</v>
      </c>
      <c r="H278" s="125" t="e">
        <f>ATV!#REF!</f>
        <v>#REF!</v>
      </c>
    </row>
    <row r="279" spans="1:8" x14ac:dyDescent="0.25">
      <c r="A279" s="59" t="s">
        <v>452</v>
      </c>
      <c r="B279" s="35">
        <v>2000</v>
      </c>
      <c r="C279" s="13" t="s">
        <v>149</v>
      </c>
      <c r="D279" s="35">
        <f>ATV!D7</f>
        <v>0</v>
      </c>
      <c r="E279" s="35">
        <f>ATV!E7</f>
        <v>0</v>
      </c>
      <c r="F279" s="33"/>
      <c r="G279" s="33">
        <f>ATV!G7</f>
        <v>0</v>
      </c>
      <c r="H279" s="118" t="e">
        <f>ATV!#REF!</f>
        <v>#REF!</v>
      </c>
    </row>
    <row r="280" spans="1:8" x14ac:dyDescent="0.25">
      <c r="A280" s="59" t="s">
        <v>453</v>
      </c>
      <c r="B280" s="35">
        <v>1</v>
      </c>
      <c r="C280" s="13" t="s">
        <v>149</v>
      </c>
      <c r="D280" s="35">
        <f>ATV!D8</f>
        <v>0</v>
      </c>
      <c r="E280" s="13">
        <f>ATV!E8</f>
        <v>0</v>
      </c>
      <c r="F280" s="33"/>
      <c r="G280" s="33">
        <f>ATV!G8</f>
        <v>0</v>
      </c>
      <c r="H280" s="118" t="e">
        <f>ATV!#REF!</f>
        <v>#REF!</v>
      </c>
    </row>
    <row r="281" spans="1:8" x14ac:dyDescent="0.25">
      <c r="A281" s="136" t="s">
        <v>454</v>
      </c>
      <c r="B281" s="35">
        <v>1</v>
      </c>
      <c r="C281" s="13"/>
      <c r="D281" s="35"/>
      <c r="E281" s="13"/>
      <c r="F281" s="33"/>
      <c r="G281" s="33"/>
      <c r="H281" s="118"/>
    </row>
    <row r="282" spans="1:8" x14ac:dyDescent="0.25">
      <c r="A282" s="139"/>
      <c r="B282" s="131"/>
      <c r="C282" s="114"/>
      <c r="D282" s="131"/>
      <c r="E282" s="114"/>
      <c r="F282" s="10"/>
      <c r="G282" s="10"/>
      <c r="H282" s="132"/>
    </row>
    <row r="283" spans="1:8" x14ac:dyDescent="0.25">
      <c r="H283" s="127"/>
    </row>
  </sheetData>
  <autoFilter ref="A2:H283"/>
  <customSheetViews>
    <customSheetView guid="{10212DAF-EE1F-48D4-B103-057A79A47D00}" scale="90" showPageBreaks="1" fitToPage="1" printArea="1" showAutoFilter="1">
      <pane xSplit="3" ySplit="2" topLeftCell="G222" activePane="bottomRight" state="frozen"/>
      <selection pane="bottomRight" activeCell="K249" sqref="K249"/>
      <pageMargins left="0.23622047244094491" right="0.23622047244094491" top="0.27559055118110237" bottom="0.31496062992125984" header="0.19685039370078741" footer="0.19685039370078741"/>
      <pageSetup paperSize="8" scale="60" fitToHeight="3" orientation="portrait" r:id="rId1"/>
      <autoFilter ref="A2:K276"/>
    </customSheetView>
  </customSheetViews>
  <conditionalFormatting sqref="A1:H1048576">
    <cfRule type="cellIs" dxfId="0" priority="2" operator="equal">
      <formula>0</formula>
    </cfRule>
  </conditionalFormatting>
  <pageMargins left="0.23622047244094491" right="0.23622047244094491" top="0.27559055118110237" bottom="0.31496062992125984" header="0.19685039370078741" footer="0.19685039370078741"/>
  <pageSetup paperSize="8" scale="60" fitToHeight="3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opLeftCell="E1" zoomScale="80" zoomScaleNormal="80" workbookViewId="0">
      <selection activeCell="G1" sqref="G1:K1048576"/>
    </sheetView>
  </sheetViews>
  <sheetFormatPr baseColWidth="10" defaultRowHeight="15" x14ac:dyDescent="0.25"/>
  <cols>
    <col min="1" max="1" width="57.5703125" style="7" customWidth="1"/>
    <col min="2" max="2" width="9.42578125" style="7" customWidth="1"/>
    <col min="3" max="3" width="19.85546875" style="7" customWidth="1"/>
    <col min="4" max="4" width="18.85546875" style="7" customWidth="1"/>
    <col min="5" max="5" width="41.28515625" style="7" customWidth="1"/>
    <col min="6" max="6" width="36.7109375" style="7" customWidth="1"/>
    <col min="7" max="16384" width="11.42578125" style="7"/>
  </cols>
  <sheetData>
    <row r="2" spans="1:6" x14ac:dyDescent="0.25">
      <c r="A2" s="15" t="s">
        <v>51</v>
      </c>
      <c r="B2" s="15" t="s">
        <v>50</v>
      </c>
      <c r="C2" s="15" t="s">
        <v>157</v>
      </c>
      <c r="D2" s="25" t="s">
        <v>164</v>
      </c>
      <c r="E2" s="15" t="s">
        <v>52</v>
      </c>
      <c r="F2" s="15" t="s">
        <v>426</v>
      </c>
    </row>
    <row r="3" spans="1:6" x14ac:dyDescent="0.25">
      <c r="A3" s="9" t="s">
        <v>5</v>
      </c>
      <c r="B3" s="9"/>
      <c r="C3" s="9"/>
      <c r="D3" s="9"/>
      <c r="E3" s="23" t="s">
        <v>52</v>
      </c>
      <c r="F3" s="9"/>
    </row>
    <row r="4" spans="1:6" x14ac:dyDescent="0.25">
      <c r="A4" s="33" t="s">
        <v>361</v>
      </c>
      <c r="B4" s="18">
        <v>26</v>
      </c>
      <c r="C4" s="12" t="s">
        <v>149</v>
      </c>
      <c r="D4" s="12">
        <v>1</v>
      </c>
      <c r="E4" s="13">
        <v>3097110</v>
      </c>
      <c r="F4" s="8"/>
    </row>
    <row r="5" spans="1:6" x14ac:dyDescent="0.25">
      <c r="A5" s="20" t="s">
        <v>364</v>
      </c>
      <c r="B5" s="18">
        <v>13</v>
      </c>
      <c r="C5" s="35" t="s">
        <v>149</v>
      </c>
      <c r="D5" s="35">
        <v>1</v>
      </c>
      <c r="E5" s="13" t="s">
        <v>363</v>
      </c>
      <c r="F5" s="33"/>
    </row>
    <row r="6" spans="1:6" ht="30" x14ac:dyDescent="0.25">
      <c r="A6" s="20" t="s">
        <v>365</v>
      </c>
      <c r="B6" s="13">
        <v>13</v>
      </c>
      <c r="C6" s="35" t="s">
        <v>149</v>
      </c>
      <c r="D6" s="35">
        <v>2</v>
      </c>
      <c r="E6" s="13">
        <v>26771</v>
      </c>
      <c r="F6" s="59" t="s">
        <v>366</v>
      </c>
    </row>
    <row r="8" spans="1:6" x14ac:dyDescent="0.25">
      <c r="A8" s="32" t="s">
        <v>280</v>
      </c>
    </row>
    <row r="9" spans="1:6" x14ac:dyDescent="0.25">
      <c r="A9" s="32" t="s">
        <v>281</v>
      </c>
    </row>
  </sheetData>
  <customSheetViews>
    <customSheetView guid="{10212DAF-EE1F-48D4-B103-057A79A47D00}" scale="110" showPageBreaks="1" topLeftCell="F1">
      <selection activeCell="I8" sqref="I8"/>
      <pageMargins left="0.23622047244094488" right="0.23622047244094488" top="0.74803149606299213" bottom="0.74803149606299213" header="0.31496062992125984" footer="0.31496062992125984"/>
      <pageSetup paperSize="8" scale="50" orientation="landscape" r:id="rId1"/>
    </customSheetView>
    <customSheetView guid="{E4AA0CF1-3EC6-4DF5-B8DC-5725BCA40376}" scale="70">
      <selection activeCell="A10" sqref="A10"/>
      <pageMargins left="0.23622047244094488" right="0.23622047244094488" top="0.74803149606299213" bottom="0.74803149606299213" header="0.31496062992125984" footer="0.31496062992125984"/>
      <pageSetup paperSize="9" scale="50" orientation="portrait" r:id="rId2"/>
    </customSheetView>
    <customSheetView guid="{DC87B7F1-D339-4891-A47D-A7B3B843681F}" scale="70">
      <selection activeCell="A10" sqref="A10"/>
      <pageMargins left="0.23622047244094488" right="0.23622047244094488" top="0.74803149606299213" bottom="0.74803149606299213" header="0.31496062992125984" footer="0.31496062992125984"/>
      <pageSetup paperSize="9" scale="50" orientation="portrait" r:id="rId3"/>
    </customSheetView>
  </customSheetViews>
  <pageMargins left="0.23622047244094488" right="0.23622047244094488" top="0.74803149606299213" bottom="0.74803149606299213" header="0.31496062992125984" footer="0.31496062992125984"/>
  <pageSetup paperSize="8" scale="50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opLeftCell="F1" zoomScale="90" zoomScaleNormal="90" workbookViewId="0">
      <selection activeCell="G1" sqref="G1:K1048576"/>
    </sheetView>
  </sheetViews>
  <sheetFormatPr baseColWidth="10" defaultRowHeight="15" x14ac:dyDescent="0.25"/>
  <cols>
    <col min="1" max="1" width="57.5703125" style="7" customWidth="1"/>
    <col min="2" max="2" width="9.42578125" style="7" customWidth="1"/>
    <col min="3" max="3" width="19.85546875" style="7" customWidth="1"/>
    <col min="4" max="4" width="18.85546875" style="7" customWidth="1"/>
    <col min="5" max="5" width="41.28515625" style="7" customWidth="1"/>
    <col min="6" max="6" width="36.7109375" style="7" customWidth="1"/>
    <col min="7" max="16384" width="11.42578125" style="7"/>
  </cols>
  <sheetData>
    <row r="2" spans="1:6" x14ac:dyDescent="0.25">
      <c r="A2" s="15" t="s">
        <v>51</v>
      </c>
      <c r="B2" s="15" t="s">
        <v>50</v>
      </c>
      <c r="C2" s="15" t="s">
        <v>157</v>
      </c>
      <c r="D2" s="25" t="s">
        <v>164</v>
      </c>
      <c r="E2" s="15" t="s">
        <v>52</v>
      </c>
      <c r="F2" s="15" t="s">
        <v>426</v>
      </c>
    </row>
    <row r="3" spans="1:6" x14ac:dyDescent="0.25">
      <c r="A3" s="9" t="s">
        <v>0</v>
      </c>
      <c r="B3" s="9"/>
      <c r="C3" s="9"/>
      <c r="D3" s="9"/>
      <c r="E3" s="9"/>
      <c r="F3" s="9"/>
    </row>
    <row r="4" spans="1:6" ht="60" x14ac:dyDescent="0.25">
      <c r="A4" s="33" t="s">
        <v>380</v>
      </c>
      <c r="B4" s="12">
        <v>5</v>
      </c>
      <c r="C4" s="13" t="s">
        <v>149</v>
      </c>
      <c r="D4" s="12">
        <v>1</v>
      </c>
      <c r="E4" s="68" t="s">
        <v>543</v>
      </c>
      <c r="F4" s="8"/>
    </row>
    <row r="5" spans="1:6" x14ac:dyDescent="0.25">
      <c r="A5" s="167" t="s">
        <v>531</v>
      </c>
      <c r="B5" s="167">
        <v>5</v>
      </c>
      <c r="C5" s="167" t="s">
        <v>155</v>
      </c>
      <c r="D5" s="167"/>
    </row>
    <row r="6" spans="1:6" x14ac:dyDescent="0.25">
      <c r="A6" s="168" t="s">
        <v>532</v>
      </c>
      <c r="B6" s="167"/>
      <c r="C6" s="167" t="s">
        <v>155</v>
      </c>
      <c r="D6" s="167"/>
    </row>
    <row r="7" spans="1:6" x14ac:dyDescent="0.25">
      <c r="A7" s="168" t="s">
        <v>533</v>
      </c>
      <c r="B7" s="167">
        <v>4</v>
      </c>
      <c r="C7" s="167"/>
      <c r="D7" s="167"/>
    </row>
    <row r="8" spans="1:6" x14ac:dyDescent="0.25">
      <c r="A8" s="168" t="s">
        <v>535</v>
      </c>
      <c r="B8" s="167"/>
      <c r="C8" s="167"/>
      <c r="D8" s="167"/>
    </row>
    <row r="9" spans="1:6" x14ac:dyDescent="0.25">
      <c r="A9" s="168" t="s">
        <v>534</v>
      </c>
      <c r="B9" s="167">
        <v>5</v>
      </c>
      <c r="C9" s="167"/>
      <c r="D9" s="167"/>
    </row>
    <row r="10" spans="1:6" x14ac:dyDescent="0.25">
      <c r="A10" s="168" t="s">
        <v>541</v>
      </c>
      <c r="B10" s="167">
        <v>52</v>
      </c>
      <c r="C10" s="167"/>
      <c r="D10" s="167">
        <v>4</v>
      </c>
    </row>
    <row r="11" spans="1:6" x14ac:dyDescent="0.25">
      <c r="A11" s="168" t="s">
        <v>540</v>
      </c>
      <c r="B11" s="167">
        <v>52</v>
      </c>
      <c r="C11" s="167"/>
      <c r="D11" s="167">
        <v>4</v>
      </c>
    </row>
    <row r="12" spans="1:6" x14ac:dyDescent="0.25">
      <c r="A12" s="168" t="s">
        <v>542</v>
      </c>
    </row>
  </sheetData>
  <customSheetViews>
    <customSheetView guid="{10212DAF-EE1F-48D4-B103-057A79A47D00}" scale="110" showPageBreaks="1" topLeftCell="D1">
      <selection activeCell="F2" sqref="F2"/>
      <pageMargins left="0.23622047244094488" right="0.23622047244094488" top="0.74803149606299213" bottom="0.74803149606299213" header="0.31496062992125984" footer="0.31496062992125984"/>
      <pageSetup paperSize="9" scale="50" orientation="portrait" r:id="rId1"/>
    </customSheetView>
    <customSheetView guid="{E4AA0CF1-3EC6-4DF5-B8DC-5725BCA40376}" scale="70">
      <selection activeCell="D12" sqref="D12"/>
      <pageMargins left="0.23622047244094488" right="0.23622047244094488" top="0.74803149606299213" bottom="0.74803149606299213" header="0.31496062992125984" footer="0.31496062992125984"/>
      <pageSetup paperSize="9" scale="50" orientation="portrait" r:id="rId2"/>
    </customSheetView>
    <customSheetView guid="{DC87B7F1-D339-4891-A47D-A7B3B843681F}" scale="70">
      <selection activeCell="D12" sqref="D12"/>
      <pageMargins left="0.23622047244094488" right="0.23622047244094488" top="0.74803149606299213" bottom="0.74803149606299213" header="0.31496062992125984" footer="0.31496062992125984"/>
      <pageSetup paperSize="9" scale="50" orientation="portrait" r:id="rId3"/>
    </customSheetView>
  </customSheetViews>
  <pageMargins left="0.23622047244094488" right="0.23622047244094488" top="0.74803149606299213" bottom="0.74803149606299213" header="0.31496062992125984" footer="0.31496062992125984"/>
  <pageSetup paperSize="9" scale="50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F1" zoomScale="80" zoomScaleNormal="80" workbookViewId="0">
      <selection activeCell="G1" sqref="G1:K1048576"/>
    </sheetView>
  </sheetViews>
  <sheetFormatPr baseColWidth="10" defaultRowHeight="15" x14ac:dyDescent="0.25"/>
  <cols>
    <col min="1" max="1" width="57.5703125" style="7" customWidth="1"/>
    <col min="2" max="2" width="9.42578125" style="7" customWidth="1"/>
    <col min="3" max="3" width="19.85546875" style="7" customWidth="1"/>
    <col min="4" max="5" width="18.85546875" style="7" customWidth="1"/>
    <col min="6" max="6" width="41.28515625" style="7" customWidth="1"/>
    <col min="7" max="7" width="11.85546875" style="32" bestFit="1" customWidth="1"/>
    <col min="8" max="16384" width="11.42578125" style="7"/>
  </cols>
  <sheetData>
    <row r="1" spans="1:7" x14ac:dyDescent="0.25">
      <c r="A1" s="56"/>
      <c r="B1" s="56"/>
      <c r="C1" s="56"/>
      <c r="D1" s="57"/>
      <c r="E1" s="56"/>
      <c r="F1" s="56"/>
      <c r="G1" s="58"/>
    </row>
    <row r="2" spans="1:7" x14ac:dyDescent="0.25">
      <c r="A2" s="15" t="s">
        <v>51</v>
      </c>
      <c r="B2" s="15" t="s">
        <v>50</v>
      </c>
      <c r="C2" s="15" t="s">
        <v>157</v>
      </c>
      <c r="D2" s="25" t="s">
        <v>164</v>
      </c>
      <c r="E2" s="15" t="s">
        <v>52</v>
      </c>
      <c r="F2" s="15" t="s">
        <v>426</v>
      </c>
    </row>
    <row r="3" spans="1:7" x14ac:dyDescent="0.25">
      <c r="A3" s="9" t="s">
        <v>7</v>
      </c>
      <c r="B3" s="9"/>
      <c r="C3" s="9"/>
      <c r="D3" s="9"/>
      <c r="E3" s="23" t="s">
        <v>52</v>
      </c>
      <c r="F3" s="9"/>
    </row>
    <row r="4" spans="1:7" x14ac:dyDescent="0.25">
      <c r="A4" s="8" t="s">
        <v>174</v>
      </c>
      <c r="B4" s="12">
        <v>13</v>
      </c>
      <c r="C4" s="13" t="s">
        <v>160</v>
      </c>
      <c r="D4" s="12">
        <v>1</v>
      </c>
      <c r="E4" s="13"/>
      <c r="F4" s="8"/>
    </row>
  </sheetData>
  <customSheetViews>
    <customSheetView guid="{10212DAF-EE1F-48D4-B103-057A79A47D00}" showPageBreaks="1" topLeftCell="E1">
      <selection activeCell="F2" sqref="F2"/>
      <pageMargins left="0.23622047244094488" right="0.23622047244094488" top="0.74803149606299213" bottom="0.74803149606299213" header="0.31496062992125984" footer="0.31496062992125984"/>
      <pageSetup paperSize="9" scale="50" orientation="portrait" r:id="rId1"/>
    </customSheetView>
    <customSheetView guid="{E4AA0CF1-3EC6-4DF5-B8DC-5725BCA40376}" scale="70">
      <selection activeCell="A14" sqref="A14"/>
      <pageMargins left="0.23622047244094488" right="0.23622047244094488" top="0.74803149606299213" bottom="0.74803149606299213" header="0.31496062992125984" footer="0.31496062992125984"/>
      <pageSetup paperSize="9" scale="50" orientation="portrait" r:id="rId2"/>
    </customSheetView>
    <customSheetView guid="{DC87B7F1-D339-4891-A47D-A7B3B843681F}" scale="70">
      <selection activeCell="A14" sqref="A14"/>
      <pageMargins left="0.23622047244094488" right="0.23622047244094488" top="0.74803149606299213" bottom="0.74803149606299213" header="0.31496062992125984" footer="0.31496062992125984"/>
      <pageSetup paperSize="9" scale="50" orientation="portrait" r:id="rId3"/>
    </customSheetView>
  </customSheetViews>
  <pageMargins left="0.23622047244094488" right="0.23622047244094488" top="0.74803149606299213" bottom="0.74803149606299213" header="0.31496062992125984" footer="0.31496062992125984"/>
  <pageSetup paperSize="9" scale="50" orientation="portrait"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="80" zoomScaleNormal="80" workbookViewId="0">
      <pane xSplit="4" ySplit="3" topLeftCell="G4" activePane="bottomRight" state="frozen"/>
      <selection pane="topRight" activeCell="E1" sqref="E1"/>
      <selection pane="bottomLeft" activeCell="A4" sqref="A4"/>
      <selection pane="bottomRight" activeCell="H1" sqref="H1:L1048576"/>
    </sheetView>
  </sheetViews>
  <sheetFormatPr baseColWidth="10" defaultRowHeight="15" x14ac:dyDescent="0.25"/>
  <cols>
    <col min="1" max="1" width="57.5703125" style="7" customWidth="1"/>
    <col min="2" max="2" width="9.42578125" style="7" customWidth="1"/>
    <col min="3" max="3" width="19.85546875" style="7" customWidth="1"/>
    <col min="4" max="4" width="18.85546875" style="7" customWidth="1"/>
    <col min="5" max="5" width="41.28515625" style="7" customWidth="1"/>
    <col min="6" max="6" width="36.7109375" style="7" customWidth="1"/>
    <col min="7" max="7" width="36.7109375" style="32" customWidth="1"/>
    <col min="8" max="16384" width="11.42578125" style="7"/>
  </cols>
  <sheetData>
    <row r="1" spans="1:7" x14ac:dyDescent="0.25">
      <c r="G1" s="58"/>
    </row>
    <row r="2" spans="1:7" ht="30" x14ac:dyDescent="0.25">
      <c r="A2" s="15" t="s">
        <v>51</v>
      </c>
      <c r="B2" s="15" t="s">
        <v>50</v>
      </c>
      <c r="C2" s="15" t="s">
        <v>157</v>
      </c>
      <c r="D2" s="25" t="s">
        <v>164</v>
      </c>
      <c r="E2" s="15" t="s">
        <v>52</v>
      </c>
      <c r="F2" s="15" t="s">
        <v>426</v>
      </c>
      <c r="G2" s="31" t="s">
        <v>234</v>
      </c>
    </row>
    <row r="3" spans="1:7" x14ac:dyDescent="0.25">
      <c r="A3" s="9" t="s">
        <v>47</v>
      </c>
      <c r="B3" s="9"/>
      <c r="C3" s="9"/>
      <c r="D3" s="9"/>
      <c r="E3" s="23" t="s">
        <v>52</v>
      </c>
      <c r="F3" s="9"/>
      <c r="G3" s="9"/>
    </row>
    <row r="4" spans="1:7" x14ac:dyDescent="0.25">
      <c r="A4" s="8" t="s">
        <v>76</v>
      </c>
      <c r="B4" s="12">
        <v>120</v>
      </c>
      <c r="C4" s="13" t="s">
        <v>155</v>
      </c>
      <c r="D4" s="12">
        <v>9</v>
      </c>
      <c r="E4" s="12" t="s">
        <v>65</v>
      </c>
      <c r="F4" s="8"/>
      <c r="G4" s="33"/>
    </row>
    <row r="5" spans="1:7" x14ac:dyDescent="0.25">
      <c r="A5" s="8" t="s">
        <v>77</v>
      </c>
      <c r="B5" s="12">
        <v>26</v>
      </c>
      <c r="C5" s="13" t="s">
        <v>149</v>
      </c>
      <c r="D5" s="12">
        <v>2</v>
      </c>
      <c r="E5" s="13" t="s">
        <v>66</v>
      </c>
      <c r="F5" s="8"/>
      <c r="G5" s="33"/>
    </row>
    <row r="6" spans="1:7" x14ac:dyDescent="0.25">
      <c r="A6" s="8" t="s">
        <v>78</v>
      </c>
      <c r="B6" s="12">
        <v>130</v>
      </c>
      <c r="C6" s="13" t="s">
        <v>149</v>
      </c>
      <c r="D6" s="12">
        <v>10</v>
      </c>
      <c r="E6" s="13" t="s">
        <v>67</v>
      </c>
      <c r="F6" s="8"/>
      <c r="G6" s="33"/>
    </row>
    <row r="7" spans="1:7" x14ac:dyDescent="0.25">
      <c r="A7" s="8" t="s">
        <v>79</v>
      </c>
      <c r="B7" s="12">
        <v>52</v>
      </c>
      <c r="C7" s="13" t="s">
        <v>149</v>
      </c>
      <c r="D7" s="12">
        <v>4</v>
      </c>
      <c r="E7" s="13" t="s">
        <v>68</v>
      </c>
      <c r="F7" s="8"/>
      <c r="G7" s="33"/>
    </row>
    <row r="8" spans="1:7" x14ac:dyDescent="0.25">
      <c r="A8" s="8" t="s">
        <v>80</v>
      </c>
      <c r="B8" s="12">
        <v>200</v>
      </c>
      <c r="C8" s="13" t="s">
        <v>149</v>
      </c>
      <c r="D8" s="12">
        <v>15</v>
      </c>
      <c r="E8" s="13" t="s">
        <v>69</v>
      </c>
      <c r="F8" s="8"/>
      <c r="G8" s="33"/>
    </row>
    <row r="9" spans="1:7" x14ac:dyDescent="0.25">
      <c r="A9" s="8" t="s">
        <v>81</v>
      </c>
      <c r="B9" s="12">
        <v>200</v>
      </c>
      <c r="C9" s="13" t="s">
        <v>149</v>
      </c>
      <c r="D9" s="12">
        <v>15</v>
      </c>
      <c r="E9" s="13" t="s">
        <v>70</v>
      </c>
      <c r="F9" s="8"/>
      <c r="G9" s="33"/>
    </row>
    <row r="10" spans="1:7" x14ac:dyDescent="0.25">
      <c r="A10" s="8" t="s">
        <v>82</v>
      </c>
      <c r="B10" s="12">
        <v>200</v>
      </c>
      <c r="C10" s="13" t="s">
        <v>149</v>
      </c>
      <c r="D10" s="12">
        <v>15</v>
      </c>
      <c r="E10" s="13" t="s">
        <v>71</v>
      </c>
      <c r="F10" s="8"/>
      <c r="G10" s="33"/>
    </row>
    <row r="11" spans="1:7" x14ac:dyDescent="0.25">
      <c r="A11" s="8" t="s">
        <v>83</v>
      </c>
      <c r="B11" s="12">
        <v>52</v>
      </c>
      <c r="C11" s="13" t="s">
        <v>149</v>
      </c>
      <c r="D11" s="12">
        <v>4</v>
      </c>
      <c r="E11" s="13" t="s">
        <v>72</v>
      </c>
      <c r="F11" s="8"/>
      <c r="G11" s="33"/>
    </row>
    <row r="13" spans="1:7" x14ac:dyDescent="0.25">
      <c r="A13" s="27" t="s">
        <v>381</v>
      </c>
    </row>
  </sheetData>
  <customSheetViews>
    <customSheetView guid="{10212DAF-EE1F-48D4-B103-057A79A47D00}" scale="110" showPageBreaks="1">
      <pane xSplit="4" ySplit="3" topLeftCell="H4" activePane="bottomRight" state="frozen"/>
      <selection pane="bottomRight" activeCell="J15" sqref="J15"/>
      <pageMargins left="0.23622047244094488" right="0.23622047244094488" top="0.74803149606299213" bottom="0.74803149606299213" header="0.31496062992125984" footer="0.31496062992125984"/>
      <pageSetup paperSize="9" scale="50" orientation="portrait" r:id="rId1"/>
    </customSheetView>
    <customSheetView guid="{E4AA0CF1-3EC6-4DF5-B8DC-5725BCA40376}" scale="70">
      <selection activeCell="D18" sqref="D18"/>
      <pageMargins left="0.23622047244094488" right="0.23622047244094488" top="0.74803149606299213" bottom="0.74803149606299213" header="0.31496062992125984" footer="0.31496062992125984"/>
      <pageSetup paperSize="9" scale="50" orientation="portrait" r:id="rId2"/>
    </customSheetView>
    <customSheetView guid="{DC87B7F1-D339-4891-A47D-A7B3B843681F}" scale="70">
      <selection activeCell="D18" sqref="D18"/>
      <pageMargins left="0.23622047244094488" right="0.23622047244094488" top="0.74803149606299213" bottom="0.74803149606299213" header="0.31496062992125984" footer="0.31496062992125984"/>
      <pageSetup paperSize="9" scale="50" orientation="portrait" r:id="rId3"/>
    </customSheetView>
  </customSheetViews>
  <pageMargins left="0.23622047244094488" right="0.23622047244094488" top="0.74803149606299213" bottom="0.74803149606299213" header="0.31496062992125984" footer="0.31496062992125984"/>
  <pageSetup paperSize="9" scale="50" orientation="portrait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opLeftCell="F1" zoomScale="80" zoomScaleNormal="80" workbookViewId="0">
      <selection activeCell="G1" sqref="G1:K1048576"/>
    </sheetView>
  </sheetViews>
  <sheetFormatPr baseColWidth="10" defaultRowHeight="15" x14ac:dyDescent="0.25"/>
  <cols>
    <col min="1" max="1" width="57.5703125" style="7" customWidth="1"/>
    <col min="2" max="2" width="9.42578125" style="7" customWidth="1"/>
    <col min="3" max="3" width="19.85546875" style="7" customWidth="1"/>
    <col min="4" max="4" width="18.85546875" style="7" customWidth="1"/>
    <col min="5" max="5" width="41.28515625" style="7" customWidth="1"/>
    <col min="6" max="6" width="36.7109375" style="7" customWidth="1"/>
    <col min="7" max="16384" width="11.42578125" style="7"/>
  </cols>
  <sheetData>
    <row r="2" spans="1:6" x14ac:dyDescent="0.25">
      <c r="A2" s="15" t="s">
        <v>51</v>
      </c>
      <c r="B2" s="15" t="s">
        <v>50</v>
      </c>
      <c r="C2" s="15" t="s">
        <v>157</v>
      </c>
      <c r="D2" s="25" t="s">
        <v>164</v>
      </c>
      <c r="E2" s="15" t="s">
        <v>52</v>
      </c>
      <c r="F2" s="15" t="s">
        <v>426</v>
      </c>
    </row>
    <row r="3" spans="1:6" x14ac:dyDescent="0.25">
      <c r="A3" s="9"/>
      <c r="B3" s="9"/>
      <c r="C3" s="9"/>
      <c r="D3" s="9"/>
      <c r="E3" s="9"/>
      <c r="F3" s="9"/>
    </row>
    <row r="4" spans="1:6" x14ac:dyDescent="0.25">
      <c r="A4" s="33" t="s">
        <v>84</v>
      </c>
      <c r="B4" s="35">
        <v>13</v>
      </c>
      <c r="C4" s="35" t="s">
        <v>149</v>
      </c>
      <c r="D4" s="35">
        <v>1</v>
      </c>
      <c r="E4" s="13">
        <v>1125</v>
      </c>
      <c r="F4" s="33"/>
    </row>
    <row r="5" spans="1:6" x14ac:dyDescent="0.25">
      <c r="F5" s="10"/>
    </row>
    <row r="6" spans="1:6" x14ac:dyDescent="0.25">
      <c r="F6" s="10"/>
    </row>
    <row r="7" spans="1:6" x14ac:dyDescent="0.25">
      <c r="F7" s="10"/>
    </row>
    <row r="8" spans="1:6" x14ac:dyDescent="0.25">
      <c r="F8" s="10"/>
    </row>
    <row r="9" spans="1:6" x14ac:dyDescent="0.25">
      <c r="F9" s="10"/>
    </row>
    <row r="10" spans="1:6" x14ac:dyDescent="0.25">
      <c r="F10" s="10"/>
    </row>
  </sheetData>
  <customSheetViews>
    <customSheetView guid="{10212DAF-EE1F-48D4-B103-057A79A47D00}" scale="110" showPageBreaks="1">
      <selection activeCell="A4" sqref="A4"/>
      <pageMargins left="0.23622047244094488" right="0.23622047244094488" top="0.74803149606299213" bottom="0.74803149606299213" header="0.31496062992125984" footer="0.31496062992125984"/>
      <pageSetup paperSize="9" scale="50" orientation="portrait" r:id="rId1"/>
    </customSheetView>
    <customSheetView guid="{E4AA0CF1-3EC6-4DF5-B8DC-5725BCA40376}" scale="70">
      <selection activeCell="A6" sqref="A6"/>
      <pageMargins left="0.23622047244094488" right="0.23622047244094488" top="0.74803149606299213" bottom="0.74803149606299213" header="0.31496062992125984" footer="0.31496062992125984"/>
      <pageSetup paperSize="9" scale="50" orientation="portrait" r:id="rId2"/>
    </customSheetView>
    <customSheetView guid="{DC87B7F1-D339-4891-A47D-A7B3B843681F}" scale="70">
      <selection activeCell="A6" sqref="A6"/>
      <pageMargins left="0.23622047244094488" right="0.23622047244094488" top="0.74803149606299213" bottom="0.74803149606299213" header="0.31496062992125984" footer="0.31496062992125984"/>
      <pageSetup paperSize="9" scale="50" orientation="portrait" r:id="rId3"/>
    </customSheetView>
  </customSheetViews>
  <pageMargins left="0.23622047244094488" right="0.23622047244094488" top="0.74803149606299213" bottom="0.74803149606299213" header="0.31496062992125984" footer="0.31496062992125984"/>
  <pageSetup paperSize="9" scale="50"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zoomScale="90" zoomScaleNormal="90"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H1" sqref="H1:M1048576"/>
    </sheetView>
  </sheetViews>
  <sheetFormatPr baseColWidth="10" defaultRowHeight="15" x14ac:dyDescent="0.25"/>
  <cols>
    <col min="1" max="1" width="57.5703125" style="7" customWidth="1"/>
    <col min="2" max="2" width="9.42578125" style="7" customWidth="1"/>
    <col min="3" max="3" width="19.85546875" style="7" customWidth="1"/>
    <col min="4" max="5" width="18.85546875" style="7" customWidth="1"/>
    <col min="6" max="6" width="35.28515625" style="7" customWidth="1"/>
    <col min="7" max="7" width="26.140625" style="7" customWidth="1"/>
    <col min="8" max="16384" width="11.42578125" style="7"/>
  </cols>
  <sheetData>
    <row r="2" spans="1:7" x14ac:dyDescent="0.25">
      <c r="A2" s="15" t="s">
        <v>51</v>
      </c>
      <c r="B2" s="15" t="s">
        <v>50</v>
      </c>
      <c r="C2" s="15" t="s">
        <v>157</v>
      </c>
      <c r="D2" s="25" t="s">
        <v>164</v>
      </c>
      <c r="E2" s="15" t="s">
        <v>176</v>
      </c>
      <c r="F2" s="15" t="s">
        <v>52</v>
      </c>
      <c r="G2" s="15" t="s">
        <v>426</v>
      </c>
    </row>
    <row r="3" spans="1:7" x14ac:dyDescent="0.25">
      <c r="A3" s="9" t="s">
        <v>2</v>
      </c>
      <c r="B3" s="9"/>
      <c r="C3" s="9"/>
      <c r="D3" s="9"/>
      <c r="E3" s="9"/>
      <c r="F3" s="23" t="s">
        <v>52</v>
      </c>
      <c r="G3" s="9"/>
    </row>
    <row r="4" spans="1:7" x14ac:dyDescent="0.25">
      <c r="A4" s="11" t="s">
        <v>9</v>
      </c>
      <c r="B4" s="12">
        <v>100</v>
      </c>
      <c r="C4" s="12" t="s">
        <v>165</v>
      </c>
      <c r="D4" s="12">
        <v>10</v>
      </c>
      <c r="E4" s="12" t="s">
        <v>177</v>
      </c>
      <c r="F4" s="12" t="s">
        <v>8</v>
      </c>
      <c r="G4" s="8"/>
    </row>
    <row r="5" spans="1:7" x14ac:dyDescent="0.25">
      <c r="A5" s="11" t="s">
        <v>10</v>
      </c>
      <c r="B5" s="12">
        <v>100</v>
      </c>
      <c r="C5" s="12" t="s">
        <v>165</v>
      </c>
      <c r="D5" s="12">
        <v>10</v>
      </c>
      <c r="E5" s="12" t="s">
        <v>178</v>
      </c>
      <c r="F5" s="12" t="s">
        <v>11</v>
      </c>
      <c r="G5" s="8"/>
    </row>
    <row r="6" spans="1:7" x14ac:dyDescent="0.25">
      <c r="A6" s="8" t="s">
        <v>13</v>
      </c>
      <c r="B6" s="12">
        <v>100</v>
      </c>
      <c r="C6" s="12" t="s">
        <v>165</v>
      </c>
      <c r="D6" s="12">
        <v>10</v>
      </c>
      <c r="E6" s="13" t="s">
        <v>179</v>
      </c>
      <c r="F6" s="13">
        <v>1272090</v>
      </c>
      <c r="G6" s="8"/>
    </row>
    <row r="7" spans="1:7" x14ac:dyDescent="0.25">
      <c r="A7" s="9" t="s">
        <v>28</v>
      </c>
      <c r="B7" s="9"/>
      <c r="C7" s="9"/>
      <c r="D7" s="9"/>
      <c r="E7" s="9"/>
      <c r="F7" s="23" t="s">
        <v>52</v>
      </c>
      <c r="G7" s="23"/>
    </row>
    <row r="8" spans="1:7" x14ac:dyDescent="0.25">
      <c r="A8" s="11" t="s">
        <v>63</v>
      </c>
      <c r="B8" s="12">
        <v>500</v>
      </c>
      <c r="C8" s="12" t="s">
        <v>165</v>
      </c>
      <c r="D8" s="12">
        <v>50</v>
      </c>
      <c r="E8" s="13" t="s">
        <v>61</v>
      </c>
      <c r="F8" s="14" t="s">
        <v>62</v>
      </c>
      <c r="G8" s="8"/>
    </row>
    <row r="9" spans="1:7" x14ac:dyDescent="0.25">
      <c r="A9" s="11" t="s">
        <v>42</v>
      </c>
      <c r="B9" s="12">
        <v>100</v>
      </c>
      <c r="C9" s="12" t="s">
        <v>165</v>
      </c>
      <c r="D9" s="12">
        <v>10</v>
      </c>
      <c r="E9" s="13"/>
      <c r="F9" s="13"/>
      <c r="G9" s="8"/>
    </row>
    <row r="10" spans="1:7" x14ac:dyDescent="0.25">
      <c r="A10" s="20" t="s">
        <v>43</v>
      </c>
      <c r="B10" s="12">
        <v>100</v>
      </c>
      <c r="C10" s="12" t="s">
        <v>165</v>
      </c>
      <c r="D10" s="12">
        <v>10</v>
      </c>
      <c r="E10" s="13"/>
      <c r="F10" s="13" t="s">
        <v>455</v>
      </c>
      <c r="G10" s="8"/>
    </row>
    <row r="11" spans="1:7" x14ac:dyDescent="0.25">
      <c r="A11" s="20" t="s">
        <v>129</v>
      </c>
      <c r="B11" s="12">
        <v>100</v>
      </c>
      <c r="C11" s="12" t="s">
        <v>165</v>
      </c>
      <c r="D11" s="12">
        <v>10</v>
      </c>
      <c r="E11" s="13"/>
      <c r="F11" s="13" t="s">
        <v>455</v>
      </c>
      <c r="G11" s="8"/>
    </row>
    <row r="12" spans="1:7" x14ac:dyDescent="0.25">
      <c r="A12" s="20" t="s">
        <v>128</v>
      </c>
      <c r="B12" s="12">
        <v>100</v>
      </c>
      <c r="C12" s="12" t="s">
        <v>165</v>
      </c>
      <c r="D12" s="12">
        <v>10</v>
      </c>
      <c r="E12" s="13"/>
      <c r="F12" s="13" t="s">
        <v>455</v>
      </c>
      <c r="G12" s="8"/>
    </row>
    <row r="13" spans="1:7" x14ac:dyDescent="0.25">
      <c r="A13" s="20" t="s">
        <v>44</v>
      </c>
      <c r="B13" s="12">
        <v>100</v>
      </c>
      <c r="C13" s="12" t="s">
        <v>165</v>
      </c>
      <c r="D13" s="12">
        <v>10</v>
      </c>
      <c r="E13" s="13"/>
      <c r="F13" s="13" t="s">
        <v>455</v>
      </c>
      <c r="G13" s="8"/>
    </row>
    <row r="14" spans="1:7" x14ac:dyDescent="0.25">
      <c r="A14" s="20" t="s">
        <v>45</v>
      </c>
      <c r="B14" s="12">
        <v>100</v>
      </c>
      <c r="C14" s="12" t="s">
        <v>165</v>
      </c>
      <c r="D14" s="12">
        <v>10</v>
      </c>
      <c r="E14" s="13"/>
      <c r="F14" s="13" t="s">
        <v>455</v>
      </c>
      <c r="G14" s="8"/>
    </row>
    <row r="15" spans="1:7" x14ac:dyDescent="0.25">
      <c r="A15" s="20" t="s">
        <v>130</v>
      </c>
      <c r="B15" s="12">
        <v>100</v>
      </c>
      <c r="C15" s="12" t="s">
        <v>165</v>
      </c>
      <c r="D15" s="12">
        <v>10</v>
      </c>
      <c r="E15" s="13"/>
      <c r="F15" s="13" t="s">
        <v>455</v>
      </c>
      <c r="G15" s="8"/>
    </row>
    <row r="16" spans="1:7" x14ac:dyDescent="0.25">
      <c r="A16" s="20" t="s">
        <v>127</v>
      </c>
      <c r="B16" s="12">
        <v>100</v>
      </c>
      <c r="C16" s="12" t="s">
        <v>165</v>
      </c>
      <c r="D16" s="12">
        <v>10</v>
      </c>
      <c r="E16" s="13"/>
      <c r="F16" s="13" t="s">
        <v>455</v>
      </c>
      <c r="G16" s="8"/>
    </row>
    <row r="17" spans="1:7" x14ac:dyDescent="0.25">
      <c r="A17" s="20" t="s">
        <v>46</v>
      </c>
      <c r="B17" s="12">
        <v>100</v>
      </c>
      <c r="C17" s="12" t="s">
        <v>165</v>
      </c>
      <c r="D17" s="12">
        <v>10</v>
      </c>
      <c r="E17" s="13"/>
      <c r="F17" s="13" t="s">
        <v>455</v>
      </c>
      <c r="G17" s="8"/>
    </row>
    <row r="18" spans="1:7" x14ac:dyDescent="0.25">
      <c r="A18" s="20" t="s">
        <v>126</v>
      </c>
      <c r="B18" s="12">
        <v>25</v>
      </c>
      <c r="C18" s="12" t="s">
        <v>165</v>
      </c>
      <c r="D18" s="12">
        <v>2</v>
      </c>
      <c r="E18" s="13"/>
      <c r="F18" s="13" t="s">
        <v>455</v>
      </c>
      <c r="G18" s="8"/>
    </row>
    <row r="19" spans="1:7" x14ac:dyDescent="0.25">
      <c r="A19" s="20" t="s">
        <v>121</v>
      </c>
      <c r="B19" s="12">
        <v>25</v>
      </c>
      <c r="C19" s="12" t="s">
        <v>165</v>
      </c>
      <c r="D19" s="12">
        <v>2</v>
      </c>
      <c r="E19" s="13"/>
      <c r="F19" s="13" t="s">
        <v>455</v>
      </c>
      <c r="G19" s="8"/>
    </row>
    <row r="20" spans="1:7" x14ac:dyDescent="0.25">
      <c r="A20" s="20" t="s">
        <v>116</v>
      </c>
      <c r="B20" s="12">
        <v>100</v>
      </c>
      <c r="C20" s="12" t="s">
        <v>165</v>
      </c>
      <c r="D20" s="12">
        <v>10</v>
      </c>
      <c r="E20" s="13"/>
      <c r="F20" s="13" t="s">
        <v>455</v>
      </c>
      <c r="G20" s="8"/>
    </row>
    <row r="21" spans="1:7" x14ac:dyDescent="0.25">
      <c r="A21" s="8" t="s">
        <v>141</v>
      </c>
      <c r="B21" s="12">
        <v>500</v>
      </c>
      <c r="C21" s="12" t="s">
        <v>165</v>
      </c>
      <c r="D21" s="12">
        <v>50</v>
      </c>
      <c r="E21" s="13"/>
      <c r="F21" s="13"/>
      <c r="G21" s="8"/>
    </row>
    <row r="22" spans="1:7" x14ac:dyDescent="0.25">
      <c r="A22" s="8" t="s">
        <v>142</v>
      </c>
      <c r="B22" s="12">
        <v>500</v>
      </c>
      <c r="C22" s="12" t="s">
        <v>165</v>
      </c>
      <c r="D22" s="12">
        <v>50</v>
      </c>
      <c r="E22" s="13"/>
      <c r="F22" s="13"/>
      <c r="G22" s="8"/>
    </row>
    <row r="23" spans="1:7" x14ac:dyDescent="0.25">
      <c r="A23" s="33" t="s">
        <v>143</v>
      </c>
      <c r="B23" s="12">
        <v>100</v>
      </c>
      <c r="C23" s="12" t="s">
        <v>165</v>
      </c>
      <c r="D23" s="12">
        <v>10</v>
      </c>
      <c r="E23" s="13"/>
      <c r="F23" s="13" t="s">
        <v>455</v>
      </c>
      <c r="G23" s="8"/>
    </row>
    <row r="24" spans="1:7" x14ac:dyDescent="0.25">
      <c r="A24" s="170" t="s">
        <v>544</v>
      </c>
      <c r="D24" s="171">
        <v>11</v>
      </c>
      <c r="F24" s="172" t="s">
        <v>545</v>
      </c>
    </row>
    <row r="26" spans="1:7" x14ac:dyDescent="0.25">
      <c r="A26" s="27" t="s">
        <v>180</v>
      </c>
    </row>
  </sheetData>
  <customSheetViews>
    <customSheetView guid="{10212DAF-EE1F-48D4-B103-057A79A47D00}" scale="90" showPageBreaks="1">
      <pane xSplit="2" ySplit="2" topLeftCell="E3" activePane="bottomRight" state="frozen"/>
      <selection pane="bottomRight" activeCell="J30" sqref="J30"/>
      <pageMargins left="0.23622047244094488" right="0.23622047244094488" top="0.74803149606299213" bottom="0.74803149606299213" header="0.31496062992125984" footer="0.31496062992125984"/>
      <pageSetup paperSize="9" scale="50" orientation="portrait" r:id="rId1"/>
    </customSheetView>
    <customSheetView guid="{E4AA0CF1-3EC6-4DF5-B8DC-5725BCA40376}" scale="70">
      <selection activeCell="B28" sqref="B28"/>
      <pageMargins left="0.23622047244094488" right="0.23622047244094488" top="0.74803149606299213" bottom="0.74803149606299213" header="0.31496062992125984" footer="0.31496062992125984"/>
      <pageSetup paperSize="9" scale="50" orientation="portrait" r:id="rId2"/>
    </customSheetView>
    <customSheetView guid="{DC87B7F1-D339-4891-A47D-A7B3B843681F}" scale="70">
      <selection activeCell="B28" sqref="B28"/>
      <pageMargins left="0.23622047244094488" right="0.23622047244094488" top="0.74803149606299213" bottom="0.74803149606299213" header="0.31496062992125984" footer="0.31496062992125984"/>
      <pageSetup paperSize="9" scale="50" orientation="portrait" r:id="rId3"/>
    </customSheetView>
  </customSheetViews>
  <pageMargins left="0.23622047244094488" right="0.23622047244094488" top="0.74803149606299213" bottom="0.74803149606299213" header="0.31496062992125984" footer="0.31496062992125984"/>
  <pageSetup paperSize="9" scale="50" orientation="portrait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G1" zoomScale="110" zoomScaleNormal="110" workbookViewId="0">
      <selection activeCell="H1" sqref="H1:K1048576"/>
    </sheetView>
  </sheetViews>
  <sheetFormatPr baseColWidth="10" defaultRowHeight="15" x14ac:dyDescent="0.25"/>
  <cols>
    <col min="1" max="1" width="57.5703125" style="32" customWidth="1"/>
    <col min="2" max="2" width="9.42578125" style="32" customWidth="1"/>
    <col min="3" max="3" width="19.85546875" style="32" customWidth="1"/>
    <col min="4" max="4" width="18.85546875" style="32" customWidth="1"/>
    <col min="5" max="5" width="41.28515625" style="32" customWidth="1"/>
    <col min="6" max="7" width="36.7109375" style="32" customWidth="1"/>
    <col min="8" max="16384" width="11.42578125" style="32"/>
  </cols>
  <sheetData>
    <row r="1" spans="1:7" x14ac:dyDescent="0.25">
      <c r="G1" s="58"/>
    </row>
    <row r="2" spans="1:7" ht="30" x14ac:dyDescent="0.25">
      <c r="A2" s="15" t="s">
        <v>51</v>
      </c>
      <c r="B2" s="15" t="s">
        <v>50</v>
      </c>
      <c r="C2" s="15" t="s">
        <v>157</v>
      </c>
      <c r="D2" s="25" t="s">
        <v>164</v>
      </c>
      <c r="E2" s="15" t="s">
        <v>52</v>
      </c>
      <c r="F2" s="15" t="s">
        <v>426</v>
      </c>
      <c r="G2" s="31" t="s">
        <v>234</v>
      </c>
    </row>
    <row r="3" spans="1:7" x14ac:dyDescent="0.25">
      <c r="A3" s="9" t="s">
        <v>343</v>
      </c>
      <c r="B3" s="9"/>
      <c r="C3" s="9"/>
      <c r="D3" s="9"/>
      <c r="E3" s="23" t="s">
        <v>52</v>
      </c>
      <c r="F3" s="9"/>
      <c r="G3" s="9"/>
    </row>
    <row r="4" spans="1:7" x14ac:dyDescent="0.25">
      <c r="A4" s="33" t="s">
        <v>344</v>
      </c>
      <c r="B4" s="35">
        <v>8</v>
      </c>
      <c r="C4" s="13" t="s">
        <v>149</v>
      </c>
      <c r="D4" s="35"/>
      <c r="E4" s="35" t="s">
        <v>345</v>
      </c>
      <c r="F4" s="33"/>
      <c r="G4" s="33"/>
    </row>
    <row r="5" spans="1:7" x14ac:dyDescent="0.25">
      <c r="A5" s="33" t="s">
        <v>346</v>
      </c>
      <c r="B5" s="35">
        <v>8</v>
      </c>
      <c r="C5" s="13" t="s">
        <v>149</v>
      </c>
      <c r="D5" s="35"/>
      <c r="E5" s="13" t="s">
        <v>347</v>
      </c>
      <c r="F5" s="33"/>
      <c r="G5" s="33"/>
    </row>
    <row r="6" spans="1:7" x14ac:dyDescent="0.25">
      <c r="A6" s="33"/>
      <c r="B6" s="35"/>
      <c r="C6" s="13"/>
      <c r="D6" s="35"/>
      <c r="E6" s="13"/>
      <c r="F6" s="33"/>
      <c r="G6" s="33"/>
    </row>
    <row r="7" spans="1:7" x14ac:dyDescent="0.25">
      <c r="A7" s="33"/>
      <c r="B7" s="35"/>
      <c r="C7" s="13"/>
      <c r="D7" s="35"/>
      <c r="E7" s="13"/>
      <c r="F7" s="33"/>
      <c r="G7" s="33"/>
    </row>
    <row r="8" spans="1:7" x14ac:dyDescent="0.25">
      <c r="A8" s="33"/>
      <c r="B8" s="35"/>
      <c r="C8" s="13"/>
      <c r="D8" s="35"/>
      <c r="E8" s="13"/>
      <c r="F8" s="33"/>
      <c r="G8" s="33"/>
    </row>
    <row r="9" spans="1:7" x14ac:dyDescent="0.25">
      <c r="A9" s="33"/>
      <c r="B9" s="35"/>
      <c r="C9" s="13"/>
      <c r="D9" s="35"/>
      <c r="E9" s="13"/>
      <c r="F9" s="33"/>
      <c r="G9" s="33"/>
    </row>
    <row r="10" spans="1:7" x14ac:dyDescent="0.25">
      <c r="A10" s="33"/>
      <c r="B10" s="35"/>
      <c r="C10" s="13"/>
      <c r="D10" s="35"/>
      <c r="E10" s="13"/>
      <c r="F10" s="33"/>
      <c r="G10" s="33"/>
    </row>
    <row r="11" spans="1:7" x14ac:dyDescent="0.25">
      <c r="A11" s="33"/>
      <c r="B11" s="35"/>
      <c r="C11" s="13"/>
      <c r="D11" s="35"/>
      <c r="E11" s="13"/>
      <c r="F11" s="33"/>
      <c r="G11" s="33"/>
    </row>
  </sheetData>
  <customSheetViews>
    <customSheetView guid="{10212DAF-EE1F-48D4-B103-057A79A47D00}" scale="110" showPageBreaks="1">
      <selection activeCell="F2" sqref="F2"/>
      <pageMargins left="0.23622047244094488" right="0.23622047244094488" top="0.74803149606299213" bottom="0.74803149606299213" header="0.31496062992125984" footer="0.31496062992125984"/>
      <pageSetup paperSize="9" scale="50" orientation="portrait" r:id="rId1"/>
    </customSheetView>
  </customSheetViews>
  <pageMargins left="0.23622047244094488" right="0.23622047244094488" top="0.74803149606299213" bottom="0.74803149606299213" header="0.31496062992125984" footer="0.31496062992125984"/>
  <pageSetup paperSize="9" scale="50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3"/>
  <sheetViews>
    <sheetView topLeftCell="C1" zoomScale="90" zoomScaleNormal="90" workbookViewId="0">
      <selection activeCell="A54" sqref="A54"/>
    </sheetView>
  </sheetViews>
  <sheetFormatPr baseColWidth="10" defaultRowHeight="15" x14ac:dyDescent="0.25"/>
  <cols>
    <col min="1" max="1" width="57.5703125" style="7" customWidth="1"/>
    <col min="2" max="2" width="9.42578125" style="7" customWidth="1"/>
    <col min="3" max="3" width="19.85546875" style="7" customWidth="1"/>
    <col min="4" max="5" width="18.85546875" style="7" customWidth="1"/>
    <col min="6" max="6" width="41.28515625" style="7" customWidth="1"/>
    <col min="7" max="7" width="36.7109375" style="7" customWidth="1"/>
    <col min="8" max="16384" width="11.42578125" style="7"/>
  </cols>
  <sheetData>
    <row r="2" spans="1:7" x14ac:dyDescent="0.25">
      <c r="A2" s="15" t="s">
        <v>51</v>
      </c>
      <c r="B2" s="15" t="s">
        <v>50</v>
      </c>
      <c r="C2" s="15" t="s">
        <v>157</v>
      </c>
      <c r="D2" s="25" t="s">
        <v>164</v>
      </c>
      <c r="E2" s="15" t="s">
        <v>176</v>
      </c>
      <c r="F2" s="15" t="s">
        <v>52</v>
      </c>
      <c r="G2" s="15" t="s">
        <v>172</v>
      </c>
    </row>
    <row r="3" spans="1:7" x14ac:dyDescent="0.25">
      <c r="A3" s="9" t="s">
        <v>0</v>
      </c>
      <c r="B3" s="9"/>
      <c r="C3" s="9"/>
      <c r="D3" s="9"/>
      <c r="E3" s="9"/>
      <c r="F3" s="9"/>
      <c r="G3" s="9"/>
    </row>
    <row r="4" spans="1:7" s="36" customFormat="1" x14ac:dyDescent="0.25">
      <c r="A4" s="34" t="s">
        <v>374</v>
      </c>
      <c r="B4" s="34">
        <v>4</v>
      </c>
      <c r="C4" s="34" t="s">
        <v>149</v>
      </c>
      <c r="D4" s="34">
        <v>1</v>
      </c>
      <c r="E4" s="34"/>
      <c r="F4" s="34"/>
      <c r="G4" s="34"/>
    </row>
    <row r="5" spans="1:7" x14ac:dyDescent="0.25">
      <c r="A5" s="33" t="s">
        <v>373</v>
      </c>
      <c r="B5" s="12">
        <v>5</v>
      </c>
      <c r="C5" s="12" t="s">
        <v>149</v>
      </c>
      <c r="D5" s="12">
        <v>1</v>
      </c>
      <c r="E5" s="13" t="s">
        <v>369</v>
      </c>
      <c r="F5" s="13"/>
      <c r="G5" s="8"/>
    </row>
    <row r="6" spans="1:7" x14ac:dyDescent="0.25">
      <c r="A6" s="8" t="s">
        <v>90</v>
      </c>
      <c r="B6" s="12">
        <v>13</v>
      </c>
      <c r="C6" s="12" t="s">
        <v>149</v>
      </c>
      <c r="D6" s="12">
        <v>1</v>
      </c>
      <c r="E6" s="12" t="s">
        <v>89</v>
      </c>
      <c r="F6" s="13"/>
      <c r="G6" s="8"/>
    </row>
    <row r="7" spans="1:7" x14ac:dyDescent="0.25">
      <c r="A7" s="8" t="s">
        <v>159</v>
      </c>
      <c r="B7" s="12">
        <v>13</v>
      </c>
      <c r="C7" s="12" t="s">
        <v>149</v>
      </c>
      <c r="D7" s="12">
        <v>1</v>
      </c>
      <c r="E7" s="35" t="s">
        <v>370</v>
      </c>
      <c r="F7" s="13"/>
      <c r="G7" s="8"/>
    </row>
    <row r="8" spans="1:7" x14ac:dyDescent="0.25">
      <c r="A8" s="8" t="s">
        <v>96</v>
      </c>
      <c r="B8" s="12">
        <v>5</v>
      </c>
      <c r="C8" s="12" t="s">
        <v>149</v>
      </c>
      <c r="D8" s="12">
        <v>1</v>
      </c>
      <c r="E8" s="35" t="s">
        <v>369</v>
      </c>
      <c r="F8" s="13"/>
      <c r="G8" s="8"/>
    </row>
    <row r="9" spans="1:7" x14ac:dyDescent="0.25">
      <c r="A9" s="8" t="s">
        <v>6</v>
      </c>
      <c r="B9" s="12">
        <v>13</v>
      </c>
      <c r="C9" s="12" t="s">
        <v>149</v>
      </c>
      <c r="D9" s="12">
        <v>1</v>
      </c>
      <c r="E9" s="12"/>
      <c r="F9" s="13"/>
      <c r="G9" s="8"/>
    </row>
    <row r="10" spans="1:7" x14ac:dyDescent="0.25">
      <c r="A10" s="8" t="s">
        <v>136</v>
      </c>
      <c r="B10" s="12">
        <v>13</v>
      </c>
      <c r="C10" s="12" t="s">
        <v>149</v>
      </c>
      <c r="D10" s="12">
        <v>1</v>
      </c>
      <c r="E10" s="13" t="s">
        <v>137</v>
      </c>
      <c r="F10" s="13"/>
      <c r="G10" s="8"/>
    </row>
    <row r="11" spans="1:7" x14ac:dyDescent="0.25">
      <c r="A11" s="9" t="s">
        <v>47</v>
      </c>
      <c r="B11" s="9"/>
      <c r="C11" s="9"/>
      <c r="D11" s="9"/>
      <c r="E11" s="9"/>
      <c r="F11" s="23" t="s">
        <v>52</v>
      </c>
      <c r="G11" s="9"/>
    </row>
    <row r="12" spans="1:7" x14ac:dyDescent="0.25">
      <c r="A12" s="8" t="s">
        <v>75</v>
      </c>
      <c r="B12" s="12">
        <v>130</v>
      </c>
      <c r="C12" s="13" t="s">
        <v>155</v>
      </c>
      <c r="D12" s="12">
        <v>10</v>
      </c>
      <c r="E12" s="13" t="s">
        <v>74</v>
      </c>
      <c r="F12" s="14" t="s">
        <v>73</v>
      </c>
      <c r="G12" s="8"/>
    </row>
    <row r="13" spans="1:7" x14ac:dyDescent="0.25">
      <c r="A13" s="9" t="s">
        <v>28</v>
      </c>
      <c r="B13" s="9"/>
      <c r="C13" s="9"/>
      <c r="D13" s="9"/>
      <c r="E13" s="9"/>
      <c r="F13" s="23" t="s">
        <v>52</v>
      </c>
      <c r="G13" s="8"/>
    </row>
    <row r="14" spans="1:7" x14ac:dyDescent="0.25">
      <c r="A14" s="11" t="s">
        <v>63</v>
      </c>
      <c r="B14" s="12">
        <v>500</v>
      </c>
      <c r="C14" s="12" t="s">
        <v>165</v>
      </c>
      <c r="D14" s="12">
        <v>50</v>
      </c>
      <c r="E14" s="13" t="s">
        <v>61</v>
      </c>
      <c r="F14" s="14" t="s">
        <v>62</v>
      </c>
      <c r="G14" s="8"/>
    </row>
    <row r="15" spans="1:7" x14ac:dyDescent="0.25">
      <c r="A15" s="11" t="s">
        <v>42</v>
      </c>
      <c r="B15" s="12">
        <v>100</v>
      </c>
      <c r="C15" s="12" t="s">
        <v>165</v>
      </c>
      <c r="D15" s="12">
        <v>10</v>
      </c>
      <c r="E15" s="13"/>
      <c r="F15" s="13"/>
      <c r="G15" s="8"/>
    </row>
    <row r="16" spans="1:7" x14ac:dyDescent="0.25">
      <c r="A16" s="20" t="s">
        <v>43</v>
      </c>
      <c r="B16" s="12">
        <v>100</v>
      </c>
      <c r="C16" s="12" t="s">
        <v>165</v>
      </c>
      <c r="D16" s="12">
        <v>10</v>
      </c>
      <c r="E16" s="13"/>
      <c r="F16" s="13"/>
      <c r="G16" s="8"/>
    </row>
    <row r="17" spans="1:7" x14ac:dyDescent="0.25">
      <c r="A17" s="20" t="s">
        <v>129</v>
      </c>
      <c r="B17" s="12">
        <v>100</v>
      </c>
      <c r="C17" s="12" t="s">
        <v>165</v>
      </c>
      <c r="D17" s="12">
        <v>10</v>
      </c>
      <c r="E17" s="13"/>
      <c r="F17" s="13"/>
      <c r="G17" s="8"/>
    </row>
    <row r="18" spans="1:7" x14ac:dyDescent="0.25">
      <c r="A18" s="20" t="s">
        <v>128</v>
      </c>
      <c r="B18" s="12">
        <v>100</v>
      </c>
      <c r="C18" s="12" t="s">
        <v>165</v>
      </c>
      <c r="D18" s="12">
        <v>10</v>
      </c>
      <c r="E18" s="13"/>
      <c r="F18" s="13"/>
      <c r="G18" s="8"/>
    </row>
    <row r="19" spans="1:7" x14ac:dyDescent="0.25">
      <c r="A19" s="20" t="s">
        <v>44</v>
      </c>
      <c r="B19" s="12">
        <v>100</v>
      </c>
      <c r="C19" s="12" t="s">
        <v>165</v>
      </c>
      <c r="D19" s="12">
        <v>10</v>
      </c>
      <c r="E19" s="13"/>
      <c r="F19" s="13"/>
      <c r="G19" s="8"/>
    </row>
    <row r="20" spans="1:7" x14ac:dyDescent="0.25">
      <c r="A20" s="20" t="s">
        <v>45</v>
      </c>
      <c r="B20" s="12">
        <v>100</v>
      </c>
      <c r="C20" s="12" t="s">
        <v>165</v>
      </c>
      <c r="D20" s="12">
        <v>10</v>
      </c>
      <c r="E20" s="13"/>
      <c r="F20" s="13"/>
      <c r="G20" s="8"/>
    </row>
    <row r="21" spans="1:7" x14ac:dyDescent="0.25">
      <c r="A21" s="20" t="s">
        <v>130</v>
      </c>
      <c r="B21" s="12">
        <v>100</v>
      </c>
      <c r="C21" s="12" t="s">
        <v>165</v>
      </c>
      <c r="D21" s="12">
        <v>10</v>
      </c>
      <c r="E21" s="13"/>
      <c r="F21" s="13"/>
      <c r="G21" s="8"/>
    </row>
    <row r="22" spans="1:7" x14ac:dyDescent="0.25">
      <c r="A22" s="20" t="s">
        <v>127</v>
      </c>
      <c r="B22" s="12">
        <v>100</v>
      </c>
      <c r="C22" s="12" t="s">
        <v>165</v>
      </c>
      <c r="D22" s="12">
        <v>10</v>
      </c>
      <c r="E22" s="13"/>
      <c r="F22" s="13"/>
      <c r="G22" s="8"/>
    </row>
    <row r="23" spans="1:7" x14ac:dyDescent="0.25">
      <c r="A23" s="20" t="s">
        <v>46</v>
      </c>
      <c r="B23" s="12">
        <v>100</v>
      </c>
      <c r="C23" s="12" t="s">
        <v>165</v>
      </c>
      <c r="D23" s="12">
        <v>10</v>
      </c>
      <c r="E23" s="13"/>
      <c r="F23" s="13"/>
      <c r="G23" s="8"/>
    </row>
    <row r="24" spans="1:7" x14ac:dyDescent="0.25">
      <c r="A24" s="20" t="s">
        <v>126</v>
      </c>
      <c r="B24" s="12">
        <v>25</v>
      </c>
      <c r="C24" s="12" t="s">
        <v>165</v>
      </c>
      <c r="D24" s="12">
        <v>2</v>
      </c>
      <c r="E24" s="13"/>
      <c r="F24" s="13"/>
      <c r="G24" s="8"/>
    </row>
    <row r="25" spans="1:7" x14ac:dyDescent="0.25">
      <c r="A25" s="20" t="s">
        <v>121</v>
      </c>
      <c r="B25" s="12">
        <v>25</v>
      </c>
      <c r="C25" s="12" t="s">
        <v>165</v>
      </c>
      <c r="D25" s="12">
        <v>2</v>
      </c>
      <c r="E25" s="13"/>
      <c r="F25" s="13"/>
      <c r="G25" s="8"/>
    </row>
    <row r="26" spans="1:7" x14ac:dyDescent="0.25">
      <c r="A26" s="20" t="s">
        <v>116</v>
      </c>
      <c r="B26" s="12">
        <v>100</v>
      </c>
      <c r="C26" s="12" t="s">
        <v>165</v>
      </c>
      <c r="D26" s="12">
        <v>10</v>
      </c>
      <c r="E26" s="13"/>
      <c r="F26" s="13"/>
      <c r="G26" s="8"/>
    </row>
    <row r="27" spans="1:7" s="32" customFormat="1" x14ac:dyDescent="0.25">
      <c r="A27" s="33" t="s">
        <v>144</v>
      </c>
      <c r="B27" s="35">
        <v>1000</v>
      </c>
      <c r="C27" s="35" t="s">
        <v>149</v>
      </c>
      <c r="D27" s="35" t="s">
        <v>175</v>
      </c>
      <c r="E27" s="13"/>
      <c r="F27" s="13"/>
      <c r="G27" s="33"/>
    </row>
    <row r="28" spans="1:7" x14ac:dyDescent="0.25">
      <c r="A28" s="33" t="s">
        <v>367</v>
      </c>
      <c r="B28" s="12">
        <v>1000</v>
      </c>
      <c r="C28" s="12" t="s">
        <v>149</v>
      </c>
      <c r="D28" s="12" t="s">
        <v>175</v>
      </c>
      <c r="E28" s="13"/>
      <c r="F28" s="13"/>
      <c r="G28" s="8"/>
    </row>
    <row r="29" spans="1:7" s="32" customFormat="1" x14ac:dyDescent="0.25">
      <c r="A29" s="33" t="s">
        <v>368</v>
      </c>
      <c r="B29" s="35">
        <v>1000</v>
      </c>
      <c r="C29" s="35" t="s">
        <v>149</v>
      </c>
      <c r="D29" s="35" t="s">
        <v>175</v>
      </c>
      <c r="E29" s="13"/>
      <c r="F29" s="13"/>
      <c r="G29" s="33"/>
    </row>
    <row r="30" spans="1:7" x14ac:dyDescent="0.25">
      <c r="A30" s="8" t="s">
        <v>145</v>
      </c>
      <c r="B30" s="12">
        <v>500</v>
      </c>
      <c r="C30" s="12" t="s">
        <v>149</v>
      </c>
      <c r="D30" s="12" t="s">
        <v>175</v>
      </c>
      <c r="E30" s="13"/>
      <c r="F30" s="13"/>
      <c r="G30" s="8"/>
    </row>
    <row r="31" spans="1:7" x14ac:dyDescent="0.25">
      <c r="A31" s="8" t="s">
        <v>141</v>
      </c>
      <c r="B31" s="12">
        <v>500</v>
      </c>
      <c r="C31" s="12" t="s">
        <v>165</v>
      </c>
      <c r="D31" s="12">
        <v>50</v>
      </c>
      <c r="E31" s="13"/>
      <c r="F31" s="13"/>
      <c r="G31" s="8"/>
    </row>
    <row r="32" spans="1:7" x14ac:dyDescent="0.25">
      <c r="A32" s="8" t="s">
        <v>142</v>
      </c>
      <c r="B32" s="12">
        <v>500</v>
      </c>
      <c r="C32" s="12" t="s">
        <v>165</v>
      </c>
      <c r="D32" s="12">
        <v>50</v>
      </c>
      <c r="E32" s="13"/>
      <c r="F32" s="13"/>
      <c r="G32" s="8"/>
    </row>
    <row r="33" spans="1:7" x14ac:dyDescent="0.25">
      <c r="A33" s="8" t="s">
        <v>143</v>
      </c>
      <c r="B33" s="12">
        <v>100</v>
      </c>
      <c r="C33" s="12" t="s">
        <v>165</v>
      </c>
      <c r="D33" s="12">
        <v>7</v>
      </c>
      <c r="E33" s="13"/>
      <c r="F33" s="13"/>
      <c r="G33" s="8"/>
    </row>
    <row r="34" spans="1:7" x14ac:dyDescent="0.25">
      <c r="A34" s="8" t="s">
        <v>95</v>
      </c>
      <c r="B34" s="12">
        <v>117</v>
      </c>
      <c r="C34" s="13" t="s">
        <v>165</v>
      </c>
      <c r="D34" s="12">
        <v>9</v>
      </c>
      <c r="E34" s="13"/>
      <c r="F34" s="13"/>
      <c r="G34" s="8"/>
    </row>
    <row r="35" spans="1:7" x14ac:dyDescent="0.25">
      <c r="A35" s="8" t="s">
        <v>138</v>
      </c>
      <c r="B35" s="12">
        <v>300</v>
      </c>
      <c r="C35" s="13" t="s">
        <v>165</v>
      </c>
      <c r="D35" s="12">
        <v>50</v>
      </c>
      <c r="E35" s="13"/>
      <c r="F35" s="13"/>
      <c r="G35" s="8"/>
    </row>
    <row r="36" spans="1:7" x14ac:dyDescent="0.25">
      <c r="A36" s="9" t="s">
        <v>41</v>
      </c>
      <c r="B36" s="9"/>
      <c r="C36" s="9"/>
      <c r="D36" s="9"/>
      <c r="E36" s="9"/>
      <c r="F36" s="23" t="s">
        <v>52</v>
      </c>
      <c r="G36" s="9"/>
    </row>
    <row r="37" spans="1:7" x14ac:dyDescent="0.25">
      <c r="A37" s="24" t="s">
        <v>132</v>
      </c>
      <c r="B37" s="12">
        <v>8</v>
      </c>
      <c r="C37" s="13" t="s">
        <v>149</v>
      </c>
      <c r="D37" s="12">
        <v>1</v>
      </c>
      <c r="E37" s="13" t="s">
        <v>134</v>
      </c>
      <c r="F37" s="13" t="s">
        <v>133</v>
      </c>
      <c r="G37" s="8"/>
    </row>
    <row r="38" spans="1:7" x14ac:dyDescent="0.25">
      <c r="A38" s="24" t="s">
        <v>146</v>
      </c>
      <c r="B38" s="12">
        <v>8</v>
      </c>
      <c r="C38" s="13" t="s">
        <v>149</v>
      </c>
      <c r="D38" s="12">
        <v>0</v>
      </c>
      <c r="E38" s="13" t="s">
        <v>163</v>
      </c>
      <c r="F38" s="13"/>
      <c r="G38" s="8"/>
    </row>
    <row r="39" spans="1:7" x14ac:dyDescent="0.25">
      <c r="A39" s="8" t="s">
        <v>156</v>
      </c>
      <c r="B39" s="12">
        <v>0</v>
      </c>
      <c r="C39" s="13" t="s">
        <v>149</v>
      </c>
      <c r="D39" s="13">
        <v>0</v>
      </c>
      <c r="E39" s="13"/>
      <c r="F39" s="13"/>
      <c r="G39" s="8"/>
    </row>
    <row r="40" spans="1:7" x14ac:dyDescent="0.25">
      <c r="A40" s="9" t="s">
        <v>7</v>
      </c>
      <c r="B40" s="9"/>
      <c r="C40" s="9"/>
      <c r="D40" s="9"/>
      <c r="E40" s="9"/>
      <c r="F40" s="23" t="s">
        <v>52</v>
      </c>
      <c r="G40" s="9"/>
    </row>
    <row r="41" spans="1:7" s="36" customFormat="1" x14ac:dyDescent="0.25">
      <c r="A41" s="34" t="s">
        <v>375</v>
      </c>
      <c r="B41" s="34">
        <v>13</v>
      </c>
      <c r="C41" s="34" t="s">
        <v>149</v>
      </c>
      <c r="D41" s="34">
        <v>1</v>
      </c>
      <c r="E41" s="34" t="s">
        <v>376</v>
      </c>
      <c r="F41" s="28">
        <v>962199</v>
      </c>
      <c r="G41" s="72">
        <v>46.18</v>
      </c>
    </row>
    <row r="42" spans="1:7" s="36" customFormat="1" x14ac:dyDescent="0.25">
      <c r="A42" s="34" t="s">
        <v>377</v>
      </c>
      <c r="B42" s="34">
        <v>13</v>
      </c>
      <c r="C42" s="34" t="s">
        <v>149</v>
      </c>
      <c r="D42" s="34">
        <v>1</v>
      </c>
      <c r="E42" s="34" t="s">
        <v>378</v>
      </c>
      <c r="F42" s="28"/>
      <c r="G42" s="72">
        <v>41.06</v>
      </c>
    </row>
    <row r="43" spans="1:7" x14ac:dyDescent="0.25">
      <c r="A43" s="11" t="s">
        <v>91</v>
      </c>
      <c r="B43" s="12">
        <v>26</v>
      </c>
      <c r="C43" s="13" t="s">
        <v>149</v>
      </c>
      <c r="D43" s="12">
        <v>2</v>
      </c>
      <c r="E43" s="13"/>
      <c r="F43" s="13"/>
      <c r="G43" s="8"/>
    </row>
    <row r="44" spans="1:7" x14ac:dyDescent="0.25">
      <c r="A44" s="8" t="s">
        <v>174</v>
      </c>
      <c r="B44" s="12">
        <v>13</v>
      </c>
      <c r="C44" s="13" t="s">
        <v>160</v>
      </c>
      <c r="D44" s="12">
        <v>1</v>
      </c>
      <c r="E44" s="13" t="s">
        <v>88</v>
      </c>
      <c r="F44" s="13"/>
      <c r="G44" s="8"/>
    </row>
    <row r="45" spans="1:7" s="32" customFormat="1" x14ac:dyDescent="0.25">
      <c r="A45" s="33" t="s">
        <v>382</v>
      </c>
      <c r="B45" s="35">
        <v>141</v>
      </c>
      <c r="C45" s="13" t="s">
        <v>149</v>
      </c>
      <c r="D45" s="35">
        <v>11</v>
      </c>
      <c r="E45" s="13"/>
      <c r="F45" s="13"/>
      <c r="G45" s="33"/>
    </row>
    <row r="46" spans="1:7" s="32" customFormat="1" x14ac:dyDescent="0.25">
      <c r="A46" s="34" t="s">
        <v>421</v>
      </c>
      <c r="B46" s="35">
        <v>65</v>
      </c>
      <c r="C46" s="13" t="s">
        <v>149</v>
      </c>
      <c r="D46" s="35">
        <v>5</v>
      </c>
      <c r="E46" s="13"/>
      <c r="F46" s="13"/>
      <c r="G46" s="33"/>
    </row>
    <row r="47" spans="1:7" s="32" customFormat="1" x14ac:dyDescent="0.25">
      <c r="A47" s="34" t="s">
        <v>422</v>
      </c>
      <c r="B47" s="35">
        <v>65</v>
      </c>
      <c r="C47" s="13" t="s">
        <v>155</v>
      </c>
      <c r="D47" s="35">
        <v>5</v>
      </c>
      <c r="E47" s="13"/>
      <c r="F47" s="13"/>
      <c r="G47" s="33"/>
    </row>
    <row r="48" spans="1:7" s="32" customFormat="1" x14ac:dyDescent="0.25">
      <c r="A48" s="34" t="s">
        <v>423</v>
      </c>
      <c r="B48" s="35">
        <v>33</v>
      </c>
      <c r="C48" s="13" t="s">
        <v>155</v>
      </c>
      <c r="D48" s="35">
        <v>2.5</v>
      </c>
      <c r="E48" s="13"/>
      <c r="F48" s="13"/>
      <c r="G48" s="33"/>
    </row>
    <row r="49" spans="1:7" s="32" customFormat="1" x14ac:dyDescent="0.25">
      <c r="A49" s="33" t="s">
        <v>379</v>
      </c>
      <c r="B49" s="35">
        <v>4</v>
      </c>
      <c r="C49" s="13" t="s">
        <v>149</v>
      </c>
      <c r="D49" s="35">
        <v>1</v>
      </c>
      <c r="E49" s="13"/>
      <c r="F49" s="13"/>
      <c r="G49" s="33"/>
    </row>
    <row r="50" spans="1:7" x14ac:dyDescent="0.25">
      <c r="A50" s="9" t="s">
        <v>48</v>
      </c>
      <c r="B50" s="9"/>
      <c r="C50" s="9"/>
      <c r="D50" s="9"/>
      <c r="E50" s="9"/>
      <c r="F50" s="23" t="s">
        <v>52</v>
      </c>
      <c r="G50" s="9"/>
    </row>
    <row r="51" spans="1:7" x14ac:dyDescent="0.25">
      <c r="A51" s="19" t="s">
        <v>173</v>
      </c>
      <c r="B51" s="13"/>
      <c r="C51" s="13"/>
      <c r="D51" s="13"/>
      <c r="E51" s="13"/>
      <c r="F51" s="13"/>
      <c r="G51" s="8"/>
    </row>
    <row r="52" spans="1:7" s="167" customFormat="1" x14ac:dyDescent="0.25">
      <c r="A52" s="167" t="s">
        <v>562</v>
      </c>
      <c r="B52" s="175">
        <v>3</v>
      </c>
      <c r="C52" s="175" t="s">
        <v>563</v>
      </c>
    </row>
    <row r="53" spans="1:7" s="167" customFormat="1" x14ac:dyDescent="0.25">
      <c r="A53" s="167" t="s">
        <v>564</v>
      </c>
      <c r="B53" s="175">
        <v>2</v>
      </c>
      <c r="C53" s="175" t="s">
        <v>563</v>
      </c>
    </row>
  </sheetData>
  <customSheetViews>
    <customSheetView guid="{10212DAF-EE1F-48D4-B103-057A79A47D00}" scale="90" showPageBreaks="1">
      <selection activeCell="G43" sqref="G43"/>
      <pageMargins left="0.23622047244094488" right="0.23622047244094488" top="0.74803149606299213" bottom="0.74803149606299213" header="0.31496062992125984" footer="0.31496062992125984"/>
      <pageSetup paperSize="9" scale="50" orientation="portrait" r:id="rId1"/>
    </customSheetView>
    <customSheetView guid="{E4AA0CF1-3EC6-4DF5-B8DC-5725BCA40376}" scale="70" topLeftCell="A13">
      <selection activeCell="I18" sqref="I18"/>
      <pageMargins left="0.23622047244094488" right="0.23622047244094488" top="0.74803149606299213" bottom="0.74803149606299213" header="0.31496062992125984" footer="0.31496062992125984"/>
      <pageSetup paperSize="9" scale="50" orientation="portrait" r:id="rId2"/>
    </customSheetView>
    <customSheetView guid="{DC87B7F1-D339-4891-A47D-A7B3B843681F}" scale="70" topLeftCell="A13">
      <selection activeCell="I18" sqref="I18"/>
      <pageMargins left="0.23622047244094488" right="0.23622047244094488" top="0.74803149606299213" bottom="0.74803149606299213" header="0.31496062992125984" footer="0.31496062992125984"/>
      <pageSetup paperSize="9" scale="50" orientation="portrait" r:id="rId3"/>
    </customSheetView>
  </customSheetViews>
  <pageMargins left="0.23622047244094488" right="0.23622047244094488" top="0.74803149606299213" bottom="0.74803149606299213" header="0.31496062992125984" footer="0.31496062992125984"/>
  <pageSetup paperSize="9" scale="50" orientation="portrait"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"/>
  <sheetViews>
    <sheetView zoomScale="90" zoomScaleNormal="90" workbookViewId="0">
      <selection activeCell="G4" sqref="G4"/>
    </sheetView>
  </sheetViews>
  <sheetFormatPr baseColWidth="10" defaultRowHeight="15" x14ac:dyDescent="0.25"/>
  <cols>
    <col min="1" max="1" width="57.5703125" style="32" customWidth="1"/>
    <col min="2" max="2" width="9.42578125" style="32" customWidth="1"/>
    <col min="3" max="3" width="19.85546875" style="32" customWidth="1"/>
    <col min="4" max="5" width="18.85546875" style="32" customWidth="1"/>
    <col min="6" max="6" width="41.28515625" style="32" customWidth="1"/>
    <col min="7" max="7" width="36.7109375" style="32" customWidth="1"/>
    <col min="8" max="16384" width="11.42578125" style="32"/>
  </cols>
  <sheetData>
    <row r="2" spans="1:7" x14ac:dyDescent="0.25">
      <c r="A2" s="15" t="s">
        <v>51</v>
      </c>
      <c r="B2" s="15" t="s">
        <v>50</v>
      </c>
      <c r="C2" s="15" t="s">
        <v>157</v>
      </c>
      <c r="D2" s="25" t="s">
        <v>164</v>
      </c>
      <c r="E2" s="15" t="s">
        <v>176</v>
      </c>
      <c r="F2" s="15" t="s">
        <v>52</v>
      </c>
      <c r="G2" s="15" t="s">
        <v>172</v>
      </c>
    </row>
    <row r="3" spans="1:7" x14ac:dyDescent="0.25">
      <c r="A3" s="24" t="s">
        <v>132</v>
      </c>
      <c r="B3" s="35">
        <v>8</v>
      </c>
      <c r="C3" s="13" t="s">
        <v>149</v>
      </c>
      <c r="D3" s="35">
        <v>1</v>
      </c>
      <c r="E3" s="13" t="s">
        <v>134</v>
      </c>
      <c r="F3" s="13" t="s">
        <v>133</v>
      </c>
      <c r="G3" s="33"/>
    </row>
  </sheetData>
  <customSheetViews>
    <customSheetView guid="{10212DAF-EE1F-48D4-B103-057A79A47D00}" scale="90" showPageBreaks="1">
      <selection activeCell="G4" sqref="G4"/>
      <pageMargins left="0.23622047244094488" right="0.23622047244094488" top="0.74803149606299213" bottom="0.74803149606299213" header="0.31496062992125984" footer="0.31496062992125984"/>
      <pageSetup paperSize="9" scale="50" orientation="portrait" r:id="rId1"/>
    </customSheetView>
  </customSheetViews>
  <pageMargins left="0.23622047244094488" right="0.23622047244094488" top="0.74803149606299213" bottom="0.74803149606299213" header="0.31496062992125984" footer="0.31496062992125984"/>
  <pageSetup paperSize="9" scale="50" orientation="portrait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8"/>
  <sheetViews>
    <sheetView zoomScale="90" zoomScaleNormal="90" workbookViewId="0">
      <selection activeCell="C10" sqref="C10"/>
    </sheetView>
  </sheetViews>
  <sheetFormatPr baseColWidth="10" defaultRowHeight="15" x14ac:dyDescent="0.25"/>
  <cols>
    <col min="1" max="1" width="96" style="32" customWidth="1"/>
    <col min="2" max="2" width="9.42578125" style="32" customWidth="1"/>
    <col min="3" max="3" width="41.28515625" style="47" customWidth="1"/>
    <col min="4" max="4" width="36.7109375" style="32" customWidth="1"/>
    <col min="5" max="5" width="11.5703125" style="32" bestFit="1" customWidth="1"/>
    <col min="6" max="6" width="11.42578125" style="32"/>
    <col min="7" max="7" width="19.42578125" style="1" customWidth="1"/>
    <col min="8" max="8" width="84.42578125" style="32" customWidth="1"/>
    <col min="9" max="16384" width="11.42578125" style="32"/>
  </cols>
  <sheetData>
    <row r="2" spans="1:23" x14ac:dyDescent="0.25">
      <c r="A2" s="15" t="s">
        <v>51</v>
      </c>
      <c r="B2" s="15" t="s">
        <v>50</v>
      </c>
      <c r="C2" s="43" t="s">
        <v>52</v>
      </c>
      <c r="D2" s="15" t="s">
        <v>383</v>
      </c>
      <c r="E2" s="39"/>
    </row>
    <row r="3" spans="1:23" x14ac:dyDescent="0.25">
      <c r="A3" s="90" t="s">
        <v>417</v>
      </c>
      <c r="B3" s="35">
        <v>1</v>
      </c>
      <c r="C3" s="45">
        <v>414000</v>
      </c>
      <c r="D3" s="34" t="s">
        <v>2</v>
      </c>
      <c r="E3" s="39"/>
    </row>
    <row r="4" spans="1:23" x14ac:dyDescent="0.25">
      <c r="A4" s="34" t="s">
        <v>416</v>
      </c>
      <c r="B4" s="35">
        <v>1</v>
      </c>
      <c r="C4" s="45">
        <v>414001</v>
      </c>
      <c r="D4" s="33"/>
      <c r="E4" s="39"/>
    </row>
    <row r="5" spans="1:23" x14ac:dyDescent="0.25">
      <c r="A5" s="34" t="s">
        <v>415</v>
      </c>
      <c r="B5" s="35">
        <v>2</v>
      </c>
      <c r="C5" s="111"/>
      <c r="D5" s="33"/>
      <c r="E5" s="39"/>
    </row>
    <row r="6" spans="1:23" x14ac:dyDescent="0.25">
      <c r="A6" s="34" t="s">
        <v>414</v>
      </c>
      <c r="B6" s="35">
        <v>2</v>
      </c>
      <c r="C6" s="45"/>
      <c r="D6" s="33"/>
      <c r="E6" s="39"/>
    </row>
    <row r="7" spans="1:23" x14ac:dyDescent="0.25">
      <c r="A7" s="34"/>
      <c r="B7" s="35"/>
      <c r="C7" s="45"/>
      <c r="D7" s="33"/>
      <c r="E7" s="39"/>
    </row>
    <row r="8" spans="1:23" x14ac:dyDescent="0.25">
      <c r="A8" s="102" t="s">
        <v>238</v>
      </c>
      <c r="B8" s="35">
        <v>1</v>
      </c>
      <c r="C8" s="46" t="s">
        <v>59</v>
      </c>
      <c r="D8" s="14" t="s">
        <v>3</v>
      </c>
      <c r="E8" s="39"/>
    </row>
    <row r="9" spans="1:23" x14ac:dyDescent="0.25">
      <c r="A9" s="33"/>
      <c r="B9" s="35"/>
      <c r="C9" s="46"/>
      <c r="D9" s="14"/>
      <c r="E9" s="39"/>
    </row>
    <row r="10" spans="1:23" x14ac:dyDescent="0.25">
      <c r="A10" s="102" t="s">
        <v>98</v>
      </c>
      <c r="B10" s="35">
        <v>1</v>
      </c>
      <c r="C10" s="48" t="s">
        <v>275</v>
      </c>
      <c r="D10" s="33" t="s">
        <v>413</v>
      </c>
      <c r="F10" s="1"/>
      <c r="G10" s="32"/>
    </row>
    <row r="11" spans="1:23" s="10" customFormat="1" x14ac:dyDescent="0.25">
      <c r="A11" s="33" t="s">
        <v>109</v>
      </c>
      <c r="B11" s="35">
        <v>1</v>
      </c>
      <c r="C11" s="48" t="s">
        <v>276</v>
      </c>
      <c r="D11" s="35"/>
      <c r="E11" s="51"/>
      <c r="F11" s="1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25">
      <c r="A12" s="33" t="s">
        <v>110</v>
      </c>
      <c r="B12" s="35">
        <v>1</v>
      </c>
      <c r="C12" s="48" t="s">
        <v>277</v>
      </c>
      <c r="D12" s="35"/>
      <c r="F12" s="1"/>
      <c r="G12" s="32"/>
    </row>
    <row r="13" spans="1:23" x14ac:dyDescent="0.25">
      <c r="A13" s="20"/>
      <c r="B13" s="18"/>
      <c r="C13" s="75"/>
      <c r="D13" s="20"/>
      <c r="E13" s="51"/>
      <c r="F13" s="1"/>
    </row>
    <row r="14" spans="1:23" x14ac:dyDescent="0.25">
      <c r="A14" s="89" t="s">
        <v>364</v>
      </c>
      <c r="B14" s="18">
        <v>1</v>
      </c>
      <c r="C14" s="13" t="s">
        <v>363</v>
      </c>
      <c r="D14" s="20" t="s">
        <v>5</v>
      </c>
      <c r="G14" s="32"/>
    </row>
    <row r="15" spans="1:23" x14ac:dyDescent="0.25">
      <c r="A15" s="110" t="s">
        <v>243</v>
      </c>
      <c r="B15" s="18">
        <v>1</v>
      </c>
      <c r="C15" s="76" t="s">
        <v>253</v>
      </c>
      <c r="D15" s="33"/>
      <c r="E15" s="51"/>
    </row>
    <row r="16" spans="1:23" x14ac:dyDescent="0.25">
      <c r="A16" s="33"/>
      <c r="B16" s="33"/>
      <c r="C16" s="109"/>
      <c r="D16" s="20"/>
    </row>
    <row r="17" spans="1:4" x14ac:dyDescent="0.25">
      <c r="A17" s="90" t="s">
        <v>311</v>
      </c>
      <c r="B17" s="35">
        <v>1</v>
      </c>
      <c r="C17" s="35" t="s">
        <v>202</v>
      </c>
      <c r="D17" s="33" t="s">
        <v>412</v>
      </c>
    </row>
    <row r="18" spans="1:4" x14ac:dyDescent="0.25">
      <c r="C18" s="32"/>
    </row>
  </sheetData>
  <autoFilter ref="A2:K12"/>
  <customSheetViews>
    <customSheetView guid="{10212DAF-EE1F-48D4-B103-057A79A47D00}" scale="90" showPageBreaks="1" fitToPage="1" showAutoFilter="1">
      <selection activeCell="C10" sqref="C10"/>
      <pageMargins left="0.23622047244094491" right="0.23622047244094491" top="0.74803149606299213" bottom="0.74803149606299213" header="0.31496062992125984" footer="0.31496062992125984"/>
      <pageSetup paperSize="8" orientation="landscape" r:id="rId1"/>
      <autoFilter ref="A2:K12"/>
    </customSheetView>
  </customSheetViews>
  <pageMargins left="0.23622047244094491" right="0.23622047244094491" top="0.74803149606299213" bottom="0.74803149606299213" header="0.31496062992125984" footer="0.31496062992125984"/>
  <pageSetup paperSize="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93"/>
  <sheetViews>
    <sheetView topLeftCell="E1" zoomScale="90" zoomScaleNormal="90" workbookViewId="0">
      <selection activeCell="H1" sqref="H1:L1048576"/>
    </sheetView>
  </sheetViews>
  <sheetFormatPr baseColWidth="10" defaultRowHeight="15" x14ac:dyDescent="0.25"/>
  <cols>
    <col min="1" max="1" width="96" style="7" customWidth="1"/>
    <col min="2" max="2" width="9.42578125" style="7" customWidth="1"/>
    <col min="3" max="3" width="19.85546875" style="7" customWidth="1"/>
    <col min="4" max="4" width="18.85546875" style="7" customWidth="1"/>
    <col min="5" max="5" width="28.85546875" style="47" customWidth="1"/>
    <col min="6" max="6" width="13.42578125" style="7" customWidth="1"/>
    <col min="7" max="7" width="36.7109375" style="1" customWidth="1"/>
    <col min="8" max="8" width="11.42578125" style="7"/>
    <col min="9" max="9" width="19.42578125" style="1" customWidth="1"/>
    <col min="10" max="10" width="84.42578125" style="7" customWidth="1"/>
    <col min="11" max="16384" width="11.42578125" style="7"/>
  </cols>
  <sheetData>
    <row r="2" spans="1:26" ht="30" x14ac:dyDescent="0.25">
      <c r="A2" s="15" t="s">
        <v>51</v>
      </c>
      <c r="B2" s="15" t="s">
        <v>50</v>
      </c>
      <c r="C2" s="15" t="s">
        <v>157</v>
      </c>
      <c r="D2" s="25" t="s">
        <v>164</v>
      </c>
      <c r="E2" s="43" t="s">
        <v>52</v>
      </c>
      <c r="F2" s="15" t="s">
        <v>426</v>
      </c>
      <c r="G2" s="31" t="s">
        <v>234</v>
      </c>
    </row>
    <row r="3" spans="1:26" x14ac:dyDescent="0.25">
      <c r="A3" s="9" t="s">
        <v>2</v>
      </c>
      <c r="B3" s="9"/>
      <c r="C3" s="9"/>
      <c r="D3" s="9"/>
      <c r="E3" s="44" t="s">
        <v>52</v>
      </c>
      <c r="F3" s="9"/>
      <c r="G3" s="22"/>
    </row>
    <row r="4" spans="1:26" x14ac:dyDescent="0.25">
      <c r="A4" s="34" t="s">
        <v>235</v>
      </c>
      <c r="B4" s="12">
        <v>13</v>
      </c>
      <c r="C4" s="12" t="s">
        <v>149</v>
      </c>
      <c r="D4" s="12">
        <v>1</v>
      </c>
      <c r="E4" s="45">
        <v>414000</v>
      </c>
      <c r="F4" s="118"/>
      <c r="G4" s="13" t="s">
        <v>233</v>
      </c>
    </row>
    <row r="5" spans="1:26" x14ac:dyDescent="0.25">
      <c r="A5" s="34" t="s">
        <v>236</v>
      </c>
      <c r="B5" s="12">
        <v>4</v>
      </c>
      <c r="C5" s="12" t="s">
        <v>149</v>
      </c>
      <c r="D5" s="12">
        <v>1</v>
      </c>
      <c r="E5" s="45">
        <v>414090</v>
      </c>
      <c r="F5" s="118"/>
      <c r="G5" s="13" t="s">
        <v>233</v>
      </c>
    </row>
    <row r="6" spans="1:26" x14ac:dyDescent="0.25">
      <c r="A6" s="34" t="s">
        <v>237</v>
      </c>
      <c r="B6" s="12">
        <v>2</v>
      </c>
      <c r="C6" s="12" t="s">
        <v>160</v>
      </c>
      <c r="D6" s="12">
        <v>1</v>
      </c>
      <c r="E6" s="45">
        <v>414092</v>
      </c>
      <c r="F6" s="118"/>
      <c r="G6" s="13" t="s">
        <v>233</v>
      </c>
    </row>
    <row r="7" spans="1:26" x14ac:dyDescent="0.25">
      <c r="A7" s="9" t="s">
        <v>3</v>
      </c>
      <c r="B7" s="9"/>
      <c r="C7" s="9"/>
      <c r="D7" s="9"/>
      <c r="E7" s="44" t="s">
        <v>52</v>
      </c>
      <c r="F7" s="9"/>
      <c r="G7" s="22"/>
    </row>
    <row r="8" spans="1:26" x14ac:dyDescent="0.25">
      <c r="A8" s="33" t="s">
        <v>238</v>
      </c>
      <c r="B8" s="12">
        <v>13</v>
      </c>
      <c r="C8" s="12" t="s">
        <v>149</v>
      </c>
      <c r="D8" s="12">
        <v>1</v>
      </c>
      <c r="E8" s="46">
        <v>46220</v>
      </c>
      <c r="F8" s="14"/>
      <c r="G8" s="13" t="s">
        <v>233</v>
      </c>
    </row>
    <row r="9" spans="1:26" x14ac:dyDescent="0.25">
      <c r="A9" s="33" t="s">
        <v>239</v>
      </c>
      <c r="B9" s="12">
        <v>13</v>
      </c>
      <c r="C9" s="12" t="s">
        <v>149</v>
      </c>
      <c r="D9" s="12">
        <v>1</v>
      </c>
      <c r="E9" s="46">
        <v>33592</v>
      </c>
      <c r="F9" s="14"/>
      <c r="G9" s="13" t="s">
        <v>233</v>
      </c>
    </row>
    <row r="10" spans="1:26" x14ac:dyDescent="0.25">
      <c r="A10" s="20" t="s">
        <v>240</v>
      </c>
      <c r="B10" s="18">
        <v>26</v>
      </c>
      <c r="C10" s="18" t="s">
        <v>149</v>
      </c>
      <c r="D10" s="18">
        <v>2</v>
      </c>
      <c r="E10" s="75">
        <v>33565</v>
      </c>
      <c r="F10" s="17"/>
      <c r="G10" s="18" t="s">
        <v>233</v>
      </c>
    </row>
    <row r="11" spans="1:26" x14ac:dyDescent="0.25">
      <c r="A11" s="20" t="s">
        <v>241</v>
      </c>
      <c r="B11" s="18">
        <v>13</v>
      </c>
      <c r="C11" s="18" t="s">
        <v>149</v>
      </c>
      <c r="D11" s="18">
        <v>1</v>
      </c>
      <c r="E11" s="76" t="s">
        <v>60</v>
      </c>
      <c r="F11" s="17"/>
      <c r="G11" s="18" t="s">
        <v>233</v>
      </c>
    </row>
    <row r="12" spans="1:26" x14ac:dyDescent="0.25">
      <c r="A12" s="20" t="s">
        <v>242</v>
      </c>
      <c r="B12" s="18">
        <v>13</v>
      </c>
      <c r="C12" s="18" t="s">
        <v>149</v>
      </c>
      <c r="D12" s="18">
        <v>1</v>
      </c>
      <c r="E12" s="76" t="s">
        <v>254</v>
      </c>
      <c r="F12" s="17"/>
      <c r="G12" s="18" t="s">
        <v>233</v>
      </c>
    </row>
    <row r="13" spans="1:26" s="32" customFormat="1" x14ac:dyDescent="0.25">
      <c r="A13" s="20" t="s">
        <v>251</v>
      </c>
      <c r="B13" s="18">
        <v>13</v>
      </c>
      <c r="C13" s="18" t="s">
        <v>149</v>
      </c>
      <c r="D13" s="18">
        <v>1</v>
      </c>
      <c r="E13" s="76" t="s">
        <v>227</v>
      </c>
      <c r="F13" s="20"/>
      <c r="G13" s="18" t="s">
        <v>233</v>
      </c>
      <c r="H13" s="7"/>
      <c r="I13" s="1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s="30" customFormat="1" x14ac:dyDescent="0.25">
      <c r="A14" s="20" t="s">
        <v>252</v>
      </c>
      <c r="B14" s="18">
        <v>13</v>
      </c>
      <c r="C14" s="18" t="s">
        <v>149</v>
      </c>
      <c r="D14" s="18">
        <v>1</v>
      </c>
      <c r="E14" s="75">
        <v>77913</v>
      </c>
      <c r="F14" s="20"/>
      <c r="G14" s="18" t="s">
        <v>233</v>
      </c>
      <c r="H14" s="7"/>
      <c r="I14" s="1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s="32" customFormat="1" x14ac:dyDescent="0.25">
      <c r="A15" s="20" t="s">
        <v>355</v>
      </c>
      <c r="B15" s="18">
        <v>13</v>
      </c>
      <c r="C15" s="18" t="s">
        <v>149</v>
      </c>
      <c r="D15" s="18">
        <v>1</v>
      </c>
      <c r="E15" s="75">
        <v>46224</v>
      </c>
      <c r="F15" s="20"/>
      <c r="G15" s="18" t="s">
        <v>233</v>
      </c>
      <c r="H15" s="73"/>
      <c r="I15" s="1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s="32" customFormat="1" x14ac:dyDescent="0.25">
      <c r="A16" s="20" t="s">
        <v>64</v>
      </c>
      <c r="B16" s="18">
        <v>156</v>
      </c>
      <c r="C16" s="18" t="s">
        <v>149</v>
      </c>
      <c r="D16" s="18">
        <v>12</v>
      </c>
      <c r="E16" s="75">
        <v>51717</v>
      </c>
      <c r="F16" s="20"/>
      <c r="G16" s="18" t="s">
        <v>233</v>
      </c>
      <c r="H16" s="73"/>
      <c r="I16" s="1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s="32" customFormat="1" x14ac:dyDescent="0.25">
      <c r="A17" s="20" t="s">
        <v>258</v>
      </c>
      <c r="B17" s="18">
        <v>13</v>
      </c>
      <c r="C17" s="18" t="s">
        <v>149</v>
      </c>
      <c r="D17" s="18">
        <v>1</v>
      </c>
      <c r="E17" s="75">
        <v>78806</v>
      </c>
      <c r="F17" s="18"/>
      <c r="G17" s="18" t="s">
        <v>233</v>
      </c>
      <c r="H17" s="7"/>
      <c r="I17" s="1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s="32" customFormat="1" x14ac:dyDescent="0.25">
      <c r="A18" s="20" t="s">
        <v>259</v>
      </c>
      <c r="B18" s="18">
        <v>13</v>
      </c>
      <c r="C18" s="18" t="s">
        <v>149</v>
      </c>
      <c r="D18" s="18">
        <v>1</v>
      </c>
      <c r="E18" s="76" t="s">
        <v>217</v>
      </c>
      <c r="F18" s="18"/>
      <c r="G18" s="18" t="s">
        <v>233</v>
      </c>
      <c r="H18" s="7"/>
      <c r="I18" s="1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s="32" customFormat="1" x14ac:dyDescent="0.25">
      <c r="A19" s="20" t="s">
        <v>260</v>
      </c>
      <c r="B19" s="18">
        <v>39</v>
      </c>
      <c r="C19" s="18" t="s">
        <v>149</v>
      </c>
      <c r="D19" s="18">
        <v>3</v>
      </c>
      <c r="E19" s="75">
        <v>77111</v>
      </c>
      <c r="F19" s="18"/>
      <c r="G19" s="18" t="s">
        <v>233</v>
      </c>
      <c r="H19" s="7"/>
      <c r="I19" s="1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s="32" customFormat="1" x14ac:dyDescent="0.25">
      <c r="A20" s="20" t="s">
        <v>249</v>
      </c>
      <c r="B20" s="18">
        <v>26</v>
      </c>
      <c r="C20" s="18" t="s">
        <v>149</v>
      </c>
      <c r="D20" s="18">
        <v>2</v>
      </c>
      <c r="E20" s="75">
        <v>76562</v>
      </c>
      <c r="F20" s="18"/>
      <c r="G20" s="18" t="s">
        <v>233</v>
      </c>
      <c r="H20" s="7"/>
      <c r="I20" s="1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s="32" customFormat="1" x14ac:dyDescent="0.25">
      <c r="A21" s="20" t="s">
        <v>250</v>
      </c>
      <c r="B21" s="18">
        <v>13</v>
      </c>
      <c r="C21" s="18" t="s">
        <v>149</v>
      </c>
      <c r="D21" s="18">
        <v>1</v>
      </c>
      <c r="E21" s="75">
        <v>76565</v>
      </c>
      <c r="F21" s="18"/>
      <c r="G21" s="18" t="s">
        <v>233</v>
      </c>
      <c r="H21" s="7"/>
      <c r="I21" s="1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s="32" customFormat="1" x14ac:dyDescent="0.25">
      <c r="A22" s="20" t="s">
        <v>261</v>
      </c>
      <c r="B22" s="18">
        <v>39</v>
      </c>
      <c r="C22" s="18" t="s">
        <v>149</v>
      </c>
      <c r="D22" s="18">
        <v>3</v>
      </c>
      <c r="E22" s="75">
        <v>78802</v>
      </c>
      <c r="F22" s="18"/>
      <c r="G22" s="18" t="s">
        <v>233</v>
      </c>
      <c r="H22" s="7"/>
      <c r="I22" s="1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s="32" customFormat="1" x14ac:dyDescent="0.25">
      <c r="A23" s="20" t="s">
        <v>247</v>
      </c>
      <c r="B23" s="18">
        <v>39</v>
      </c>
      <c r="C23" s="18" t="s">
        <v>149</v>
      </c>
      <c r="D23" s="18">
        <v>3</v>
      </c>
      <c r="E23" s="76" t="s">
        <v>215</v>
      </c>
      <c r="F23" s="18"/>
      <c r="G23" s="18" t="s">
        <v>233</v>
      </c>
      <c r="H23" s="7"/>
      <c r="I23" s="1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s="32" customFormat="1" x14ac:dyDescent="0.25">
      <c r="A24" s="20" t="s">
        <v>262</v>
      </c>
      <c r="B24" s="18">
        <v>13</v>
      </c>
      <c r="C24" s="18" t="s">
        <v>149</v>
      </c>
      <c r="D24" s="18">
        <v>1</v>
      </c>
      <c r="E24" s="75">
        <v>80023</v>
      </c>
      <c r="F24" s="20"/>
      <c r="G24" s="18" t="s">
        <v>233</v>
      </c>
      <c r="H24" s="7"/>
      <c r="I24" s="1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s="32" customFormat="1" x14ac:dyDescent="0.25">
      <c r="A25" s="20" t="s">
        <v>92</v>
      </c>
      <c r="B25" s="18">
        <v>26</v>
      </c>
      <c r="C25" s="18" t="s">
        <v>149</v>
      </c>
      <c r="D25" s="18">
        <v>2</v>
      </c>
      <c r="E25" s="75">
        <v>80021</v>
      </c>
      <c r="F25" s="20"/>
      <c r="G25" s="18" t="s">
        <v>233</v>
      </c>
      <c r="H25" s="7"/>
      <c r="I25" s="1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s="51" customFormat="1" x14ac:dyDescent="0.25">
      <c r="A26" s="20" t="s">
        <v>536</v>
      </c>
      <c r="B26" s="18">
        <v>13</v>
      </c>
      <c r="C26" s="18" t="s">
        <v>149</v>
      </c>
      <c r="D26" s="18">
        <v>1</v>
      </c>
      <c r="E26" s="75">
        <v>10427</v>
      </c>
      <c r="F26" s="20" t="s">
        <v>537</v>
      </c>
      <c r="G26" s="18"/>
      <c r="I26" s="52"/>
    </row>
    <row r="27" spans="1:26" s="32" customFormat="1" x14ac:dyDescent="0.25">
      <c r="A27" s="20" t="s">
        <v>244</v>
      </c>
      <c r="B27" s="18">
        <v>13</v>
      </c>
      <c r="C27" s="18" t="s">
        <v>149</v>
      </c>
      <c r="D27" s="18">
        <v>1</v>
      </c>
      <c r="E27" s="75">
        <v>80031</v>
      </c>
      <c r="F27" s="20"/>
      <c r="G27" s="18" t="s">
        <v>233</v>
      </c>
      <c r="H27" s="7"/>
      <c r="I27" s="1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9" t="s">
        <v>181</v>
      </c>
      <c r="B28" s="9"/>
      <c r="C28" s="9"/>
      <c r="D28" s="9"/>
      <c r="E28" s="44" t="s">
        <v>52</v>
      </c>
      <c r="F28" s="41"/>
      <c r="G28" s="22"/>
    </row>
    <row r="29" spans="1:26" x14ac:dyDescent="0.25">
      <c r="A29" s="19" t="s">
        <v>256</v>
      </c>
      <c r="B29" s="18">
        <v>13</v>
      </c>
      <c r="C29" s="35" t="s">
        <v>149</v>
      </c>
      <c r="D29" s="35">
        <v>1</v>
      </c>
      <c r="E29" s="48" t="s">
        <v>223</v>
      </c>
      <c r="F29" s="33"/>
      <c r="G29" s="13" t="s">
        <v>233</v>
      </c>
    </row>
    <row r="30" spans="1:26" x14ac:dyDescent="0.25">
      <c r="A30" s="19" t="s">
        <v>255</v>
      </c>
      <c r="B30" s="18">
        <v>13</v>
      </c>
      <c r="C30" s="13" t="s">
        <v>149</v>
      </c>
      <c r="D30" s="35">
        <v>1</v>
      </c>
      <c r="E30" s="48">
        <v>50437</v>
      </c>
      <c r="F30" s="33"/>
      <c r="G30" s="13" t="s">
        <v>233</v>
      </c>
    </row>
    <row r="31" spans="1:26" x14ac:dyDescent="0.25">
      <c r="A31" s="19" t="s">
        <v>257</v>
      </c>
      <c r="B31" s="18">
        <v>13</v>
      </c>
      <c r="C31" s="13" t="s">
        <v>149</v>
      </c>
      <c r="D31" s="35">
        <v>1</v>
      </c>
      <c r="E31" s="48" t="s">
        <v>224</v>
      </c>
      <c r="F31" s="33"/>
      <c r="G31" s="13" t="s">
        <v>233</v>
      </c>
    </row>
    <row r="32" spans="1:26" x14ac:dyDescent="0.25">
      <c r="A32" s="9" t="s">
        <v>566</v>
      </c>
      <c r="B32" s="9"/>
      <c r="C32" s="9"/>
      <c r="D32" s="9"/>
      <c r="E32" s="44" t="s">
        <v>52</v>
      </c>
      <c r="F32" s="41"/>
      <c r="G32" s="22"/>
    </row>
    <row r="33" spans="1:26" x14ac:dyDescent="0.25">
      <c r="A33" s="33" t="s">
        <v>98</v>
      </c>
      <c r="B33" s="35">
        <v>13</v>
      </c>
      <c r="C33" s="35" t="s">
        <v>149</v>
      </c>
      <c r="D33" s="35">
        <v>1</v>
      </c>
      <c r="E33" s="48" t="s">
        <v>275</v>
      </c>
      <c r="F33" s="33"/>
      <c r="G33" s="18" t="s">
        <v>233</v>
      </c>
    </row>
    <row r="34" spans="1:26" x14ac:dyDescent="0.25">
      <c r="A34" s="33"/>
      <c r="B34" s="35"/>
      <c r="C34" s="35"/>
      <c r="D34" s="35"/>
      <c r="E34" s="48"/>
      <c r="F34" s="33"/>
      <c r="G34" s="18"/>
    </row>
    <row r="35" spans="1:26" x14ac:dyDescent="0.25">
      <c r="A35" s="33" t="s">
        <v>109</v>
      </c>
      <c r="B35" s="35">
        <v>13</v>
      </c>
      <c r="C35" s="35" t="s">
        <v>149</v>
      </c>
      <c r="D35" s="35">
        <v>1</v>
      </c>
      <c r="E35" s="48" t="s">
        <v>276</v>
      </c>
      <c r="F35" s="33"/>
      <c r="G35" s="18" t="s">
        <v>233</v>
      </c>
    </row>
    <row r="36" spans="1:26" x14ac:dyDescent="0.25">
      <c r="A36" s="33" t="s">
        <v>110</v>
      </c>
      <c r="B36" s="35">
        <v>13</v>
      </c>
      <c r="C36" s="35" t="s">
        <v>149</v>
      </c>
      <c r="D36" s="35">
        <v>1</v>
      </c>
      <c r="E36" s="48" t="s">
        <v>277</v>
      </c>
      <c r="F36" s="33"/>
      <c r="G36" s="18" t="s">
        <v>233</v>
      </c>
    </row>
    <row r="37" spans="1:26" x14ac:dyDescent="0.25">
      <c r="A37" s="33" t="s">
        <v>554</v>
      </c>
      <c r="B37" s="35">
        <v>13</v>
      </c>
      <c r="C37" s="35" t="s">
        <v>149</v>
      </c>
      <c r="D37" s="35">
        <v>1</v>
      </c>
      <c r="E37" s="48">
        <v>89358</v>
      </c>
      <c r="F37" s="33"/>
      <c r="G37" s="13"/>
    </row>
    <row r="38" spans="1:26" x14ac:dyDescent="0.25">
      <c r="A38" s="33" t="s">
        <v>555</v>
      </c>
      <c r="B38" s="35">
        <v>13</v>
      </c>
      <c r="C38" s="35" t="s">
        <v>149</v>
      </c>
      <c r="D38" s="35"/>
      <c r="E38" s="48">
        <v>31490</v>
      </c>
      <c r="F38" s="33"/>
      <c r="G38" s="13"/>
    </row>
    <row r="39" spans="1:26" x14ac:dyDescent="0.25">
      <c r="A39" s="33"/>
      <c r="B39" s="35"/>
      <c r="C39" s="35"/>
      <c r="D39" s="35"/>
      <c r="E39" s="48"/>
      <c r="F39" s="33"/>
      <c r="G39" s="13"/>
    </row>
    <row r="40" spans="1:26" x14ac:dyDescent="0.25">
      <c r="A40" s="9" t="s">
        <v>5</v>
      </c>
      <c r="B40" s="9"/>
      <c r="C40" s="9"/>
      <c r="D40" s="9"/>
      <c r="E40" s="44" t="s">
        <v>52</v>
      </c>
      <c r="F40" s="9"/>
      <c r="G40" s="22"/>
    </row>
    <row r="41" spans="1:26" x14ac:dyDescent="0.25">
      <c r="A41" s="20"/>
      <c r="B41" s="18"/>
      <c r="C41" s="18"/>
      <c r="D41" s="18"/>
      <c r="E41" s="76"/>
      <c r="F41" s="20"/>
      <c r="G41" s="18"/>
      <c r="H41" s="51"/>
    </row>
    <row r="42" spans="1:26" x14ac:dyDescent="0.25">
      <c r="A42" s="20" t="s">
        <v>243</v>
      </c>
      <c r="B42" s="18">
        <v>13</v>
      </c>
      <c r="C42" s="18" t="s">
        <v>149</v>
      </c>
      <c r="D42" s="18">
        <v>1</v>
      </c>
      <c r="E42" s="76" t="s">
        <v>253</v>
      </c>
      <c r="F42" s="20" t="s">
        <v>440</v>
      </c>
      <c r="G42" s="18" t="s">
        <v>233</v>
      </c>
      <c r="H42" s="51"/>
    </row>
    <row r="43" spans="1:26" x14ac:dyDescent="0.25">
      <c r="A43" s="20" t="s">
        <v>92</v>
      </c>
      <c r="B43" s="18">
        <v>117</v>
      </c>
      <c r="C43" s="18" t="s">
        <v>149</v>
      </c>
      <c r="D43" s="18">
        <v>9</v>
      </c>
      <c r="E43" s="76" t="s">
        <v>24</v>
      </c>
      <c r="F43" s="20" t="s">
        <v>441</v>
      </c>
      <c r="G43" s="18" t="s">
        <v>233</v>
      </c>
      <c r="H43" s="51"/>
    </row>
    <row r="44" spans="1:26" x14ac:dyDescent="0.25">
      <c r="A44" s="20" t="s">
        <v>246</v>
      </c>
      <c r="B44" s="18">
        <v>13</v>
      </c>
      <c r="C44" s="18" t="s">
        <v>149</v>
      </c>
      <c r="D44" s="18">
        <v>1</v>
      </c>
      <c r="E44" s="75">
        <v>80252</v>
      </c>
      <c r="F44" s="20"/>
      <c r="G44" s="18" t="s">
        <v>233</v>
      </c>
      <c r="H44" s="51"/>
    </row>
    <row r="45" spans="1:26" x14ac:dyDescent="0.25">
      <c r="A45" s="20" t="s">
        <v>248</v>
      </c>
      <c r="B45" s="18">
        <v>13</v>
      </c>
      <c r="C45" s="18" t="s">
        <v>149</v>
      </c>
      <c r="D45" s="18">
        <v>1</v>
      </c>
      <c r="E45" s="75">
        <v>78822</v>
      </c>
      <c r="F45" s="20"/>
      <c r="G45" s="18" t="s">
        <v>233</v>
      </c>
      <c r="H45" s="51"/>
    </row>
    <row r="46" spans="1:26" s="10" customFormat="1" x14ac:dyDescent="0.25">
      <c r="A46" s="20" t="s">
        <v>245</v>
      </c>
      <c r="B46" s="18">
        <v>13</v>
      </c>
      <c r="C46" s="18" t="s">
        <v>149</v>
      </c>
      <c r="D46" s="18">
        <v>1</v>
      </c>
      <c r="E46" s="76" t="s">
        <v>214</v>
      </c>
      <c r="F46" s="20"/>
      <c r="G46" s="18" t="s">
        <v>233</v>
      </c>
      <c r="H46" s="51"/>
      <c r="I46" s="1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s="10" customFormat="1" x14ac:dyDescent="0.25">
      <c r="A47" s="20" t="s">
        <v>278</v>
      </c>
      <c r="B47" s="18">
        <v>52</v>
      </c>
      <c r="C47" s="18" t="s">
        <v>149</v>
      </c>
      <c r="D47" s="18">
        <v>4</v>
      </c>
      <c r="E47" s="75">
        <v>77030</v>
      </c>
      <c r="F47" s="20" t="s">
        <v>442</v>
      </c>
      <c r="G47" s="18" t="s">
        <v>233</v>
      </c>
      <c r="H47" s="51"/>
      <c r="I47" s="1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s="10" customFormat="1" x14ac:dyDescent="0.25">
      <c r="A48" s="20" t="s">
        <v>556</v>
      </c>
      <c r="B48" s="18">
        <v>13</v>
      </c>
      <c r="C48" s="18" t="s">
        <v>149</v>
      </c>
      <c r="D48" s="18"/>
      <c r="E48" s="75">
        <v>707040</v>
      </c>
      <c r="F48" s="20" t="s">
        <v>567</v>
      </c>
      <c r="G48" s="18"/>
      <c r="H48" s="51"/>
      <c r="I48" s="1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s="10" customFormat="1" x14ac:dyDescent="0.25">
      <c r="A49" s="20" t="s">
        <v>557</v>
      </c>
      <c r="B49" s="18">
        <v>13</v>
      </c>
      <c r="C49" s="18" t="s">
        <v>149</v>
      </c>
      <c r="D49" s="18"/>
      <c r="E49" s="75">
        <v>80251</v>
      </c>
      <c r="F49" s="20" t="s">
        <v>567</v>
      </c>
      <c r="G49" s="18"/>
      <c r="H49" s="51"/>
      <c r="I49" s="1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s="10" customFormat="1" x14ac:dyDescent="0.25">
      <c r="A50" s="20" t="s">
        <v>558</v>
      </c>
      <c r="B50" s="18">
        <v>13</v>
      </c>
      <c r="C50" s="18" t="s">
        <v>149</v>
      </c>
      <c r="D50" s="18"/>
      <c r="E50" s="75">
        <v>78802</v>
      </c>
      <c r="F50" s="20" t="s">
        <v>567</v>
      </c>
      <c r="G50" s="18"/>
      <c r="H50" s="51"/>
      <c r="I50" s="1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x14ac:dyDescent="0.25">
      <c r="A51" s="9" t="s">
        <v>28</v>
      </c>
      <c r="B51" s="9"/>
      <c r="C51" s="9"/>
      <c r="D51" s="9"/>
      <c r="E51" s="44" t="s">
        <v>52</v>
      </c>
      <c r="F51" s="9"/>
      <c r="G51" s="22"/>
    </row>
    <row r="52" spans="1:26" ht="150" x14ac:dyDescent="0.25">
      <c r="A52" s="33" t="s">
        <v>32</v>
      </c>
      <c r="B52" s="35">
        <v>13000</v>
      </c>
      <c r="C52" s="35" t="s">
        <v>153</v>
      </c>
      <c r="D52" s="35">
        <v>1000</v>
      </c>
      <c r="E52" s="115" t="s">
        <v>424</v>
      </c>
      <c r="F52" s="33"/>
      <c r="G52" s="18" t="s">
        <v>233</v>
      </c>
    </row>
    <row r="53" spans="1:26" ht="150" x14ac:dyDescent="0.25">
      <c r="A53" s="33" t="s">
        <v>33</v>
      </c>
      <c r="B53" s="35">
        <v>13000</v>
      </c>
      <c r="C53" s="35" t="s">
        <v>153</v>
      </c>
      <c r="D53" s="35">
        <v>1000</v>
      </c>
      <c r="E53" s="115" t="s">
        <v>425</v>
      </c>
      <c r="F53" s="33"/>
      <c r="G53" s="18" t="s">
        <v>233</v>
      </c>
    </row>
    <row r="54" spans="1:26" x14ac:dyDescent="0.25">
      <c r="A54" s="33" t="s">
        <v>34</v>
      </c>
      <c r="B54" s="35">
        <v>480</v>
      </c>
      <c r="C54" s="35" t="s">
        <v>149</v>
      </c>
      <c r="D54" s="35">
        <v>480</v>
      </c>
      <c r="E54" s="46">
        <v>37662</v>
      </c>
      <c r="F54" s="33"/>
      <c r="G54" s="18" t="s">
        <v>233</v>
      </c>
    </row>
    <row r="55" spans="1:26" x14ac:dyDescent="0.25">
      <c r="A55" s="33" t="s">
        <v>35</v>
      </c>
      <c r="B55" s="35">
        <v>100</v>
      </c>
      <c r="C55" s="35" t="s">
        <v>149</v>
      </c>
      <c r="D55" s="35">
        <v>100</v>
      </c>
      <c r="E55" s="46">
        <v>37687</v>
      </c>
      <c r="F55" s="33"/>
      <c r="G55" s="18" t="s">
        <v>233</v>
      </c>
    </row>
    <row r="56" spans="1:26" x14ac:dyDescent="0.25">
      <c r="A56" s="33" t="s">
        <v>36</v>
      </c>
      <c r="B56" s="35">
        <v>1000</v>
      </c>
      <c r="C56" s="35" t="s">
        <v>149</v>
      </c>
      <c r="D56" s="35">
        <v>1000</v>
      </c>
      <c r="E56" s="46">
        <v>37664</v>
      </c>
      <c r="F56" s="33"/>
      <c r="G56" s="18" t="s">
        <v>233</v>
      </c>
    </row>
    <row r="57" spans="1:26" x14ac:dyDescent="0.25">
      <c r="A57" s="33" t="s">
        <v>37</v>
      </c>
      <c r="B57" s="35">
        <v>100</v>
      </c>
      <c r="C57" s="35" t="s">
        <v>149</v>
      </c>
      <c r="D57" s="35">
        <v>100</v>
      </c>
      <c r="E57" s="46">
        <v>37689</v>
      </c>
      <c r="F57" s="33"/>
      <c r="G57" s="18" t="s">
        <v>233</v>
      </c>
    </row>
    <row r="58" spans="1:26" x14ac:dyDescent="0.25">
      <c r="A58" s="16" t="s">
        <v>38</v>
      </c>
      <c r="B58" s="35">
        <v>1000</v>
      </c>
      <c r="C58" s="35" t="s">
        <v>149</v>
      </c>
      <c r="D58" s="35">
        <v>1000</v>
      </c>
      <c r="E58" s="46">
        <v>37666</v>
      </c>
      <c r="F58" s="33"/>
      <c r="G58" s="18" t="s">
        <v>233</v>
      </c>
    </row>
    <row r="59" spans="1:26" x14ac:dyDescent="0.25">
      <c r="A59" s="16" t="s">
        <v>39</v>
      </c>
      <c r="B59" s="35">
        <v>100</v>
      </c>
      <c r="C59" s="35" t="s">
        <v>149</v>
      </c>
      <c r="D59" s="35">
        <v>100</v>
      </c>
      <c r="E59" s="46">
        <v>37690</v>
      </c>
      <c r="F59" s="33"/>
      <c r="G59" s="18" t="s">
        <v>233</v>
      </c>
    </row>
    <row r="60" spans="1:26" x14ac:dyDescent="0.25">
      <c r="A60" s="16" t="s">
        <v>139</v>
      </c>
      <c r="B60" s="35">
        <v>250</v>
      </c>
      <c r="C60" s="35" t="s">
        <v>149</v>
      </c>
      <c r="D60" s="35">
        <v>250</v>
      </c>
      <c r="E60" s="46">
        <v>37668</v>
      </c>
      <c r="F60" s="33"/>
      <c r="G60" s="18" t="s">
        <v>233</v>
      </c>
    </row>
    <row r="61" spans="1:26" x14ac:dyDescent="0.25">
      <c r="A61" s="16" t="s">
        <v>140</v>
      </c>
      <c r="B61" s="35">
        <v>300</v>
      </c>
      <c r="C61" s="35" t="s">
        <v>149</v>
      </c>
      <c r="D61" s="35">
        <v>100</v>
      </c>
      <c r="E61" s="46">
        <v>37669</v>
      </c>
      <c r="F61" s="33"/>
      <c r="G61" s="18" t="s">
        <v>233</v>
      </c>
    </row>
    <row r="62" spans="1:26" x14ac:dyDescent="0.25">
      <c r="A62" s="20" t="s">
        <v>40</v>
      </c>
      <c r="B62" s="35">
        <v>300</v>
      </c>
      <c r="C62" s="35" t="s">
        <v>149</v>
      </c>
      <c r="D62" s="35">
        <v>100</v>
      </c>
      <c r="E62" s="46">
        <v>32031</v>
      </c>
      <c r="F62" s="33"/>
      <c r="G62" s="18" t="s">
        <v>233</v>
      </c>
    </row>
    <row r="63" spans="1:26" x14ac:dyDescent="0.25">
      <c r="A63" s="20" t="s">
        <v>49</v>
      </c>
      <c r="B63" s="35">
        <v>800</v>
      </c>
      <c r="C63" s="35" t="s">
        <v>149</v>
      </c>
      <c r="D63" s="35">
        <v>100</v>
      </c>
      <c r="E63" s="46">
        <v>31913</v>
      </c>
      <c r="F63" s="33"/>
      <c r="G63" s="18" t="s">
        <v>233</v>
      </c>
    </row>
    <row r="64" spans="1:26" x14ac:dyDescent="0.25">
      <c r="A64" s="33" t="s">
        <v>94</v>
      </c>
      <c r="B64" s="35">
        <v>100</v>
      </c>
      <c r="C64" s="13" t="s">
        <v>149</v>
      </c>
      <c r="D64" s="35">
        <v>100</v>
      </c>
      <c r="E64" s="48" t="s">
        <v>263</v>
      </c>
      <c r="F64" s="33"/>
      <c r="G64" s="18" t="s">
        <v>233</v>
      </c>
    </row>
    <row r="65" spans="1:9" x14ac:dyDescent="0.25">
      <c r="A65" s="33" t="s">
        <v>152</v>
      </c>
      <c r="B65" s="35">
        <v>1000</v>
      </c>
      <c r="C65" s="13" t="s">
        <v>149</v>
      </c>
      <c r="D65" s="35">
        <v>100</v>
      </c>
      <c r="E65" s="48" t="s">
        <v>264</v>
      </c>
      <c r="F65" s="33"/>
      <c r="G65" s="18" t="s">
        <v>233</v>
      </c>
    </row>
    <row r="66" spans="1:9" x14ac:dyDescent="0.25">
      <c r="A66" s="33" t="s">
        <v>154</v>
      </c>
      <c r="B66" s="35">
        <v>1000</v>
      </c>
      <c r="C66" s="13" t="s">
        <v>149</v>
      </c>
      <c r="D66" s="35">
        <v>100</v>
      </c>
      <c r="E66" s="48" t="s">
        <v>265</v>
      </c>
      <c r="F66" s="33"/>
      <c r="G66" s="18" t="s">
        <v>233</v>
      </c>
    </row>
    <row r="67" spans="1:9" x14ac:dyDescent="0.25">
      <c r="A67" s="33" t="s">
        <v>147</v>
      </c>
      <c r="B67" s="35">
        <v>50</v>
      </c>
      <c r="C67" s="13" t="s">
        <v>149</v>
      </c>
      <c r="D67" s="35">
        <v>10</v>
      </c>
      <c r="E67" s="48" t="s">
        <v>266</v>
      </c>
      <c r="F67" s="33"/>
      <c r="G67" s="18" t="s">
        <v>233</v>
      </c>
    </row>
    <row r="68" spans="1:9" x14ac:dyDescent="0.25">
      <c r="A68" s="33" t="s">
        <v>148</v>
      </c>
      <c r="B68" s="35">
        <v>200</v>
      </c>
      <c r="C68" s="13" t="s">
        <v>149</v>
      </c>
      <c r="D68" s="35">
        <v>100</v>
      </c>
      <c r="E68" s="48" t="s">
        <v>267</v>
      </c>
      <c r="F68" s="33"/>
      <c r="G68" s="18" t="s">
        <v>233</v>
      </c>
    </row>
    <row r="69" spans="1:9" x14ac:dyDescent="0.25">
      <c r="A69" s="33" t="s">
        <v>150</v>
      </c>
      <c r="B69" s="35">
        <v>200</v>
      </c>
      <c r="C69" s="13" t="s">
        <v>149</v>
      </c>
      <c r="D69" s="35">
        <v>100</v>
      </c>
      <c r="E69" s="48" t="s">
        <v>268</v>
      </c>
      <c r="F69" s="33"/>
      <c r="G69" s="18" t="s">
        <v>233</v>
      </c>
    </row>
    <row r="70" spans="1:9" x14ac:dyDescent="0.25">
      <c r="A70" s="33" t="s">
        <v>151</v>
      </c>
      <c r="B70" s="35">
        <v>50</v>
      </c>
      <c r="C70" s="13" t="s">
        <v>149</v>
      </c>
      <c r="D70" s="35">
        <v>50</v>
      </c>
      <c r="E70" s="48" t="s">
        <v>269</v>
      </c>
      <c r="F70" s="33"/>
      <c r="G70" s="18" t="s">
        <v>233</v>
      </c>
    </row>
    <row r="71" spans="1:9" s="32" customFormat="1" x14ac:dyDescent="0.25">
      <c r="A71" s="33" t="s">
        <v>552</v>
      </c>
      <c r="B71" s="35">
        <v>6</v>
      </c>
      <c r="C71" s="13" t="s">
        <v>153</v>
      </c>
      <c r="D71" s="35"/>
      <c r="E71" s="48">
        <v>38460</v>
      </c>
      <c r="F71" s="33"/>
      <c r="G71" s="18"/>
      <c r="I71" s="1"/>
    </row>
    <row r="72" spans="1:9" s="32" customFormat="1" x14ac:dyDescent="0.25">
      <c r="A72" s="33" t="s">
        <v>553</v>
      </c>
      <c r="B72" s="35">
        <v>1</v>
      </c>
      <c r="C72" s="13" t="s">
        <v>149</v>
      </c>
      <c r="D72" s="35"/>
      <c r="E72" s="48">
        <v>38808</v>
      </c>
      <c r="F72" s="33"/>
      <c r="G72" s="18"/>
      <c r="I72" s="1"/>
    </row>
    <row r="73" spans="1:9" x14ac:dyDescent="0.25">
      <c r="A73" s="9" t="s">
        <v>41</v>
      </c>
      <c r="B73" s="9"/>
      <c r="C73" s="9"/>
      <c r="D73" s="9"/>
      <c r="E73" s="44" t="s">
        <v>52</v>
      </c>
      <c r="F73" s="9"/>
      <c r="G73" s="22"/>
    </row>
    <row r="74" spans="1:9" x14ac:dyDescent="0.25">
      <c r="A74" s="33" t="s">
        <v>348</v>
      </c>
      <c r="B74" s="35">
        <v>8</v>
      </c>
      <c r="C74" s="13" t="s">
        <v>149</v>
      </c>
      <c r="D74" s="35">
        <v>1</v>
      </c>
      <c r="E74" s="46">
        <v>31996</v>
      </c>
      <c r="F74" s="33"/>
      <c r="G74" s="18" t="s">
        <v>233</v>
      </c>
    </row>
    <row r="75" spans="1:9" s="32" customFormat="1" x14ac:dyDescent="0.25">
      <c r="A75" s="33" t="s">
        <v>565</v>
      </c>
      <c r="B75" s="35">
        <v>8</v>
      </c>
      <c r="C75" s="13" t="s">
        <v>149</v>
      </c>
      <c r="D75" s="35"/>
      <c r="E75" s="173">
        <v>32088</v>
      </c>
      <c r="F75" s="33"/>
      <c r="G75" s="18"/>
      <c r="I75" s="1"/>
    </row>
    <row r="76" spans="1:9" x14ac:dyDescent="0.25">
      <c r="A76" s="34" t="s">
        <v>99</v>
      </c>
      <c r="B76" s="35">
        <v>8</v>
      </c>
      <c r="C76" s="13" t="s">
        <v>149</v>
      </c>
      <c r="D76" s="35">
        <v>1</v>
      </c>
      <c r="E76" s="48" t="s">
        <v>270</v>
      </c>
      <c r="F76" s="33"/>
      <c r="G76" s="18" t="s">
        <v>233</v>
      </c>
    </row>
    <row r="77" spans="1:9" x14ac:dyDescent="0.25">
      <c r="A77" s="34" t="s">
        <v>100</v>
      </c>
      <c r="B77" s="35">
        <v>8</v>
      </c>
      <c r="C77" s="13" t="s">
        <v>149</v>
      </c>
      <c r="D77" s="35">
        <v>1</v>
      </c>
      <c r="E77" s="48" t="s">
        <v>271</v>
      </c>
      <c r="F77" s="33"/>
      <c r="G77" s="18" t="s">
        <v>233</v>
      </c>
    </row>
    <row r="78" spans="1:9" x14ac:dyDescent="0.25">
      <c r="A78" s="33" t="s">
        <v>170</v>
      </c>
      <c r="B78" s="13">
        <v>8</v>
      </c>
      <c r="C78" s="13" t="s">
        <v>149</v>
      </c>
      <c r="D78" s="13">
        <v>1</v>
      </c>
      <c r="E78" s="48" t="s">
        <v>272</v>
      </c>
      <c r="F78" s="33"/>
      <c r="G78" s="18" t="s">
        <v>233</v>
      </c>
    </row>
    <row r="79" spans="1:9" x14ac:dyDescent="0.25">
      <c r="A79" s="9" t="s">
        <v>7</v>
      </c>
      <c r="B79" s="9"/>
      <c r="C79" s="9"/>
      <c r="D79" s="9"/>
      <c r="E79" s="44" t="s">
        <v>52</v>
      </c>
      <c r="F79" s="9"/>
      <c r="G79" s="22"/>
    </row>
    <row r="80" spans="1:9" x14ac:dyDescent="0.25">
      <c r="A80" s="42" t="s">
        <v>131</v>
      </c>
      <c r="B80" s="37">
        <v>65</v>
      </c>
      <c r="C80" s="37" t="s">
        <v>149</v>
      </c>
      <c r="D80" s="37">
        <v>5</v>
      </c>
      <c r="E80" s="49" t="s">
        <v>273</v>
      </c>
      <c r="F80" s="33"/>
      <c r="G80" s="18" t="s">
        <v>233</v>
      </c>
    </row>
    <row r="81" spans="1:7" x14ac:dyDescent="0.25">
      <c r="A81" s="34" t="s">
        <v>158</v>
      </c>
      <c r="B81" s="35">
        <v>4</v>
      </c>
      <c r="C81" s="13" t="s">
        <v>149</v>
      </c>
      <c r="D81" s="35">
        <v>0</v>
      </c>
      <c r="E81" s="48" t="s">
        <v>274</v>
      </c>
      <c r="F81" s="33"/>
      <c r="G81" s="5"/>
    </row>
    <row r="83" spans="1:7" x14ac:dyDescent="0.25">
      <c r="A83" s="32" t="s">
        <v>280</v>
      </c>
    </row>
    <row r="84" spans="1:7" ht="60.75" customHeight="1" x14ac:dyDescent="0.25">
      <c r="A84" s="32" t="s">
        <v>281</v>
      </c>
      <c r="B84" s="177" t="s">
        <v>358</v>
      </c>
      <c r="C84" s="177"/>
      <c r="D84" s="177"/>
      <c r="E84" s="177"/>
      <c r="F84" s="177"/>
    </row>
    <row r="85" spans="1:7" x14ac:dyDescent="0.25">
      <c r="A85" s="168" t="s">
        <v>561</v>
      </c>
      <c r="B85" s="167">
        <v>8</v>
      </c>
      <c r="C85" s="167"/>
      <c r="D85" s="167"/>
      <c r="E85" s="174">
        <v>32088</v>
      </c>
      <c r="F85" s="51"/>
      <c r="G85" s="52"/>
    </row>
    <row r="86" spans="1:7" x14ac:dyDescent="0.25">
      <c r="A86" s="168" t="s">
        <v>552</v>
      </c>
      <c r="B86" s="167">
        <v>6</v>
      </c>
      <c r="C86" s="167" t="s">
        <v>560</v>
      </c>
      <c r="D86" s="167"/>
      <c r="E86" s="174">
        <v>38460</v>
      </c>
      <c r="F86" s="51"/>
      <c r="G86" s="51"/>
    </row>
    <row r="87" spans="1:7" x14ac:dyDescent="0.25">
      <c r="A87" s="168" t="s">
        <v>553</v>
      </c>
      <c r="B87" s="167">
        <v>1</v>
      </c>
      <c r="C87" s="167"/>
      <c r="D87" s="167"/>
      <c r="E87" s="174">
        <v>38808</v>
      </c>
      <c r="F87" s="51"/>
      <c r="G87" s="52"/>
    </row>
    <row r="88" spans="1:7" x14ac:dyDescent="0.25">
      <c r="A88" s="168" t="s">
        <v>554</v>
      </c>
      <c r="B88" s="167">
        <v>13</v>
      </c>
      <c r="C88" s="167"/>
      <c r="D88" s="167"/>
      <c r="E88" s="174">
        <v>89358</v>
      </c>
      <c r="F88" s="51"/>
      <c r="G88" s="52"/>
    </row>
    <row r="89" spans="1:7" x14ac:dyDescent="0.25">
      <c r="A89" s="168" t="s">
        <v>555</v>
      </c>
      <c r="B89" s="167">
        <v>13</v>
      </c>
      <c r="C89" s="167"/>
      <c r="D89" s="167"/>
      <c r="E89" s="174">
        <v>31490</v>
      </c>
    </row>
    <row r="90" spans="1:7" x14ac:dyDescent="0.25">
      <c r="A90" s="168" t="s">
        <v>556</v>
      </c>
      <c r="B90" s="167">
        <v>13</v>
      </c>
      <c r="C90" s="167"/>
      <c r="D90" s="167"/>
      <c r="E90" s="174">
        <v>707040</v>
      </c>
    </row>
    <row r="91" spans="1:7" x14ac:dyDescent="0.25">
      <c r="A91" s="168" t="s">
        <v>557</v>
      </c>
      <c r="B91" s="167">
        <v>26</v>
      </c>
      <c r="C91" s="167"/>
      <c r="D91" s="167"/>
      <c r="E91" s="174">
        <v>80251</v>
      </c>
    </row>
    <row r="92" spans="1:7" x14ac:dyDescent="0.25">
      <c r="A92" s="168" t="s">
        <v>558</v>
      </c>
      <c r="B92" s="167">
        <v>26</v>
      </c>
      <c r="C92" s="167"/>
      <c r="D92" s="167"/>
      <c r="E92" s="174">
        <v>78802</v>
      </c>
    </row>
    <row r="93" spans="1:7" x14ac:dyDescent="0.25">
      <c r="A93" s="168" t="s">
        <v>559</v>
      </c>
      <c r="B93" s="167">
        <v>13</v>
      </c>
      <c r="C93" s="167"/>
      <c r="D93" s="167"/>
      <c r="E93" s="174">
        <v>77550</v>
      </c>
    </row>
  </sheetData>
  <autoFilter ref="A2:M81"/>
  <customSheetViews>
    <customSheetView guid="{10212DAF-EE1F-48D4-B103-057A79A47D00}" scale="90" showPageBreaks="1" fitToPage="1" showAutoFilter="1" topLeftCell="E1">
      <selection activeCell="K76" sqref="K76"/>
      <pageMargins left="0.23622047244094491" right="0.23622047244094491" top="0.41" bottom="0.28000000000000003" header="0.31496062992125984" footer="0.31496062992125984"/>
      <pageSetup paperSize="8" scale="54" orientation="landscape" r:id="rId1"/>
      <autoFilter ref="A2:R75"/>
    </customSheetView>
    <customSheetView guid="{E4AA0CF1-3EC6-4DF5-B8DC-5725BCA40376}" scale="70">
      <selection activeCell="A12" sqref="A12:E12"/>
      <pageMargins left="0.23622047244094488" right="0.23622047244094488" top="0.74803149606299213" bottom="0.74803149606299213" header="0.31496062992125984" footer="0.31496062992125984"/>
      <pageSetup paperSize="9" scale="50" orientation="portrait" r:id="rId2"/>
    </customSheetView>
    <customSheetView guid="{DC87B7F1-D339-4891-A47D-A7B3B843681F}" scale="70" topLeftCell="C1">
      <selection activeCell="M8" sqref="M8"/>
      <pageMargins left="0.23622047244094488" right="0.23622047244094488" top="0.74803149606299213" bottom="0.74803149606299213" header="0.31496062992125984" footer="0.31496062992125984"/>
      <pageSetup paperSize="9" scale="50" orientation="portrait" r:id="rId3"/>
    </customSheetView>
  </customSheetViews>
  <mergeCells count="1">
    <mergeCell ref="B84:F84"/>
  </mergeCells>
  <pageMargins left="0.23622047244094491" right="0.23622047244094491" top="0.41" bottom="0.28000000000000003" header="0.31496062992125984" footer="0.31496062992125984"/>
  <pageSetup paperSize="8" scale="54" orientation="landscape"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1"/>
  <sheetViews>
    <sheetView zoomScale="90" zoomScaleNormal="90" workbookViewId="0">
      <selection activeCell="C10" sqref="C10"/>
    </sheetView>
  </sheetViews>
  <sheetFormatPr baseColWidth="10" defaultRowHeight="15" x14ac:dyDescent="0.25"/>
  <cols>
    <col min="1" max="1" width="96" style="32" customWidth="1"/>
    <col min="2" max="2" width="9.42578125" style="32" customWidth="1"/>
    <col min="3" max="3" width="41.28515625" style="47" customWidth="1"/>
    <col min="4" max="4" width="34.28515625" style="32" customWidth="1"/>
    <col min="5" max="5" width="11.42578125" style="32"/>
    <col min="6" max="6" width="19.42578125" style="1" customWidth="1"/>
    <col min="7" max="7" width="84.42578125" style="32" customWidth="1"/>
    <col min="8" max="16384" width="11.42578125" style="32"/>
  </cols>
  <sheetData>
    <row r="2" spans="1:11" x14ac:dyDescent="0.25">
      <c r="A2" s="15" t="s">
        <v>51</v>
      </c>
      <c r="B2" s="15" t="s">
        <v>50</v>
      </c>
      <c r="C2" s="43" t="s">
        <v>52</v>
      </c>
      <c r="D2" s="86" t="s">
        <v>383</v>
      </c>
      <c r="F2" s="32"/>
    </row>
    <row r="3" spans="1:11" x14ac:dyDescent="0.25">
      <c r="A3" s="102" t="s">
        <v>380</v>
      </c>
      <c r="B3" s="35">
        <v>1</v>
      </c>
      <c r="C3" s="5"/>
      <c r="D3" s="35" t="s">
        <v>420</v>
      </c>
      <c r="F3" s="32"/>
    </row>
    <row r="4" spans="1:11" x14ac:dyDescent="0.25">
      <c r="A4" s="33"/>
      <c r="B4" s="35"/>
      <c r="C4" s="3"/>
      <c r="D4" s="35"/>
      <c r="E4" s="114"/>
      <c r="F4" s="10"/>
      <c r="G4" s="10"/>
      <c r="H4" s="10"/>
      <c r="I4" s="10"/>
      <c r="J4" s="40"/>
      <c r="K4" s="40"/>
    </row>
    <row r="5" spans="1:11" x14ac:dyDescent="0.25">
      <c r="A5" s="90" t="s">
        <v>362</v>
      </c>
      <c r="B5" s="35">
        <v>1</v>
      </c>
      <c r="C5" s="13">
        <v>1329205</v>
      </c>
      <c r="D5" s="35"/>
      <c r="E5" s="10"/>
      <c r="F5" s="10"/>
      <c r="G5" s="10"/>
      <c r="H5" s="10"/>
      <c r="I5" s="40"/>
      <c r="J5" s="40"/>
    </row>
    <row r="6" spans="1:11" x14ac:dyDescent="0.25">
      <c r="A6" s="34"/>
      <c r="B6" s="35"/>
      <c r="C6" s="2"/>
      <c r="D6" s="35"/>
      <c r="E6" s="10"/>
      <c r="F6" s="10"/>
      <c r="G6" s="10"/>
      <c r="H6" s="10"/>
      <c r="I6" s="40"/>
      <c r="J6" s="40"/>
    </row>
    <row r="7" spans="1:11" x14ac:dyDescent="0.25">
      <c r="A7" s="102" t="s">
        <v>136</v>
      </c>
      <c r="B7" s="35">
        <v>1</v>
      </c>
      <c r="C7" s="2"/>
      <c r="D7" s="35" t="s">
        <v>419</v>
      </c>
      <c r="E7" s="10"/>
      <c r="F7" s="10"/>
      <c r="G7" s="10"/>
      <c r="H7" s="10"/>
      <c r="I7" s="40"/>
      <c r="J7" s="40"/>
    </row>
    <row r="8" spans="1:11" x14ac:dyDescent="0.25">
      <c r="A8" s="34"/>
      <c r="B8" s="35"/>
      <c r="C8" s="2"/>
      <c r="D8" s="35"/>
      <c r="E8" s="10"/>
      <c r="F8" s="10"/>
      <c r="G8" s="10"/>
      <c r="H8" s="10"/>
      <c r="I8" s="40"/>
      <c r="J8" s="40"/>
    </row>
    <row r="9" spans="1:11" x14ac:dyDescent="0.25">
      <c r="A9" s="113" t="s">
        <v>256</v>
      </c>
      <c r="B9" s="18">
        <v>1</v>
      </c>
      <c r="C9" s="48" t="s">
        <v>223</v>
      </c>
      <c r="D9" s="35" t="s">
        <v>418</v>
      </c>
      <c r="E9" s="1"/>
      <c r="F9" s="32"/>
    </row>
    <row r="10" spans="1:11" x14ac:dyDescent="0.25">
      <c r="A10" s="19"/>
      <c r="B10" s="18"/>
      <c r="C10" s="3"/>
      <c r="D10" s="35"/>
      <c r="E10" s="112"/>
    </row>
    <row r="13" spans="1:11" s="79" customFormat="1" x14ac:dyDescent="0.25">
      <c r="A13" s="32"/>
      <c r="B13" s="32"/>
      <c r="C13" s="47"/>
      <c r="D13" s="32"/>
      <c r="E13" s="32"/>
      <c r="F13" s="80"/>
    </row>
    <row r="14" spans="1:11" s="79" customFormat="1" x14ac:dyDescent="0.25">
      <c r="A14" s="32"/>
      <c r="B14" s="32"/>
      <c r="C14" s="47"/>
      <c r="D14" s="32"/>
      <c r="F14" s="80"/>
    </row>
    <row r="15" spans="1:11" x14ac:dyDescent="0.25">
      <c r="E15" s="79"/>
    </row>
    <row r="22" spans="1:23" s="79" customFormat="1" x14ac:dyDescent="0.25">
      <c r="A22" s="32"/>
      <c r="B22" s="32"/>
      <c r="C22" s="47"/>
      <c r="D22" s="32"/>
      <c r="E22" s="1"/>
      <c r="F22" s="80"/>
    </row>
    <row r="23" spans="1:23" x14ac:dyDescent="0.25">
      <c r="E23" s="79"/>
    </row>
    <row r="24" spans="1:23" s="10" customFormat="1" x14ac:dyDescent="0.25">
      <c r="A24" s="32"/>
      <c r="B24" s="32"/>
      <c r="C24" s="47"/>
      <c r="D24" s="32"/>
      <c r="E24" s="32"/>
      <c r="F24" s="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</row>
    <row r="25" spans="1:23" x14ac:dyDescent="0.25">
      <c r="E25" s="51"/>
    </row>
    <row r="26" spans="1:23" x14ac:dyDescent="0.25">
      <c r="E26" s="51"/>
    </row>
    <row r="27" spans="1:23" s="10" customFormat="1" x14ac:dyDescent="0.25">
      <c r="A27" s="32"/>
      <c r="B27" s="32"/>
      <c r="C27" s="47"/>
      <c r="D27" s="32"/>
      <c r="E27" s="51"/>
      <c r="F27" s="1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s="10" customFormat="1" x14ac:dyDescent="0.25">
      <c r="A28" s="32"/>
      <c r="B28" s="32"/>
      <c r="C28" s="47"/>
      <c r="D28" s="32"/>
      <c r="E28" s="51"/>
      <c r="F28" s="1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</row>
    <row r="29" spans="1:23" x14ac:dyDescent="0.25">
      <c r="E29" s="51"/>
    </row>
    <row r="36" spans="1:6" x14ac:dyDescent="0.25">
      <c r="F36" s="32"/>
    </row>
    <row r="37" spans="1:6" x14ac:dyDescent="0.25">
      <c r="F37" s="32"/>
    </row>
    <row r="38" spans="1:6" x14ac:dyDescent="0.25">
      <c r="F38" s="32"/>
    </row>
    <row r="39" spans="1:6" x14ac:dyDescent="0.25">
      <c r="F39" s="32"/>
    </row>
    <row r="40" spans="1:6" s="79" customFormat="1" x14ac:dyDescent="0.25">
      <c r="A40" s="32"/>
      <c r="B40" s="32"/>
      <c r="C40" s="47"/>
      <c r="D40" s="32"/>
      <c r="E40" s="32"/>
      <c r="F40" s="80"/>
    </row>
    <row r="41" spans="1:6" x14ac:dyDescent="0.25">
      <c r="E41" s="79"/>
    </row>
  </sheetData>
  <autoFilter ref="A2:J41"/>
  <customSheetViews>
    <customSheetView guid="{10212DAF-EE1F-48D4-B103-057A79A47D00}" scale="90" showPageBreaks="1" fitToPage="1" showAutoFilter="1">
      <selection activeCell="C10" sqref="C10"/>
      <pageMargins left="0.23622047244094491" right="0.23622047244094491" top="0.74803149606299213" bottom="0.74803149606299213" header="0.31496062992125984" footer="0.31496062992125984"/>
      <pageSetup paperSize="8" orientation="landscape" r:id="rId1"/>
      <autoFilter ref="A2:J41"/>
    </customSheetView>
  </customSheetViews>
  <pageMargins left="0.23622047244094491" right="0.23622047244094491" top="0.74803149606299213" bottom="0.74803149606299213" header="0.31496062992125984" footer="0.31496062992125984"/>
  <pageSetup paperSize="8" orientation="landscape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6"/>
  <sheetViews>
    <sheetView zoomScale="90" zoomScaleNormal="90" workbookViewId="0">
      <selection activeCell="C36" sqref="C36"/>
    </sheetView>
  </sheetViews>
  <sheetFormatPr baseColWidth="10" defaultRowHeight="15" x14ac:dyDescent="0.25"/>
  <cols>
    <col min="1" max="1" width="96" style="32" customWidth="1"/>
    <col min="2" max="2" width="9.42578125" style="32" customWidth="1"/>
    <col min="3" max="3" width="41.28515625" style="47" customWidth="1"/>
    <col min="4" max="4" width="34.28515625" style="32" customWidth="1"/>
    <col min="5" max="5" width="11.42578125" style="32"/>
    <col min="6" max="6" width="19.42578125" style="1" customWidth="1"/>
    <col min="7" max="7" width="84.42578125" style="32" customWidth="1"/>
    <col min="8" max="16384" width="11.42578125" style="32"/>
  </cols>
  <sheetData>
    <row r="2" spans="1:23" x14ac:dyDescent="0.25">
      <c r="A2" s="15" t="s">
        <v>51</v>
      </c>
      <c r="B2" s="15" t="s">
        <v>50</v>
      </c>
      <c r="C2" s="43" t="s">
        <v>52</v>
      </c>
      <c r="D2" s="86" t="s">
        <v>383</v>
      </c>
    </row>
    <row r="3" spans="1:23" s="30" customFormat="1" x14ac:dyDescent="0.25">
      <c r="A3" s="87" t="s">
        <v>252</v>
      </c>
      <c r="B3" s="82">
        <v>1</v>
      </c>
      <c r="C3" s="101" t="s">
        <v>228</v>
      </c>
      <c r="D3" s="38" t="s">
        <v>384</v>
      </c>
      <c r="E3" s="32"/>
      <c r="F3" s="1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3" x14ac:dyDescent="0.25">
      <c r="A4" s="81" t="s">
        <v>250</v>
      </c>
      <c r="B4" s="82">
        <v>1</v>
      </c>
      <c r="C4" s="101" t="s">
        <v>226</v>
      </c>
      <c r="D4" s="38"/>
    </row>
    <row r="5" spans="1:23" x14ac:dyDescent="0.25">
      <c r="A5" s="81" t="s">
        <v>261</v>
      </c>
      <c r="B5" s="82">
        <v>1</v>
      </c>
      <c r="C5" s="101" t="s">
        <v>220</v>
      </c>
      <c r="D5" s="38"/>
    </row>
    <row r="6" spans="1:23" x14ac:dyDescent="0.25">
      <c r="A6" s="81" t="s">
        <v>247</v>
      </c>
      <c r="B6" s="82">
        <v>1</v>
      </c>
      <c r="C6" s="108" t="s">
        <v>215</v>
      </c>
      <c r="D6" s="38"/>
    </row>
    <row r="7" spans="1:23" s="79" customFormat="1" x14ac:dyDescent="0.25">
      <c r="A7" s="81" t="s">
        <v>92</v>
      </c>
      <c r="B7" s="82">
        <v>1</v>
      </c>
      <c r="C7" s="101" t="s">
        <v>24</v>
      </c>
      <c r="D7" s="100"/>
      <c r="F7" s="80"/>
    </row>
    <row r="8" spans="1:23" s="79" customFormat="1" x14ac:dyDescent="0.25">
      <c r="A8" s="81"/>
      <c r="B8" s="82"/>
      <c r="C8" s="101"/>
      <c r="D8" s="100"/>
      <c r="F8" s="80"/>
    </row>
    <row r="9" spans="1:23" x14ac:dyDescent="0.25">
      <c r="A9" s="87" t="s">
        <v>260</v>
      </c>
      <c r="B9" s="82">
        <v>1</v>
      </c>
      <c r="C9" s="101" t="s">
        <v>219</v>
      </c>
      <c r="D9" s="38" t="s">
        <v>385</v>
      </c>
    </row>
    <row r="10" spans="1:23" x14ac:dyDescent="0.25">
      <c r="A10" s="81" t="s">
        <v>249</v>
      </c>
      <c r="B10" s="82">
        <v>2</v>
      </c>
      <c r="C10" s="101" t="s">
        <v>225</v>
      </c>
      <c r="D10" s="38"/>
    </row>
    <row r="11" spans="1:23" x14ac:dyDescent="0.25">
      <c r="A11" s="81" t="s">
        <v>258</v>
      </c>
      <c r="B11" s="82">
        <v>1</v>
      </c>
      <c r="C11" s="101" t="s">
        <v>221</v>
      </c>
      <c r="D11" s="38"/>
    </row>
    <row r="12" spans="1:23" x14ac:dyDescent="0.25">
      <c r="A12" s="81" t="s">
        <v>259</v>
      </c>
      <c r="B12" s="82">
        <v>1</v>
      </c>
      <c r="C12" s="108" t="s">
        <v>217</v>
      </c>
      <c r="D12" s="38"/>
    </row>
    <row r="13" spans="1:23" x14ac:dyDescent="0.25">
      <c r="A13" s="81" t="s">
        <v>262</v>
      </c>
      <c r="B13" s="82">
        <v>1</v>
      </c>
      <c r="C13" s="101" t="s">
        <v>25</v>
      </c>
      <c r="D13" s="33"/>
    </row>
    <row r="14" spans="1:23" x14ac:dyDescent="0.25">
      <c r="A14" s="84"/>
      <c r="B14" s="84"/>
      <c r="C14" s="85"/>
      <c r="D14" s="33"/>
    </row>
    <row r="15" spans="1:23" x14ac:dyDescent="0.25">
      <c r="A15" s="88" t="s">
        <v>328</v>
      </c>
      <c r="B15" s="83">
        <v>1</v>
      </c>
      <c r="C15" s="103" t="s">
        <v>182</v>
      </c>
      <c r="D15" s="33" t="s">
        <v>386</v>
      </c>
      <c r="E15" s="1"/>
    </row>
    <row r="16" spans="1:23" s="79" customFormat="1" x14ac:dyDescent="0.25">
      <c r="A16" s="81" t="s">
        <v>92</v>
      </c>
      <c r="B16" s="82">
        <v>1</v>
      </c>
      <c r="C16" s="101" t="s">
        <v>24</v>
      </c>
      <c r="D16" s="100"/>
      <c r="F16" s="80"/>
    </row>
    <row r="17" spans="1:23" x14ac:dyDescent="0.25">
      <c r="A17" s="84"/>
      <c r="B17" s="84"/>
      <c r="C17" s="85"/>
      <c r="D17" s="33"/>
    </row>
    <row r="18" spans="1:23" s="10" customFormat="1" x14ac:dyDescent="0.25">
      <c r="A18" s="87" t="s">
        <v>278</v>
      </c>
      <c r="B18" s="82">
        <v>4</v>
      </c>
      <c r="C18" s="101" t="s">
        <v>218</v>
      </c>
      <c r="D18" s="20" t="s">
        <v>387</v>
      </c>
      <c r="E18" s="51"/>
      <c r="F18" s="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</row>
    <row r="19" spans="1:23" x14ac:dyDescent="0.25">
      <c r="A19" s="81" t="s">
        <v>246</v>
      </c>
      <c r="B19" s="82">
        <v>1</v>
      </c>
      <c r="C19" s="101" t="s">
        <v>216</v>
      </c>
      <c r="D19" s="20"/>
      <c r="E19" s="51"/>
    </row>
    <row r="20" spans="1:23" x14ac:dyDescent="0.25">
      <c r="A20" s="81" t="s">
        <v>248</v>
      </c>
      <c r="B20" s="82">
        <v>1</v>
      </c>
      <c r="C20" s="101" t="s">
        <v>222</v>
      </c>
      <c r="D20" s="20"/>
      <c r="E20" s="51"/>
    </row>
    <row r="21" spans="1:23" s="10" customFormat="1" x14ac:dyDescent="0.25">
      <c r="A21" s="81" t="s">
        <v>245</v>
      </c>
      <c r="B21" s="82">
        <v>1</v>
      </c>
      <c r="C21" s="108" t="s">
        <v>214</v>
      </c>
      <c r="D21" s="20"/>
      <c r="E21" s="51"/>
      <c r="F21" s="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s="10" customFormat="1" x14ac:dyDescent="0.25">
      <c r="A22" s="77"/>
      <c r="B22" s="78"/>
      <c r="C22" s="107"/>
      <c r="D22" s="20"/>
      <c r="E22" s="51"/>
      <c r="F22" s="1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</row>
    <row r="23" spans="1:23" x14ac:dyDescent="0.25">
      <c r="A23" s="89" t="s">
        <v>389</v>
      </c>
      <c r="B23" s="18">
        <v>1</v>
      </c>
      <c r="C23" s="104"/>
      <c r="D23" s="38" t="s">
        <v>388</v>
      </c>
    </row>
    <row r="24" spans="1:23" x14ac:dyDescent="0.25">
      <c r="A24" s="20" t="s">
        <v>92</v>
      </c>
      <c r="B24" s="18">
        <v>1</v>
      </c>
      <c r="C24" s="99" t="s">
        <v>24</v>
      </c>
      <c r="D24" s="33"/>
    </row>
    <row r="25" spans="1:23" x14ac:dyDescent="0.25">
      <c r="A25" s="20" t="s">
        <v>247</v>
      </c>
      <c r="B25" s="18">
        <v>1</v>
      </c>
      <c r="C25" s="106" t="s">
        <v>215</v>
      </c>
      <c r="D25" s="38"/>
    </row>
    <row r="26" spans="1:23" x14ac:dyDescent="0.25">
      <c r="A26" s="4" t="s">
        <v>411</v>
      </c>
      <c r="B26" s="18">
        <v>1</v>
      </c>
      <c r="C26" s="106">
        <v>77550</v>
      </c>
      <c r="D26" s="105" t="s">
        <v>410</v>
      </c>
    </row>
    <row r="27" spans="1:23" x14ac:dyDescent="0.25">
      <c r="A27" s="20"/>
      <c r="B27" s="18"/>
      <c r="C27" s="99"/>
      <c r="D27" s="33"/>
    </row>
    <row r="28" spans="1:23" x14ac:dyDescent="0.25">
      <c r="A28" s="89" t="s">
        <v>409</v>
      </c>
      <c r="B28" s="18">
        <v>1</v>
      </c>
      <c r="C28" s="104"/>
      <c r="D28" s="33" t="s">
        <v>408</v>
      </c>
    </row>
    <row r="29" spans="1:23" x14ac:dyDescent="0.25">
      <c r="A29" s="89"/>
      <c r="B29" s="18"/>
      <c r="C29" s="99"/>
      <c r="D29" s="33"/>
    </row>
    <row r="30" spans="1:23" x14ac:dyDescent="0.25">
      <c r="A30" s="102" t="s">
        <v>101</v>
      </c>
      <c r="B30" s="35">
        <v>2</v>
      </c>
      <c r="C30" s="103" t="s">
        <v>407</v>
      </c>
      <c r="D30" s="33" t="s">
        <v>406</v>
      </c>
      <c r="F30" s="32"/>
    </row>
    <row r="31" spans="1:23" x14ac:dyDescent="0.25">
      <c r="A31" s="102"/>
      <c r="B31" s="35"/>
      <c r="C31" s="29"/>
      <c r="D31" s="33"/>
      <c r="F31" s="32"/>
    </row>
    <row r="32" spans="1:23" x14ac:dyDescent="0.25">
      <c r="A32" s="87" t="s">
        <v>289</v>
      </c>
      <c r="B32" s="35">
        <v>1</v>
      </c>
      <c r="C32" s="2" t="s">
        <v>290</v>
      </c>
      <c r="D32" s="33" t="s">
        <v>405</v>
      </c>
      <c r="F32" s="32"/>
    </row>
    <row r="33" spans="1:6" x14ac:dyDescent="0.25">
      <c r="A33" s="33" t="s">
        <v>161</v>
      </c>
      <c r="B33" s="35">
        <v>1</v>
      </c>
      <c r="C33" s="2">
        <v>9070675</v>
      </c>
      <c r="D33" s="33"/>
      <c r="F33" s="32"/>
    </row>
    <row r="34" spans="1:6" s="79" customFormat="1" x14ac:dyDescent="0.25">
      <c r="A34" s="81" t="s">
        <v>92</v>
      </c>
      <c r="B34" s="82">
        <v>1</v>
      </c>
      <c r="C34" s="101" t="s">
        <v>24</v>
      </c>
      <c r="D34" s="100"/>
      <c r="F34" s="80"/>
    </row>
    <row r="35" spans="1:6" x14ac:dyDescent="0.25">
      <c r="A35" s="20"/>
      <c r="B35" s="18"/>
      <c r="C35" s="99"/>
      <c r="D35" s="33"/>
    </row>
    <row r="36" spans="1:6" x14ac:dyDescent="0.25">
      <c r="A36" s="102" t="s">
        <v>445</v>
      </c>
      <c r="B36" s="13">
        <v>1</v>
      </c>
      <c r="C36" s="46" t="s">
        <v>446</v>
      </c>
      <c r="D36" s="33" t="s">
        <v>447</v>
      </c>
    </row>
  </sheetData>
  <autoFilter ref="A2:J36"/>
  <customSheetViews>
    <customSheetView guid="{10212DAF-EE1F-48D4-B103-057A79A47D00}" scale="90" showPageBreaks="1" fitToPage="1" showAutoFilter="1">
      <selection activeCell="C36" sqref="C36"/>
      <pageMargins left="0.23622047244094491" right="0.23622047244094491" top="0.74803149606299213" bottom="0.74803149606299213" header="0.31496062992125984" footer="0.31496062992125984"/>
      <pageSetup paperSize="8" orientation="landscape" r:id="rId1"/>
      <autoFilter ref="A2:J36"/>
    </customSheetView>
  </customSheetViews>
  <pageMargins left="0.23622047244094491" right="0.23622047244094491" top="0.74803149606299213" bottom="0.74803149606299213" header="0.31496062992125984" footer="0.31496062992125984"/>
  <pageSetup paperSize="8" orientation="landscape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C10" sqref="C10"/>
    </sheetView>
  </sheetViews>
  <sheetFormatPr baseColWidth="10" defaultRowHeight="15" x14ac:dyDescent="0.25"/>
  <cols>
    <col min="1" max="1" width="49.7109375" customWidth="1"/>
    <col min="3" max="3" width="35.42578125" customWidth="1"/>
  </cols>
  <sheetData>
    <row r="1" spans="1:6" s="32" customFormat="1" x14ac:dyDescent="0.25">
      <c r="A1" s="15" t="s">
        <v>51</v>
      </c>
      <c r="B1" s="15" t="s">
        <v>50</v>
      </c>
      <c r="C1" s="15" t="s">
        <v>52</v>
      </c>
    </row>
    <row r="2" spans="1:6" s="32" customFormat="1" x14ac:dyDescent="0.25">
      <c r="A2" s="90" t="s">
        <v>392</v>
      </c>
      <c r="B2" s="35"/>
      <c r="C2" s="35"/>
      <c r="E2" s="1"/>
      <c r="F2" s="1"/>
    </row>
    <row r="3" spans="1:6" s="32" customFormat="1" x14ac:dyDescent="0.25">
      <c r="A3" s="34" t="s">
        <v>300</v>
      </c>
      <c r="B3" s="35">
        <v>1</v>
      </c>
      <c r="C3" s="35" t="s">
        <v>103</v>
      </c>
      <c r="E3" s="1"/>
      <c r="F3" s="1"/>
    </row>
    <row r="4" spans="1:6" s="32" customFormat="1" x14ac:dyDescent="0.25">
      <c r="A4" s="34" t="s">
        <v>301</v>
      </c>
      <c r="B4" s="35">
        <v>1</v>
      </c>
      <c r="C4" s="35" t="s">
        <v>105</v>
      </c>
      <c r="E4" s="1"/>
      <c r="F4" s="1"/>
    </row>
    <row r="5" spans="1:6" s="32" customFormat="1" x14ac:dyDescent="0.25">
      <c r="A5" s="34" t="s">
        <v>299</v>
      </c>
      <c r="B5" s="35">
        <v>1</v>
      </c>
      <c r="C5" s="35" t="s">
        <v>17</v>
      </c>
      <c r="E5" s="1"/>
      <c r="F5" s="1"/>
    </row>
    <row r="6" spans="1:6" s="32" customFormat="1" x14ac:dyDescent="0.25">
      <c r="A6" s="20" t="s">
        <v>92</v>
      </c>
      <c r="B6" s="18">
        <v>1</v>
      </c>
      <c r="C6" s="50" t="s">
        <v>24</v>
      </c>
      <c r="D6" s="51"/>
      <c r="E6" s="51"/>
      <c r="F6" s="1"/>
    </row>
    <row r="7" spans="1:6" s="32" customFormat="1" x14ac:dyDescent="0.25">
      <c r="A7" s="20"/>
      <c r="B7" s="18"/>
      <c r="C7" s="50"/>
      <c r="D7" s="51"/>
      <c r="E7" s="51"/>
      <c r="F7" s="1"/>
    </row>
    <row r="8" spans="1:6" s="95" customFormat="1" x14ac:dyDescent="0.25">
      <c r="A8" s="89" t="s">
        <v>394</v>
      </c>
      <c r="B8" s="56"/>
      <c r="C8" s="98"/>
      <c r="D8" s="93"/>
      <c r="E8" s="93"/>
      <c r="F8" s="94"/>
    </row>
    <row r="9" spans="1:6" s="32" customFormat="1" x14ac:dyDescent="0.25">
      <c r="A9" s="34" t="s">
        <v>335</v>
      </c>
      <c r="B9" s="35">
        <v>1</v>
      </c>
      <c r="C9" s="35" t="s">
        <v>21</v>
      </c>
    </row>
    <row r="10" spans="1:6" s="32" customFormat="1" x14ac:dyDescent="0.25">
      <c r="A10" s="34" t="s">
        <v>336</v>
      </c>
      <c r="B10" s="35">
        <v>1</v>
      </c>
      <c r="C10" s="35" t="s">
        <v>22</v>
      </c>
    </row>
    <row r="11" spans="1:6" s="32" customFormat="1" x14ac:dyDescent="0.25">
      <c r="A11" s="34" t="s">
        <v>299</v>
      </c>
      <c r="B11" s="35">
        <v>1</v>
      </c>
      <c r="C11" s="35" t="s">
        <v>17</v>
      </c>
    </row>
    <row r="12" spans="1:6" s="32" customFormat="1" x14ac:dyDescent="0.25">
      <c r="A12" s="20" t="s">
        <v>92</v>
      </c>
      <c r="B12" s="18">
        <v>1</v>
      </c>
      <c r="C12" s="76" t="s">
        <v>24</v>
      </c>
      <c r="D12" s="51"/>
      <c r="E12" s="51"/>
      <c r="F12" s="1"/>
    </row>
    <row r="13" spans="1:6" s="32" customFormat="1" x14ac:dyDescent="0.25">
      <c r="A13" s="20"/>
      <c r="B13" s="18"/>
      <c r="C13" s="76"/>
      <c r="D13" s="51"/>
      <c r="E13" s="51"/>
      <c r="F13" s="1"/>
    </row>
    <row r="14" spans="1:6" s="95" customFormat="1" x14ac:dyDescent="0.25">
      <c r="A14" s="89" t="s">
        <v>395</v>
      </c>
      <c r="B14" s="56"/>
      <c r="C14" s="92"/>
      <c r="D14" s="93"/>
      <c r="E14" s="93"/>
      <c r="F14" s="94"/>
    </row>
    <row r="15" spans="1:6" s="32" customFormat="1" x14ac:dyDescent="0.25">
      <c r="A15" s="33" t="s">
        <v>84</v>
      </c>
      <c r="B15" s="35">
        <v>1</v>
      </c>
      <c r="C15" s="13">
        <v>1125</v>
      </c>
    </row>
    <row r="16" spans="1:6" s="32" customFormat="1" x14ac:dyDescent="0.25">
      <c r="A16" s="20" t="s">
        <v>365</v>
      </c>
      <c r="B16" s="13">
        <v>1</v>
      </c>
      <c r="C16" s="13">
        <v>26771</v>
      </c>
    </row>
    <row r="17" spans="1:6" s="32" customFormat="1" x14ac:dyDescent="0.25">
      <c r="A17" s="20" t="s">
        <v>92</v>
      </c>
      <c r="B17" s="18">
        <v>1</v>
      </c>
      <c r="C17" s="76" t="s">
        <v>24</v>
      </c>
      <c r="D17" s="51"/>
      <c r="E17" s="51"/>
      <c r="F17" s="1"/>
    </row>
    <row r="18" spans="1:6" s="32" customFormat="1" x14ac:dyDescent="0.25">
      <c r="A18" s="20"/>
      <c r="B18" s="18"/>
      <c r="C18" s="76"/>
      <c r="D18" s="51"/>
      <c r="E18" s="51"/>
      <c r="F18" s="1"/>
    </row>
    <row r="19" spans="1:6" x14ac:dyDescent="0.25">
      <c r="A19" s="89" t="s">
        <v>401</v>
      </c>
      <c r="B19" s="33"/>
      <c r="C19" s="33"/>
    </row>
    <row r="20" spans="1:6" s="32" customFormat="1" x14ac:dyDescent="0.25">
      <c r="A20" s="20" t="s">
        <v>291</v>
      </c>
      <c r="B20" s="35">
        <v>1</v>
      </c>
      <c r="C20" s="13" t="s">
        <v>292</v>
      </c>
    </row>
    <row r="21" spans="1:6" s="32" customFormat="1" x14ac:dyDescent="0.25">
      <c r="A21" s="20" t="s">
        <v>92</v>
      </c>
      <c r="B21" s="18">
        <v>1</v>
      </c>
      <c r="C21" s="76" t="s">
        <v>24</v>
      </c>
      <c r="D21" s="51"/>
      <c r="E21" s="51"/>
      <c r="F21" s="1"/>
    </row>
  </sheetData>
  <customSheetViews>
    <customSheetView guid="{10212DAF-EE1F-48D4-B103-057A79A47D00}" showPageBreaks="1">
      <selection activeCell="C10" sqref="C10"/>
      <pageMargins left="0.7" right="0.7" top="0.75" bottom="0.75" header="0.3" footer="0.3"/>
      <pageSetup paperSize="9" orientation="landscape" r:id="rId1"/>
    </customSheetView>
  </customSheetViews>
  <pageMargins left="0.7" right="0.7" top="0.75" bottom="0.75" header="0.3" footer="0.3"/>
  <pageSetup paperSize="9" orientation="landscape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zoomScale="80" zoomScaleNormal="80" workbookViewId="0">
      <selection activeCell="C10" sqref="C10"/>
    </sheetView>
  </sheetViews>
  <sheetFormatPr baseColWidth="10" defaultRowHeight="15" x14ac:dyDescent="0.25"/>
  <cols>
    <col min="1" max="1" width="82.42578125" style="32" customWidth="1"/>
    <col min="2" max="2" width="9.42578125" style="32" customWidth="1"/>
    <col min="3" max="3" width="41.28515625" style="32" customWidth="1"/>
    <col min="4" max="4" width="11.42578125" style="32"/>
    <col min="5" max="5" width="33.28515625" style="32" customWidth="1"/>
    <col min="6" max="6" width="45.7109375" style="32" customWidth="1"/>
    <col min="7" max="7" width="23.28515625" style="32" customWidth="1"/>
    <col min="8" max="16384" width="11.42578125" style="32"/>
  </cols>
  <sheetData>
    <row r="1" spans="1:7" s="36" customFormat="1" x14ac:dyDescent="0.25"/>
    <row r="2" spans="1:7" x14ac:dyDescent="0.25">
      <c r="A2" s="15" t="s">
        <v>51</v>
      </c>
      <c r="B2" s="15" t="s">
        <v>50</v>
      </c>
      <c r="C2" s="15" t="s">
        <v>52</v>
      </c>
    </row>
    <row r="3" spans="1:7" s="36" customFormat="1" x14ac:dyDescent="0.25">
      <c r="A3" s="90" t="s">
        <v>390</v>
      </c>
      <c r="B3" s="34"/>
      <c r="C3" s="28" t="s">
        <v>52</v>
      </c>
      <c r="D3" s="91"/>
      <c r="E3" s="91"/>
      <c r="F3" s="91"/>
      <c r="G3" s="91"/>
    </row>
    <row r="4" spans="1:7" x14ac:dyDescent="0.25">
      <c r="A4" s="34" t="s">
        <v>297</v>
      </c>
      <c r="B4" s="35">
        <v>1</v>
      </c>
      <c r="C4" s="35" t="s">
        <v>102</v>
      </c>
      <c r="D4" s="1"/>
      <c r="E4" s="1"/>
    </row>
    <row r="5" spans="1:7" x14ac:dyDescent="0.25">
      <c r="A5" s="34" t="s">
        <v>298</v>
      </c>
      <c r="B5" s="35">
        <v>1</v>
      </c>
      <c r="C5" s="35" t="s">
        <v>104</v>
      </c>
      <c r="D5" s="1"/>
      <c r="E5" s="1"/>
    </row>
    <row r="6" spans="1:7" x14ac:dyDescent="0.25">
      <c r="A6" s="34" t="s">
        <v>299</v>
      </c>
      <c r="B6" s="35">
        <v>1</v>
      </c>
      <c r="C6" s="35" t="s">
        <v>17</v>
      </c>
      <c r="D6" s="1"/>
      <c r="E6" s="1"/>
    </row>
    <row r="7" spans="1:7" x14ac:dyDescent="0.25">
      <c r="A7" s="20" t="s">
        <v>92</v>
      </c>
      <c r="B7" s="18">
        <v>1</v>
      </c>
      <c r="C7" s="50" t="s">
        <v>24</v>
      </c>
      <c r="D7" s="51"/>
      <c r="E7" s="1"/>
    </row>
    <row r="8" spans="1:7" x14ac:dyDescent="0.25">
      <c r="A8" s="20"/>
      <c r="B8" s="18"/>
      <c r="C8" s="50"/>
      <c r="D8" s="51"/>
      <c r="E8" s="1"/>
    </row>
    <row r="9" spans="1:7" x14ac:dyDescent="0.25">
      <c r="A9" s="90" t="s">
        <v>391</v>
      </c>
      <c r="B9" s="35"/>
      <c r="C9" s="35"/>
      <c r="D9" s="1"/>
      <c r="E9" s="1"/>
    </row>
    <row r="10" spans="1:7" x14ac:dyDescent="0.25">
      <c r="A10" s="34" t="s">
        <v>300</v>
      </c>
      <c r="B10" s="35">
        <v>2</v>
      </c>
      <c r="C10" s="35" t="s">
        <v>103</v>
      </c>
      <c r="D10" s="1"/>
      <c r="E10" s="1"/>
    </row>
    <row r="11" spans="1:7" x14ac:dyDescent="0.25">
      <c r="A11" s="34" t="s">
        <v>301</v>
      </c>
      <c r="B11" s="35">
        <v>2</v>
      </c>
      <c r="C11" s="35" t="s">
        <v>105</v>
      </c>
      <c r="D11" s="1"/>
      <c r="E11" s="1"/>
    </row>
    <row r="12" spans="1:7" x14ac:dyDescent="0.25">
      <c r="A12" s="34" t="s">
        <v>299</v>
      </c>
      <c r="B12" s="35">
        <v>2</v>
      </c>
      <c r="C12" s="35" t="s">
        <v>17</v>
      </c>
      <c r="D12" s="1"/>
      <c r="E12" s="1"/>
    </row>
    <row r="13" spans="1:7" x14ac:dyDescent="0.25">
      <c r="A13" s="20" t="s">
        <v>92</v>
      </c>
      <c r="B13" s="18">
        <v>2</v>
      </c>
      <c r="C13" s="50" t="s">
        <v>24</v>
      </c>
      <c r="D13" s="51"/>
      <c r="E13" s="1"/>
    </row>
    <row r="14" spans="1:7" x14ac:dyDescent="0.25">
      <c r="A14" s="20"/>
      <c r="B14" s="18"/>
      <c r="C14" s="50"/>
      <c r="D14" s="51"/>
      <c r="E14" s="1"/>
    </row>
    <row r="15" spans="1:7" x14ac:dyDescent="0.25">
      <c r="A15" s="20"/>
      <c r="B15" s="18"/>
      <c r="C15" s="50"/>
      <c r="D15" s="51"/>
      <c r="E15" s="1"/>
    </row>
    <row r="16" spans="1:7" x14ac:dyDescent="0.25">
      <c r="A16" s="90" t="s">
        <v>393</v>
      </c>
      <c r="B16" s="35"/>
      <c r="C16" s="35"/>
      <c r="D16" s="1"/>
      <c r="E16" s="1"/>
    </row>
    <row r="17" spans="1:5" x14ac:dyDescent="0.25">
      <c r="A17" s="34" t="s">
        <v>300</v>
      </c>
      <c r="B17" s="35">
        <v>1</v>
      </c>
      <c r="C17" s="35" t="s">
        <v>103</v>
      </c>
      <c r="D17" s="1"/>
      <c r="E17" s="1"/>
    </row>
    <row r="18" spans="1:5" x14ac:dyDescent="0.25">
      <c r="A18" s="34" t="s">
        <v>301</v>
      </c>
      <c r="B18" s="35">
        <v>1</v>
      </c>
      <c r="C18" s="35" t="s">
        <v>105</v>
      </c>
      <c r="D18" s="1"/>
      <c r="E18" s="1"/>
    </row>
    <row r="19" spans="1:5" x14ac:dyDescent="0.25">
      <c r="A19" s="34" t="s">
        <v>299</v>
      </c>
      <c r="B19" s="35">
        <v>1</v>
      </c>
      <c r="C19" s="35" t="s">
        <v>17</v>
      </c>
      <c r="D19" s="1"/>
      <c r="E19" s="1"/>
    </row>
    <row r="20" spans="1:5" x14ac:dyDescent="0.25">
      <c r="A20" s="20" t="s">
        <v>92</v>
      </c>
      <c r="B20" s="18">
        <v>1</v>
      </c>
      <c r="C20" s="50" t="s">
        <v>24</v>
      </c>
      <c r="D20" s="51"/>
      <c r="E20" s="1"/>
    </row>
    <row r="21" spans="1:5" x14ac:dyDescent="0.25">
      <c r="A21" s="20"/>
      <c r="B21" s="18"/>
      <c r="C21" s="50"/>
      <c r="D21" s="51"/>
      <c r="E21" s="1"/>
    </row>
    <row r="22" spans="1:5" s="95" customFormat="1" x14ac:dyDescent="0.25">
      <c r="A22" s="89" t="s">
        <v>396</v>
      </c>
      <c r="B22" s="56"/>
      <c r="C22" s="98"/>
      <c r="D22" s="93"/>
      <c r="E22" s="94"/>
    </row>
    <row r="23" spans="1:5" x14ac:dyDescent="0.25">
      <c r="A23" s="20" t="s">
        <v>331</v>
      </c>
      <c r="B23" s="35">
        <v>1</v>
      </c>
      <c r="C23" s="35" t="s">
        <v>229</v>
      </c>
      <c r="D23" s="1"/>
      <c r="E23" s="1"/>
    </row>
    <row r="24" spans="1:5" x14ac:dyDescent="0.25">
      <c r="A24" s="20" t="s">
        <v>332</v>
      </c>
      <c r="B24" s="35">
        <v>1</v>
      </c>
      <c r="C24" s="35" t="s">
        <v>230</v>
      </c>
    </row>
    <row r="25" spans="1:5" x14ac:dyDescent="0.25">
      <c r="A25" s="20" t="s">
        <v>92</v>
      </c>
      <c r="B25" s="18">
        <v>1</v>
      </c>
      <c r="C25" s="50" t="s">
        <v>24</v>
      </c>
      <c r="D25" s="51"/>
      <c r="E25" s="1"/>
    </row>
    <row r="26" spans="1:5" x14ac:dyDescent="0.25">
      <c r="A26" s="20"/>
      <c r="B26" s="18"/>
      <c r="C26" s="50"/>
      <c r="D26" s="51"/>
      <c r="E26" s="1"/>
    </row>
    <row r="27" spans="1:5" x14ac:dyDescent="0.25">
      <c r="A27" s="20"/>
      <c r="B27" s="18"/>
      <c r="C27" s="50"/>
      <c r="D27" s="51"/>
      <c r="E27" s="1"/>
    </row>
    <row r="28" spans="1:5" x14ac:dyDescent="0.25">
      <c r="A28" s="20"/>
      <c r="B28" s="18"/>
      <c r="C28" s="50"/>
      <c r="D28" s="51"/>
      <c r="E28" s="1"/>
    </row>
    <row r="29" spans="1:5" s="95" customFormat="1" x14ac:dyDescent="0.25">
      <c r="A29" s="89" t="s">
        <v>397</v>
      </c>
      <c r="B29" s="56"/>
      <c r="C29" s="98"/>
      <c r="D29" s="93"/>
      <c r="E29" s="94"/>
    </row>
    <row r="30" spans="1:5" x14ac:dyDescent="0.25">
      <c r="A30" s="33" t="s">
        <v>333</v>
      </c>
      <c r="B30" s="35">
        <v>1</v>
      </c>
      <c r="C30" s="35" t="s">
        <v>19</v>
      </c>
    </row>
    <row r="31" spans="1:5" x14ac:dyDescent="0.25">
      <c r="A31" s="33" t="s">
        <v>334</v>
      </c>
      <c r="B31" s="35">
        <v>1</v>
      </c>
      <c r="C31" s="35" t="s">
        <v>20</v>
      </c>
    </row>
    <row r="32" spans="1:5" x14ac:dyDescent="0.25">
      <c r="A32" s="34" t="s">
        <v>299</v>
      </c>
      <c r="B32" s="35">
        <v>1</v>
      </c>
      <c r="C32" s="35" t="s">
        <v>17</v>
      </c>
    </row>
    <row r="33" spans="1:5" x14ac:dyDescent="0.25">
      <c r="A33" s="20" t="s">
        <v>92</v>
      </c>
      <c r="B33" s="18">
        <v>1</v>
      </c>
      <c r="C33" s="50" t="s">
        <v>24</v>
      </c>
      <c r="D33" s="51"/>
      <c r="E33" s="1"/>
    </row>
    <row r="34" spans="1:5" x14ac:dyDescent="0.25">
      <c r="A34" s="20"/>
      <c r="B34" s="18"/>
      <c r="C34" s="50"/>
      <c r="D34" s="51"/>
      <c r="E34" s="1"/>
    </row>
    <row r="35" spans="1:5" x14ac:dyDescent="0.25">
      <c r="A35" s="90" t="s">
        <v>398</v>
      </c>
      <c r="B35" s="35"/>
      <c r="C35" s="35"/>
      <c r="D35" s="1"/>
      <c r="E35" s="1"/>
    </row>
    <row r="36" spans="1:5" s="36" customFormat="1" x14ac:dyDescent="0.25">
      <c r="A36" s="96" t="s">
        <v>131</v>
      </c>
      <c r="B36" s="35">
        <v>1</v>
      </c>
      <c r="C36" s="50" t="s">
        <v>273</v>
      </c>
      <c r="E36" s="97"/>
    </row>
    <row r="37" spans="1:5" x14ac:dyDescent="0.25">
      <c r="A37" s="33" t="s">
        <v>159</v>
      </c>
      <c r="B37" s="35">
        <v>1</v>
      </c>
      <c r="C37" s="35" t="s">
        <v>370</v>
      </c>
    </row>
    <row r="38" spans="1:5" x14ac:dyDescent="0.25">
      <c r="A38" s="34"/>
      <c r="B38" s="35"/>
      <c r="C38" s="35"/>
      <c r="D38" s="1"/>
      <c r="E38" s="1"/>
    </row>
    <row r="39" spans="1:5" x14ac:dyDescent="0.25">
      <c r="A39" s="34"/>
      <c r="B39" s="35"/>
      <c r="C39" s="35"/>
      <c r="D39" s="1"/>
      <c r="E39" s="1"/>
    </row>
    <row r="40" spans="1:5" x14ac:dyDescent="0.25">
      <c r="A40" s="89" t="s">
        <v>399</v>
      </c>
      <c r="B40" s="18"/>
      <c r="C40" s="50"/>
      <c r="D40" s="51"/>
      <c r="E40" s="1"/>
    </row>
    <row r="41" spans="1:5" x14ac:dyDescent="0.25">
      <c r="A41" s="33" t="s">
        <v>361</v>
      </c>
      <c r="B41" s="18">
        <v>2</v>
      </c>
      <c r="C41" s="13">
        <v>3097110</v>
      </c>
    </row>
    <row r="42" spans="1:5" x14ac:dyDescent="0.25">
      <c r="A42" s="33"/>
      <c r="B42" s="18"/>
      <c r="C42" s="13"/>
    </row>
    <row r="43" spans="1:5" x14ac:dyDescent="0.25">
      <c r="A43" s="89" t="s">
        <v>400</v>
      </c>
      <c r="B43" s="18"/>
      <c r="C43" s="50"/>
      <c r="D43" s="51"/>
      <c r="E43" s="1"/>
    </row>
    <row r="44" spans="1:5" x14ac:dyDescent="0.25">
      <c r="A44" s="20" t="s">
        <v>92</v>
      </c>
      <c r="B44" s="18">
        <v>1</v>
      </c>
      <c r="C44" s="50" t="s">
        <v>24</v>
      </c>
      <c r="D44" s="51"/>
      <c r="E44" s="1"/>
    </row>
    <row r="45" spans="1:5" x14ac:dyDescent="0.25">
      <c r="A45" s="20" t="s">
        <v>289</v>
      </c>
      <c r="B45" s="35">
        <v>1</v>
      </c>
      <c r="C45" s="13" t="s">
        <v>290</v>
      </c>
    </row>
    <row r="46" spans="1:5" x14ac:dyDescent="0.25">
      <c r="A46" s="34"/>
      <c r="B46" s="35"/>
      <c r="C46" s="35"/>
    </row>
    <row r="47" spans="1:5" s="36" customFormat="1" x14ac:dyDescent="0.25">
      <c r="A47" s="34"/>
      <c r="B47" s="35"/>
      <c r="C47" s="35"/>
    </row>
    <row r="48" spans="1:5" s="36" customFormat="1" x14ac:dyDescent="0.25">
      <c r="C48" s="97"/>
    </row>
    <row r="49" spans="1:7" s="36" customFormat="1" x14ac:dyDescent="0.25">
      <c r="C49" s="97"/>
    </row>
    <row r="50" spans="1:7" s="36" customFormat="1" x14ac:dyDescent="0.25">
      <c r="C50" s="97"/>
    </row>
    <row r="51" spans="1:7" s="36" customFormat="1" x14ac:dyDescent="0.25">
      <c r="C51" s="97"/>
    </row>
    <row r="52" spans="1:7" s="36" customFormat="1" x14ac:dyDescent="0.25">
      <c r="C52" s="97"/>
    </row>
    <row r="53" spans="1:7" s="36" customFormat="1" x14ac:dyDescent="0.25">
      <c r="C53" s="97"/>
    </row>
    <row r="54" spans="1:7" s="36" customFormat="1" x14ac:dyDescent="0.25">
      <c r="C54" s="97"/>
    </row>
    <row r="55" spans="1:7" s="36" customFormat="1" x14ac:dyDescent="0.25">
      <c r="C55" s="97"/>
    </row>
    <row r="56" spans="1:7" s="36" customFormat="1" x14ac:dyDescent="0.25">
      <c r="C56" s="97"/>
    </row>
    <row r="57" spans="1:7" s="97" customFormat="1" x14ac:dyDescent="0.25">
      <c r="A57" s="36"/>
      <c r="B57" s="36"/>
      <c r="D57" s="36"/>
      <c r="E57" s="36"/>
      <c r="F57" s="36"/>
      <c r="G57" s="36"/>
    </row>
    <row r="58" spans="1:7" s="97" customFormat="1" x14ac:dyDescent="0.25">
      <c r="A58" s="36"/>
      <c r="B58" s="36"/>
      <c r="D58" s="36"/>
      <c r="E58" s="36"/>
      <c r="F58" s="36"/>
      <c r="G58" s="36"/>
    </row>
    <row r="59" spans="1:7" s="97" customFormat="1" x14ac:dyDescent="0.25">
      <c r="A59" s="36"/>
      <c r="B59" s="36"/>
      <c r="D59" s="36"/>
      <c r="E59" s="36"/>
      <c r="F59" s="36"/>
      <c r="G59" s="36"/>
    </row>
    <row r="60" spans="1:7" s="97" customFormat="1" x14ac:dyDescent="0.25">
      <c r="A60" s="36"/>
      <c r="B60" s="36"/>
      <c r="D60" s="36"/>
      <c r="E60" s="36"/>
      <c r="F60" s="36"/>
      <c r="G60" s="36"/>
    </row>
    <row r="61" spans="1:7" s="97" customFormat="1" x14ac:dyDescent="0.25">
      <c r="A61" s="36"/>
      <c r="B61" s="36"/>
      <c r="D61" s="36"/>
      <c r="E61" s="36"/>
      <c r="F61" s="36"/>
      <c r="G61" s="36"/>
    </row>
    <row r="62" spans="1:7" s="97" customFormat="1" x14ac:dyDescent="0.25">
      <c r="A62" s="36"/>
      <c r="B62" s="36"/>
      <c r="D62" s="36"/>
      <c r="E62" s="36"/>
      <c r="F62" s="36"/>
      <c r="G62" s="36"/>
    </row>
    <row r="63" spans="1:7" s="97" customFormat="1" x14ac:dyDescent="0.25">
      <c r="A63" s="36"/>
      <c r="B63" s="36"/>
      <c r="D63" s="36"/>
      <c r="E63" s="36"/>
      <c r="F63" s="36"/>
      <c r="G63" s="36"/>
    </row>
    <row r="64" spans="1:7" s="97" customFormat="1" x14ac:dyDescent="0.25">
      <c r="A64" s="36"/>
      <c r="B64" s="36"/>
      <c r="D64" s="36"/>
      <c r="E64" s="36"/>
      <c r="F64" s="36"/>
      <c r="G64" s="36"/>
    </row>
    <row r="65" spans="1:7" s="97" customFormat="1" x14ac:dyDescent="0.25">
      <c r="A65" s="36"/>
      <c r="B65" s="36"/>
      <c r="D65" s="36"/>
      <c r="E65" s="36"/>
      <c r="F65" s="36"/>
      <c r="G65" s="36"/>
    </row>
    <row r="66" spans="1:7" s="97" customFormat="1" x14ac:dyDescent="0.25">
      <c r="A66" s="36"/>
      <c r="B66" s="36"/>
      <c r="D66" s="36"/>
      <c r="E66" s="36"/>
      <c r="F66" s="36"/>
      <c r="G66" s="36"/>
    </row>
    <row r="67" spans="1:7" s="97" customFormat="1" x14ac:dyDescent="0.25">
      <c r="A67" s="36"/>
      <c r="B67" s="36"/>
      <c r="D67" s="36"/>
      <c r="E67" s="36"/>
      <c r="F67" s="36"/>
      <c r="G67" s="36"/>
    </row>
    <row r="68" spans="1:7" s="97" customFormat="1" x14ac:dyDescent="0.25">
      <c r="A68" s="36"/>
      <c r="B68" s="36"/>
      <c r="D68" s="36"/>
      <c r="E68" s="36"/>
      <c r="F68" s="36"/>
      <c r="G68" s="36"/>
    </row>
    <row r="69" spans="1:7" s="97" customFormat="1" x14ac:dyDescent="0.25">
      <c r="A69" s="36"/>
      <c r="B69" s="36"/>
      <c r="D69" s="36"/>
      <c r="E69" s="36"/>
      <c r="F69" s="36"/>
      <c r="G69" s="36"/>
    </row>
    <row r="70" spans="1:7" s="97" customFormat="1" x14ac:dyDescent="0.25">
      <c r="A70" s="36"/>
      <c r="B70" s="36"/>
      <c r="D70" s="36"/>
      <c r="E70" s="36"/>
      <c r="F70" s="36"/>
      <c r="G70" s="36"/>
    </row>
    <row r="71" spans="1:7" s="97" customFormat="1" x14ac:dyDescent="0.25">
      <c r="A71" s="36"/>
      <c r="B71" s="36"/>
      <c r="D71" s="36"/>
      <c r="E71" s="36"/>
      <c r="F71" s="36"/>
      <c r="G71" s="36"/>
    </row>
    <row r="72" spans="1:7" s="97" customFormat="1" x14ac:dyDescent="0.25">
      <c r="A72" s="36"/>
      <c r="B72" s="36"/>
      <c r="D72" s="36"/>
      <c r="E72" s="36"/>
      <c r="F72" s="36"/>
      <c r="G72" s="36"/>
    </row>
    <row r="73" spans="1:7" s="97" customFormat="1" x14ac:dyDescent="0.25">
      <c r="A73" s="36"/>
      <c r="B73" s="36"/>
      <c r="D73" s="36"/>
      <c r="E73" s="36"/>
      <c r="F73" s="36"/>
      <c r="G73" s="36"/>
    </row>
    <row r="74" spans="1:7" s="97" customFormat="1" x14ac:dyDescent="0.25">
      <c r="A74" s="36"/>
      <c r="B74" s="36"/>
      <c r="D74" s="36"/>
      <c r="E74" s="36"/>
      <c r="F74" s="36"/>
      <c r="G74" s="36"/>
    </row>
    <row r="75" spans="1:7" s="97" customFormat="1" x14ac:dyDescent="0.25">
      <c r="A75" s="36"/>
      <c r="B75" s="36"/>
      <c r="D75" s="36"/>
      <c r="E75" s="36"/>
      <c r="F75" s="36"/>
      <c r="G75" s="36"/>
    </row>
    <row r="76" spans="1:7" s="97" customFormat="1" x14ac:dyDescent="0.25">
      <c r="A76" s="36"/>
      <c r="B76" s="36"/>
      <c r="D76" s="36"/>
      <c r="E76" s="36"/>
      <c r="F76" s="36"/>
      <c r="G76" s="36"/>
    </row>
    <row r="77" spans="1:7" s="97" customFormat="1" x14ac:dyDescent="0.25">
      <c r="A77" s="36"/>
      <c r="B77" s="36"/>
      <c r="D77" s="36"/>
      <c r="E77" s="36"/>
      <c r="F77" s="36"/>
      <c r="G77" s="36"/>
    </row>
    <row r="78" spans="1:7" s="1" customFormat="1" x14ac:dyDescent="0.25">
      <c r="A78" s="32"/>
      <c r="B78" s="32"/>
      <c r="D78" s="32"/>
      <c r="E78" s="32"/>
      <c r="F78" s="32"/>
      <c r="G78" s="32"/>
    </row>
    <row r="79" spans="1:7" s="1" customFormat="1" x14ac:dyDescent="0.25">
      <c r="A79" s="32"/>
      <c r="B79" s="32"/>
      <c r="D79" s="32"/>
      <c r="E79" s="32"/>
      <c r="F79" s="32"/>
      <c r="G79" s="32"/>
    </row>
    <row r="80" spans="1:7" s="1" customFormat="1" x14ac:dyDescent="0.25">
      <c r="A80" s="32"/>
      <c r="B80" s="32"/>
      <c r="D80" s="32"/>
      <c r="E80" s="32"/>
      <c r="F80" s="32"/>
      <c r="G80" s="32"/>
    </row>
    <row r="81" spans="1:7" s="1" customFormat="1" x14ac:dyDescent="0.25">
      <c r="A81" s="32"/>
      <c r="B81" s="32"/>
      <c r="D81" s="32"/>
      <c r="E81" s="32"/>
      <c r="F81" s="32"/>
      <c r="G81" s="32"/>
    </row>
    <row r="82" spans="1:7" s="1" customFormat="1" x14ac:dyDescent="0.25">
      <c r="A82" s="32"/>
      <c r="B82" s="32"/>
      <c r="D82" s="32"/>
      <c r="E82" s="32"/>
      <c r="F82" s="32"/>
      <c r="G82" s="32"/>
    </row>
    <row r="83" spans="1:7" s="1" customFormat="1" x14ac:dyDescent="0.25">
      <c r="A83" s="32"/>
      <c r="B83" s="32"/>
      <c r="D83" s="32"/>
      <c r="E83" s="32"/>
      <c r="F83" s="32"/>
      <c r="G83" s="32"/>
    </row>
    <row r="84" spans="1:7" s="1" customFormat="1" x14ac:dyDescent="0.25">
      <c r="A84" s="32"/>
      <c r="B84" s="32"/>
      <c r="D84" s="32"/>
      <c r="E84" s="32"/>
      <c r="F84" s="32"/>
      <c r="G84" s="32"/>
    </row>
  </sheetData>
  <customSheetViews>
    <customSheetView guid="{10212DAF-EE1F-48D4-B103-057A79A47D00}" scale="80" showPageBreaks="1">
      <selection activeCell="C10" sqref="C10"/>
      <pageMargins left="0.23622047244094488" right="0.23622047244094488" top="0.74803149606299213" bottom="0.74803149606299213" header="0.31496062992125984" footer="0.31496062992125984"/>
      <pageSetup paperSize="9" scale="50" orientation="portrait" r:id="rId1"/>
    </customSheetView>
  </customSheetViews>
  <pageMargins left="0.23622047244094488" right="0.23622047244094488" top="0.74803149606299213" bottom="0.74803149606299213" header="0.31496062992125984" footer="0.31496062992125984"/>
  <pageSetup paperSize="9" scale="50" orientation="portrait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10" sqref="B10"/>
    </sheetView>
  </sheetViews>
  <sheetFormatPr baseColWidth="10" defaultRowHeight="15" x14ac:dyDescent="0.25"/>
  <cols>
    <col min="1" max="1" width="41.140625" customWidth="1"/>
    <col min="3" max="3" width="18.85546875" customWidth="1"/>
  </cols>
  <sheetData>
    <row r="1" spans="1:6" s="32" customFormat="1" x14ac:dyDescent="0.25">
      <c r="A1" s="15" t="s">
        <v>51</v>
      </c>
      <c r="B1" s="15" t="s">
        <v>50</v>
      </c>
      <c r="C1" s="15" t="s">
        <v>52</v>
      </c>
    </row>
    <row r="2" spans="1:6" x14ac:dyDescent="0.25">
      <c r="A2" s="95" t="s">
        <v>402</v>
      </c>
    </row>
    <row r="3" spans="1:6" s="32" customFormat="1" x14ac:dyDescent="0.25">
      <c r="A3" s="34" t="s">
        <v>328</v>
      </c>
      <c r="B3" s="35">
        <v>1</v>
      </c>
      <c r="C3" s="35" t="s">
        <v>182</v>
      </c>
      <c r="E3" s="1"/>
      <c r="F3" s="1"/>
    </row>
    <row r="4" spans="1:6" s="32" customFormat="1" x14ac:dyDescent="0.25">
      <c r="A4" s="20" t="s">
        <v>92</v>
      </c>
      <c r="B4" s="18">
        <v>1</v>
      </c>
      <c r="C4" s="76" t="s">
        <v>24</v>
      </c>
      <c r="D4" s="51"/>
      <c r="E4" s="51"/>
      <c r="F4" s="1"/>
    </row>
    <row r="5" spans="1:6" s="32" customFormat="1" x14ac:dyDescent="0.25">
      <c r="A5" s="20"/>
      <c r="B5" s="18"/>
      <c r="C5" s="76"/>
      <c r="D5" s="51"/>
      <c r="E5" s="51"/>
      <c r="F5" s="1"/>
    </row>
    <row r="6" spans="1:6" s="32" customFormat="1" x14ac:dyDescent="0.25">
      <c r="A6" s="89" t="s">
        <v>404</v>
      </c>
      <c r="B6" s="18"/>
      <c r="C6" s="76"/>
      <c r="D6" s="51"/>
      <c r="E6" s="51"/>
      <c r="F6" s="1"/>
    </row>
    <row r="7" spans="1:6" s="32" customFormat="1" x14ac:dyDescent="0.25">
      <c r="A7" s="33" t="s">
        <v>403</v>
      </c>
      <c r="B7" s="35">
        <v>1</v>
      </c>
      <c r="C7" s="13" t="s">
        <v>369</v>
      </c>
    </row>
    <row r="8" spans="1:6" s="32" customFormat="1" x14ac:dyDescent="0.25">
      <c r="A8" s="96" t="s">
        <v>131</v>
      </c>
      <c r="B8" s="35">
        <v>1</v>
      </c>
      <c r="C8" s="50" t="s">
        <v>273</v>
      </c>
    </row>
    <row r="9" spans="1:6" s="32" customFormat="1" x14ac:dyDescent="0.25">
      <c r="C9" s="1"/>
    </row>
  </sheetData>
  <customSheetViews>
    <customSheetView guid="{10212DAF-EE1F-48D4-B103-057A79A47D00}" showPageBreaks="1">
      <selection activeCell="C10" sqref="C10"/>
      <pageMargins left="0.7" right="0.7" top="0.75" bottom="0.75" header="0.3" footer="0.3"/>
      <pageSetup paperSize="9" orientation="landscape" r:id="rId1"/>
    </customSheetView>
  </customSheetViews>
  <pageMargins left="0.7" right="0.7" top="0.75" bottom="0.75" header="0.3" footer="0.3"/>
  <pageSetup paperSize="9" orientation="landscape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H42" sqref="H42"/>
    </sheetView>
  </sheetViews>
  <sheetFormatPr baseColWidth="10" defaultRowHeight="15" x14ac:dyDescent="0.25"/>
  <cols>
    <col min="1" max="1" width="27.140625" style="51" customWidth="1"/>
    <col min="2" max="2" width="12.85546875" style="145" bestFit="1" customWidth="1"/>
    <col min="3" max="3" width="11.85546875" style="145" bestFit="1" customWidth="1"/>
    <col min="4" max="4" width="13.28515625" style="145" customWidth="1"/>
    <col min="5" max="5" width="34.85546875" style="138" customWidth="1"/>
    <col min="6" max="6" width="11.85546875" bestFit="1" customWidth="1"/>
    <col min="7" max="7" width="38.85546875" style="154" customWidth="1"/>
    <col min="8" max="8" width="15.42578125" style="155" customWidth="1"/>
    <col min="9" max="9" width="11.42578125" style="151"/>
    <col min="10" max="10" width="12.85546875" bestFit="1" customWidth="1"/>
  </cols>
  <sheetData>
    <row r="1" spans="1:10" x14ac:dyDescent="0.25">
      <c r="A1" s="185"/>
      <c r="B1" s="184" t="s">
        <v>471</v>
      </c>
      <c r="C1" s="184"/>
      <c r="D1" s="184"/>
      <c r="E1" s="59"/>
      <c r="G1" s="178"/>
      <c r="H1" s="179" t="s">
        <v>505</v>
      </c>
      <c r="I1" s="144"/>
    </row>
    <row r="2" spans="1:10" s="32" customFormat="1" x14ac:dyDescent="0.25">
      <c r="A2" s="186"/>
      <c r="B2" s="147" t="s">
        <v>472</v>
      </c>
      <c r="C2" s="147" t="s">
        <v>474</v>
      </c>
      <c r="D2" s="147" t="s">
        <v>473</v>
      </c>
      <c r="E2" s="146" t="s">
        <v>491</v>
      </c>
      <c r="G2" s="178"/>
      <c r="H2" s="179"/>
      <c r="I2" s="144"/>
    </row>
    <row r="3" spans="1:10" s="32" customFormat="1" ht="30" customHeight="1" x14ac:dyDescent="0.25">
      <c r="A3" s="143" t="s">
        <v>475</v>
      </c>
      <c r="B3" s="148">
        <v>70000</v>
      </c>
      <c r="C3" s="148">
        <v>0</v>
      </c>
      <c r="D3" s="148">
        <v>0</v>
      </c>
      <c r="E3" s="149"/>
      <c r="G3" s="59" t="s">
        <v>520</v>
      </c>
      <c r="H3" s="156" t="e">
        <f>MROUND('descriptif global fournisse 08-'!#REF!,10)+MROUND('descriptif global fournisse 08-'!#REF!,10)</f>
        <v>#REF!</v>
      </c>
      <c r="I3" s="144"/>
    </row>
    <row r="4" spans="1:10" s="32" customFormat="1" ht="30" customHeight="1" x14ac:dyDescent="0.25">
      <c r="A4" s="143" t="s">
        <v>476</v>
      </c>
      <c r="B4" s="148">
        <v>50000</v>
      </c>
      <c r="C4" s="148">
        <v>0</v>
      </c>
      <c r="D4" s="148">
        <v>0</v>
      </c>
      <c r="E4" s="149"/>
      <c r="G4" s="150" t="s">
        <v>506</v>
      </c>
      <c r="H4" s="156" t="e">
        <f>MROUND('descriptif global fournisse 08-'!#REF!,100)</f>
        <v>#REF!</v>
      </c>
      <c r="I4" s="144"/>
    </row>
    <row r="5" spans="1:10" ht="30" customHeight="1" x14ac:dyDescent="0.25">
      <c r="A5" s="187" t="s">
        <v>504</v>
      </c>
      <c r="B5" s="188"/>
      <c r="C5" s="188"/>
      <c r="D5" s="188"/>
      <c r="E5" s="189"/>
      <c r="G5" s="152" t="s">
        <v>516</v>
      </c>
      <c r="H5" s="156" t="e">
        <f>MROUND('descriptif global fournisse 08-'!#REF!,10)+MROUND('descriptif global fournisse 08-'!#REF!,10)+MROUND('descriptif global fournisse 08-'!#REF!,10)</f>
        <v>#REF!</v>
      </c>
      <c r="I5" s="144"/>
    </row>
    <row r="6" spans="1:10" ht="30" customHeight="1" x14ac:dyDescent="0.25">
      <c r="A6" s="143" t="s">
        <v>508</v>
      </c>
      <c r="B6" s="153"/>
      <c r="C6" s="148">
        <v>0</v>
      </c>
      <c r="D6" s="148">
        <v>0</v>
      </c>
      <c r="E6" s="149"/>
      <c r="G6" s="152" t="s">
        <v>517</v>
      </c>
      <c r="H6" s="156" t="e">
        <f>MROUND('descriptif global fournisse 08-'!#REF!,10)+MROUND('descriptif global fournisse 08-'!#REF!,10)</f>
        <v>#REF!</v>
      </c>
      <c r="I6" s="144"/>
    </row>
    <row r="7" spans="1:10" s="32" customFormat="1" ht="30" customHeight="1" x14ac:dyDescent="0.25">
      <c r="A7" s="143" t="s">
        <v>514</v>
      </c>
      <c r="B7" s="153"/>
      <c r="C7" s="148">
        <v>0</v>
      </c>
      <c r="D7" s="148">
        <v>0</v>
      </c>
      <c r="E7" s="149"/>
      <c r="G7" s="152" t="s">
        <v>518</v>
      </c>
      <c r="H7" s="156" t="e">
        <f>MROUND('descriptif global fournisse 08-'!#REF!,10)</f>
        <v>#REF!</v>
      </c>
      <c r="I7" s="144"/>
    </row>
    <row r="8" spans="1:10" s="32" customFormat="1" ht="30" customHeight="1" x14ac:dyDescent="0.25">
      <c r="A8" s="143" t="s">
        <v>85</v>
      </c>
      <c r="B8" s="153"/>
      <c r="C8" s="148">
        <v>0</v>
      </c>
      <c r="D8" s="148">
        <v>0</v>
      </c>
      <c r="E8" s="150"/>
      <c r="G8" s="152" t="s">
        <v>519</v>
      </c>
      <c r="H8" s="156" t="e">
        <f>MROUND('descriptif global fournisse 08-'!#REF!,10)+MROUND('descriptif global fournisse 08-'!#REF!,10)+MROUND('descriptif global fournisse 08-'!#REF!,10)+MROUND('descriptif global fournisse 08-'!#REF!,10)</f>
        <v>#REF!</v>
      </c>
      <c r="I8" s="144"/>
    </row>
    <row r="9" spans="1:10" s="32" customFormat="1" ht="30" customHeight="1" x14ac:dyDescent="0.25">
      <c r="A9" s="143" t="s">
        <v>511</v>
      </c>
      <c r="B9" s="153"/>
      <c r="C9" s="148">
        <v>0</v>
      </c>
      <c r="D9" s="148">
        <v>0</v>
      </c>
      <c r="E9" s="150"/>
      <c r="G9" s="152" t="s">
        <v>3</v>
      </c>
      <c r="H9" s="156" t="e">
        <f>MROUND('descriptif global fournisse 08-'!#REF!,10)+MROUND('descriptif global fournisse 08-'!#REF!,10)</f>
        <v>#REF!</v>
      </c>
      <c r="I9" s="144"/>
      <c r="J9" s="70"/>
    </row>
    <row r="10" spans="1:10" ht="30" customHeight="1" x14ac:dyDescent="0.25">
      <c r="A10" s="143" t="s">
        <v>477</v>
      </c>
      <c r="B10" s="153"/>
      <c r="C10" s="148">
        <v>0</v>
      </c>
      <c r="D10" s="148">
        <v>0</v>
      </c>
      <c r="E10" s="149"/>
      <c r="G10" s="152" t="s">
        <v>521</v>
      </c>
      <c r="H10" s="156" t="e">
        <f>MROUND('descriptif global fournisse 08-'!#REF!,10)+MROUND('descriptif global fournisse 08-'!#REF!,10)+MROUND('descriptif global fournisse 08-'!#REF!,10)+MROUND('descriptif global fournisse 08-'!#REF!,10)+MROUND('descriptif global fournisse 08-'!#REF!,10)+MROUND('descriptif global fournisse 08-'!#REF!,10)+MROUND('descriptif global fournisse 08-'!#REF!,10)+MROUND('descriptif global fournisse 08-'!#REF!,10)+MROUND('descriptif global fournisse 08-'!#REF!,10)</f>
        <v>#REF!</v>
      </c>
      <c r="I10" s="144"/>
      <c r="J10" s="70"/>
    </row>
    <row r="11" spans="1:10" ht="30" customHeight="1" x14ac:dyDescent="0.25">
      <c r="A11" s="143" t="s">
        <v>478</v>
      </c>
      <c r="B11" s="153"/>
      <c r="C11" s="148">
        <v>0</v>
      </c>
      <c r="D11" s="148">
        <v>0</v>
      </c>
      <c r="E11" s="149"/>
      <c r="G11" s="152" t="s">
        <v>522</v>
      </c>
      <c r="H11" s="156" t="e">
        <f>MROUND('descriptif global fournisse 08-'!#REF!,10)+MROUND('descriptif global fournisse 08-'!#REF!,10)+MROUND('descriptif global fournisse 08-'!#REF!,10)+MROUND('descriptif global fournisse 08-'!#REF!,10)+MROUND('descriptif global fournisse 08-'!#REF!,10)+MROUND('descriptif global fournisse 08-'!#REF!,10) +1830</f>
        <v>#REF!</v>
      </c>
      <c r="I11" s="144"/>
      <c r="J11" s="166" t="e">
        <f>SUM(H3:H11)</f>
        <v>#REF!</v>
      </c>
    </row>
    <row r="12" spans="1:10" s="32" customFormat="1" ht="30" customHeight="1" x14ac:dyDescent="0.25">
      <c r="A12" s="143" t="s">
        <v>510</v>
      </c>
      <c r="B12" s="153"/>
      <c r="C12" s="148"/>
      <c r="D12" s="148"/>
      <c r="E12" s="149"/>
      <c r="G12" s="152" t="s">
        <v>523</v>
      </c>
      <c r="H12" s="156" t="e">
        <f>MROUND('descriptif global fournisse 08-'!#REF!,10)+MROUND('descriptif global fournisse 08-'!#REF!,10)+MROUND('descriptif global fournisse 08-'!#REF!,10)</f>
        <v>#REF!</v>
      </c>
      <c r="I12" s="144"/>
      <c r="J12" s="70"/>
    </row>
    <row r="13" spans="1:10" ht="30" customHeight="1" x14ac:dyDescent="0.25">
      <c r="A13" s="143" t="s">
        <v>479</v>
      </c>
      <c r="B13" s="153"/>
      <c r="C13" s="148">
        <v>0</v>
      </c>
      <c r="D13" s="148">
        <v>0</v>
      </c>
      <c r="E13" s="149"/>
      <c r="G13" s="152" t="s">
        <v>524</v>
      </c>
      <c r="H13" s="156" t="e">
        <f>MROUND('descriptif global fournisse 08-'!#REF!,10)</f>
        <v>#REF!</v>
      </c>
      <c r="I13" s="144"/>
      <c r="J13" s="70"/>
    </row>
    <row r="14" spans="1:10" ht="30" customHeight="1" x14ac:dyDescent="0.25">
      <c r="A14" s="143" t="s">
        <v>340</v>
      </c>
      <c r="B14" s="153"/>
      <c r="C14" s="148">
        <v>0</v>
      </c>
      <c r="D14" s="148">
        <v>0</v>
      </c>
      <c r="E14" s="150" t="s">
        <v>493</v>
      </c>
      <c r="G14" s="149"/>
      <c r="H14" s="159"/>
      <c r="I14" s="144"/>
      <c r="J14" s="70"/>
    </row>
    <row r="15" spans="1:10" ht="30" customHeight="1" x14ac:dyDescent="0.25">
      <c r="A15" s="143" t="s">
        <v>480</v>
      </c>
      <c r="B15" s="153"/>
      <c r="C15" s="148">
        <v>0</v>
      </c>
      <c r="D15" s="148">
        <v>0</v>
      </c>
      <c r="E15" s="149"/>
      <c r="G15" s="149"/>
      <c r="H15" s="159"/>
      <c r="I15" s="144"/>
      <c r="J15" s="70"/>
    </row>
    <row r="16" spans="1:10" ht="30" customHeight="1" x14ac:dyDescent="0.25">
      <c r="A16" s="143" t="s">
        <v>481</v>
      </c>
      <c r="B16" s="153"/>
      <c r="C16" s="148">
        <v>0</v>
      </c>
      <c r="D16" s="148">
        <v>0</v>
      </c>
      <c r="E16" s="149"/>
      <c r="G16" s="149"/>
      <c r="H16" s="159"/>
      <c r="I16" s="144"/>
      <c r="J16" s="70"/>
    </row>
    <row r="17" spans="1:10" ht="30" customHeight="1" x14ac:dyDescent="0.25">
      <c r="A17" s="143" t="s">
        <v>171</v>
      </c>
      <c r="B17" s="153"/>
      <c r="C17" s="148">
        <v>0</v>
      </c>
      <c r="D17" s="148">
        <v>0</v>
      </c>
      <c r="E17" s="150"/>
      <c r="G17" s="149"/>
      <c r="H17" s="160"/>
      <c r="I17" s="144"/>
      <c r="J17" s="70"/>
    </row>
    <row r="18" spans="1:10" ht="30" customHeight="1" x14ac:dyDescent="0.25">
      <c r="A18" s="143" t="s">
        <v>482</v>
      </c>
      <c r="B18" s="153"/>
      <c r="C18" s="148">
        <v>0</v>
      </c>
      <c r="D18" s="148">
        <v>0</v>
      </c>
      <c r="E18" s="149"/>
      <c r="G18" s="149"/>
      <c r="H18" s="160"/>
      <c r="I18" s="144"/>
      <c r="J18" s="70"/>
    </row>
    <row r="19" spans="1:10" s="32" customFormat="1" ht="30" customHeight="1" x14ac:dyDescent="0.25">
      <c r="A19" s="143" t="s">
        <v>509</v>
      </c>
      <c r="B19" s="153"/>
      <c r="C19" s="148"/>
      <c r="D19" s="148"/>
      <c r="E19" s="149"/>
      <c r="G19" s="149"/>
      <c r="H19" s="160"/>
      <c r="I19" s="144"/>
      <c r="J19" s="70"/>
    </row>
    <row r="20" spans="1:10" s="32" customFormat="1" ht="30" customHeight="1" x14ac:dyDescent="0.25">
      <c r="A20" s="152" t="s">
        <v>515</v>
      </c>
      <c r="B20" s="153"/>
      <c r="C20" s="148"/>
      <c r="D20" s="148"/>
      <c r="E20" s="149"/>
      <c r="G20" s="149"/>
      <c r="H20" s="160"/>
      <c r="I20" s="144"/>
      <c r="J20" s="70"/>
    </row>
    <row r="21" spans="1:10" ht="30" customHeight="1" x14ac:dyDescent="0.25">
      <c r="A21" s="143" t="s">
        <v>490</v>
      </c>
      <c r="B21" s="153"/>
      <c r="C21" s="148">
        <v>0</v>
      </c>
      <c r="D21" s="148">
        <v>0</v>
      </c>
      <c r="E21" s="150"/>
      <c r="G21" s="149"/>
      <c r="H21" s="160"/>
      <c r="I21" s="144"/>
      <c r="J21" s="70"/>
    </row>
    <row r="22" spans="1:10" ht="49.5" customHeight="1" x14ac:dyDescent="0.25">
      <c r="A22" s="143" t="s">
        <v>16</v>
      </c>
      <c r="B22" s="153"/>
      <c r="C22" s="148">
        <v>0</v>
      </c>
      <c r="D22" s="148">
        <v>5000</v>
      </c>
      <c r="E22" s="150" t="s">
        <v>494</v>
      </c>
      <c r="G22" s="149"/>
      <c r="H22" s="159"/>
      <c r="I22" s="144"/>
      <c r="J22" s="70"/>
    </row>
    <row r="23" spans="1:10" ht="30" customHeight="1" x14ac:dyDescent="0.25">
      <c r="A23" s="143" t="s">
        <v>339</v>
      </c>
      <c r="B23" s="153"/>
      <c r="C23" s="148">
        <v>0</v>
      </c>
      <c r="D23" s="148">
        <v>300</v>
      </c>
      <c r="E23" s="150"/>
      <c r="G23" s="149"/>
      <c r="H23" s="159"/>
      <c r="I23" s="144"/>
      <c r="J23" s="70"/>
    </row>
    <row r="24" spans="1:10" ht="30" customHeight="1" x14ac:dyDescent="0.25">
      <c r="A24" s="143" t="s">
        <v>483</v>
      </c>
      <c r="B24" s="153"/>
      <c r="C24" s="148">
        <v>0</v>
      </c>
      <c r="D24" s="148">
        <v>0</v>
      </c>
      <c r="E24" s="149"/>
      <c r="G24" s="149"/>
      <c r="H24" s="159"/>
      <c r="I24" s="144"/>
    </row>
    <row r="25" spans="1:10" ht="30" customHeight="1" x14ac:dyDescent="0.25">
      <c r="A25" s="143" t="s">
        <v>18</v>
      </c>
      <c r="B25" s="153"/>
      <c r="C25" s="148">
        <v>0</v>
      </c>
      <c r="D25" s="148">
        <v>0</v>
      </c>
      <c r="E25" s="150" t="s">
        <v>497</v>
      </c>
      <c r="G25" s="149"/>
      <c r="H25" s="159"/>
      <c r="I25" s="144"/>
    </row>
    <row r="26" spans="1:10" ht="30" customHeight="1" x14ac:dyDescent="0.25">
      <c r="A26" s="143" t="s">
        <v>484</v>
      </c>
      <c r="B26" s="153"/>
      <c r="C26" s="148">
        <v>0</v>
      </c>
      <c r="D26" s="148">
        <v>0</v>
      </c>
      <c r="E26" s="150"/>
      <c r="G26" s="149"/>
      <c r="H26" s="159"/>
      <c r="I26" s="144"/>
    </row>
    <row r="27" spans="1:10" ht="30" customHeight="1" x14ac:dyDescent="0.25">
      <c r="A27" s="143" t="s">
        <v>489</v>
      </c>
      <c r="B27" s="153"/>
      <c r="C27" s="148">
        <v>0</v>
      </c>
      <c r="D27" s="148">
        <v>0</v>
      </c>
      <c r="E27" s="150" t="s">
        <v>492</v>
      </c>
      <c r="G27" s="149"/>
      <c r="H27" s="159"/>
      <c r="I27" s="144"/>
    </row>
    <row r="28" spans="1:10" s="32" customFormat="1" ht="30" customHeight="1" x14ac:dyDescent="0.25">
      <c r="A28" s="143" t="s">
        <v>513</v>
      </c>
      <c r="B28" s="153"/>
      <c r="C28" s="148"/>
      <c r="D28" s="148"/>
      <c r="E28" s="150"/>
      <c r="G28" s="149"/>
      <c r="H28" s="159"/>
      <c r="I28" s="144"/>
    </row>
    <row r="29" spans="1:10" ht="30" customHeight="1" x14ac:dyDescent="0.25">
      <c r="A29" s="143" t="s">
        <v>455</v>
      </c>
      <c r="B29" s="153"/>
      <c r="C29" s="148"/>
      <c r="D29" s="148">
        <v>10000</v>
      </c>
      <c r="E29" s="150" t="s">
        <v>495</v>
      </c>
      <c r="G29" s="149"/>
      <c r="H29" s="159"/>
      <c r="I29" s="144"/>
    </row>
    <row r="30" spans="1:10" ht="30" customHeight="1" x14ac:dyDescent="0.25">
      <c r="A30" s="143" t="s">
        <v>485</v>
      </c>
      <c r="B30" s="153"/>
      <c r="C30" s="148">
        <v>0</v>
      </c>
      <c r="D30" s="148">
        <v>50000</v>
      </c>
      <c r="E30" s="150" t="s">
        <v>501</v>
      </c>
      <c r="G30" s="149"/>
      <c r="H30" s="159"/>
      <c r="I30" s="144"/>
    </row>
    <row r="31" spans="1:10" ht="30" customHeight="1" x14ac:dyDescent="0.25">
      <c r="A31" s="143" t="s">
        <v>486</v>
      </c>
      <c r="B31" s="153"/>
      <c r="C31" s="148">
        <v>0</v>
      </c>
      <c r="D31" s="148">
        <v>0</v>
      </c>
      <c r="E31" s="149"/>
      <c r="G31" s="149"/>
      <c r="H31" s="159"/>
      <c r="I31" s="144"/>
    </row>
    <row r="32" spans="1:10" s="32" customFormat="1" ht="30" customHeight="1" x14ac:dyDescent="0.25">
      <c r="A32" s="143" t="s">
        <v>507</v>
      </c>
      <c r="B32" s="153"/>
      <c r="C32" s="148">
        <v>1000</v>
      </c>
      <c r="D32" s="148">
        <v>0</v>
      </c>
      <c r="E32" s="149"/>
      <c r="G32" s="149"/>
      <c r="H32" s="159"/>
      <c r="I32" s="144"/>
    </row>
    <row r="33" spans="1:9" ht="57" customHeight="1" x14ac:dyDescent="0.25">
      <c r="A33" s="143" t="s">
        <v>294</v>
      </c>
      <c r="B33" s="153"/>
      <c r="C33" s="148">
        <v>0</v>
      </c>
      <c r="D33" s="148">
        <v>0</v>
      </c>
      <c r="E33" s="150" t="s">
        <v>503</v>
      </c>
      <c r="G33" s="149"/>
      <c r="H33" s="159"/>
      <c r="I33" s="144"/>
    </row>
    <row r="34" spans="1:9" ht="30" customHeight="1" x14ac:dyDescent="0.25">
      <c r="A34" s="143" t="s">
        <v>338</v>
      </c>
      <c r="B34" s="153"/>
      <c r="C34" s="148">
        <v>0</v>
      </c>
      <c r="D34" s="148">
        <v>0</v>
      </c>
      <c r="E34" s="150" t="s">
        <v>502</v>
      </c>
      <c r="G34" s="149"/>
      <c r="H34" s="159"/>
      <c r="I34" s="144"/>
    </row>
    <row r="35" spans="1:9" ht="30" customHeight="1" x14ac:dyDescent="0.25">
      <c r="A35" s="143" t="s">
        <v>15</v>
      </c>
      <c r="B35" s="153"/>
      <c r="C35" s="148">
        <v>0</v>
      </c>
      <c r="D35" s="148">
        <v>0</v>
      </c>
      <c r="E35" s="150" t="s">
        <v>496</v>
      </c>
      <c r="G35" s="149"/>
      <c r="H35" s="159"/>
      <c r="I35" s="144"/>
    </row>
    <row r="36" spans="1:9" ht="30" customHeight="1" x14ac:dyDescent="0.25">
      <c r="A36" s="143" t="s">
        <v>488</v>
      </c>
      <c r="B36" s="153"/>
      <c r="C36" s="148">
        <v>0</v>
      </c>
      <c r="D36" s="148">
        <v>0</v>
      </c>
      <c r="E36" s="150" t="s">
        <v>498</v>
      </c>
      <c r="G36" s="149"/>
      <c r="H36" s="159"/>
      <c r="I36" s="144"/>
    </row>
    <row r="37" spans="1:9" ht="30" customHeight="1" x14ac:dyDescent="0.25">
      <c r="A37" s="143" t="s">
        <v>14</v>
      </c>
      <c r="B37" s="153"/>
      <c r="C37" s="148">
        <v>0</v>
      </c>
      <c r="D37" s="148">
        <v>0</v>
      </c>
      <c r="E37" s="150" t="s">
        <v>499</v>
      </c>
      <c r="G37" s="149"/>
      <c r="H37" s="159"/>
    </row>
    <row r="38" spans="1:9" s="32" customFormat="1" ht="30" customHeight="1" x14ac:dyDescent="0.25">
      <c r="A38" s="143" t="s">
        <v>487</v>
      </c>
      <c r="B38" s="153"/>
      <c r="C38" s="148">
        <v>0</v>
      </c>
      <c r="D38" s="148">
        <v>0</v>
      </c>
      <c r="E38" s="150" t="s">
        <v>500</v>
      </c>
      <c r="G38" s="149"/>
      <c r="H38" s="159"/>
      <c r="I38" s="151"/>
    </row>
    <row r="39" spans="1:9" ht="30" customHeight="1" x14ac:dyDescent="0.25">
      <c r="A39" s="152" t="s">
        <v>512</v>
      </c>
      <c r="B39" s="153"/>
      <c r="C39" s="148">
        <v>0</v>
      </c>
      <c r="D39" s="148">
        <v>0</v>
      </c>
      <c r="E39" s="150"/>
      <c r="G39" s="149"/>
      <c r="H39" s="159"/>
    </row>
    <row r="40" spans="1:9" ht="30" customHeight="1" x14ac:dyDescent="0.25">
      <c r="A40" s="143" t="s">
        <v>525</v>
      </c>
      <c r="B40" s="157">
        <f>SUM(B8:B39,B3:B4)</f>
        <v>120000</v>
      </c>
      <c r="C40" s="157">
        <f>SUM(C8:C39,C3:C4)</f>
        <v>1000</v>
      </c>
      <c r="D40" s="157">
        <f>SUM(D8:D39,D3:D4)</f>
        <v>65300</v>
      </c>
      <c r="G40" s="163"/>
      <c r="H40" s="164"/>
    </row>
    <row r="41" spans="1:9" ht="30" customHeight="1" thickBot="1" x14ac:dyDescent="0.3">
      <c r="G41" s="163"/>
      <c r="H41" s="164"/>
    </row>
    <row r="42" spans="1:9" ht="30" customHeight="1" thickBot="1" x14ac:dyDescent="0.3">
      <c r="A42" s="180" t="s">
        <v>526</v>
      </c>
      <c r="B42" s="181"/>
      <c r="C42" s="182"/>
      <c r="D42" s="158">
        <f>SUM(B40:D40)</f>
        <v>186300</v>
      </c>
      <c r="G42" s="161" t="s">
        <v>527</v>
      </c>
      <c r="H42" s="162" t="e">
        <f>SUM(H3:H39)</f>
        <v>#REF!</v>
      </c>
    </row>
    <row r="45" spans="1:9" ht="21" customHeight="1" x14ac:dyDescent="0.25">
      <c r="A45" s="183" t="s">
        <v>528</v>
      </c>
      <c r="B45" s="183"/>
      <c r="C45" s="183"/>
      <c r="D45" s="165" t="e">
        <f>D42-H42</f>
        <v>#REF!</v>
      </c>
    </row>
  </sheetData>
  <customSheetViews>
    <customSheetView guid="{10212DAF-EE1F-48D4-B103-057A79A47D00}">
      <selection activeCell="D10" sqref="D10"/>
      <pageMargins left="0.7" right="0.7" top="0.75" bottom="0.75" header="0.3" footer="0.3"/>
    </customSheetView>
  </customSheetViews>
  <mergeCells count="7">
    <mergeCell ref="G1:G2"/>
    <mergeCell ref="H1:H2"/>
    <mergeCell ref="A42:C42"/>
    <mergeCell ref="A45:C45"/>
    <mergeCell ref="B1:D1"/>
    <mergeCell ref="A1:A2"/>
    <mergeCell ref="A5:E5"/>
  </mergeCell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&amp;C&amp;"-,Gras"&amp;14&amp;K03+039BUDGET PROVISOIRE&amp;"-,Normal"&amp;11&amp;K01+000
&amp;R2013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F25"/>
  <sheetViews>
    <sheetView workbookViewId="0">
      <selection activeCell="F1" sqref="F1:F25"/>
    </sheetView>
  </sheetViews>
  <sheetFormatPr baseColWidth="10" defaultRowHeight="15" x14ac:dyDescent="0.25"/>
  <sheetData>
    <row r="1" spans="6:6" x14ac:dyDescent="0.25">
      <c r="F1" s="143" t="s">
        <v>85</v>
      </c>
    </row>
    <row r="2" spans="6:6" x14ac:dyDescent="0.25">
      <c r="F2" s="143" t="s">
        <v>477</v>
      </c>
    </row>
    <row r="3" spans="6:6" x14ac:dyDescent="0.25">
      <c r="F3" s="143" t="s">
        <v>478</v>
      </c>
    </row>
    <row r="4" spans="6:6" x14ac:dyDescent="0.25">
      <c r="F4" s="143" t="s">
        <v>479</v>
      </c>
    </row>
    <row r="5" spans="6:6" x14ac:dyDescent="0.25">
      <c r="F5" s="143" t="s">
        <v>340</v>
      </c>
    </row>
    <row r="6" spans="6:6" x14ac:dyDescent="0.25">
      <c r="F6" s="143" t="s">
        <v>480</v>
      </c>
    </row>
    <row r="7" spans="6:6" x14ac:dyDescent="0.25">
      <c r="F7" s="143" t="s">
        <v>481</v>
      </c>
    </row>
    <row r="8" spans="6:6" x14ac:dyDescent="0.25">
      <c r="F8" s="143" t="s">
        <v>171</v>
      </c>
    </row>
    <row r="9" spans="6:6" x14ac:dyDescent="0.25">
      <c r="F9" s="143" t="s">
        <v>482</v>
      </c>
    </row>
    <row r="10" spans="6:6" x14ac:dyDescent="0.25">
      <c r="F10" s="143" t="s">
        <v>490</v>
      </c>
    </row>
    <row r="11" spans="6:6" x14ac:dyDescent="0.25">
      <c r="F11" s="143" t="s">
        <v>16</v>
      </c>
    </row>
    <row r="12" spans="6:6" x14ac:dyDescent="0.25">
      <c r="F12" s="143" t="s">
        <v>339</v>
      </c>
    </row>
    <row r="13" spans="6:6" x14ac:dyDescent="0.25">
      <c r="F13" s="143" t="s">
        <v>483</v>
      </c>
    </row>
    <row r="14" spans="6:6" x14ac:dyDescent="0.25">
      <c r="F14" s="143" t="s">
        <v>18</v>
      </c>
    </row>
    <row r="15" spans="6:6" x14ac:dyDescent="0.25">
      <c r="F15" s="143" t="s">
        <v>484</v>
      </c>
    </row>
    <row r="16" spans="6:6" x14ac:dyDescent="0.25">
      <c r="F16" s="143" t="s">
        <v>489</v>
      </c>
    </row>
    <row r="17" spans="6:6" x14ac:dyDescent="0.25">
      <c r="F17" s="143" t="s">
        <v>455</v>
      </c>
    </row>
    <row r="18" spans="6:6" x14ac:dyDescent="0.25">
      <c r="F18" s="143" t="s">
        <v>485</v>
      </c>
    </row>
    <row r="19" spans="6:6" x14ac:dyDescent="0.25">
      <c r="F19" s="143" t="s">
        <v>486</v>
      </c>
    </row>
    <row r="20" spans="6:6" x14ac:dyDescent="0.25">
      <c r="F20" s="143" t="s">
        <v>294</v>
      </c>
    </row>
    <row r="21" spans="6:6" x14ac:dyDescent="0.25">
      <c r="F21" s="143" t="s">
        <v>338</v>
      </c>
    </row>
    <row r="22" spans="6:6" x14ac:dyDescent="0.25">
      <c r="F22" s="143" t="s">
        <v>15</v>
      </c>
    </row>
    <row r="23" spans="6:6" x14ac:dyDescent="0.25">
      <c r="F23" s="143" t="s">
        <v>488</v>
      </c>
    </row>
    <row r="24" spans="6:6" x14ac:dyDescent="0.25">
      <c r="F24" s="143" t="s">
        <v>14</v>
      </c>
    </row>
    <row r="25" spans="6:6" x14ac:dyDescent="0.25">
      <c r="F25" s="143" t="s">
        <v>487</v>
      </c>
    </row>
  </sheetData>
  <sortState ref="F1:F25">
    <sortCondition ref="F1"/>
  </sortState>
  <customSheetViews>
    <customSheetView guid="{10212DAF-EE1F-48D4-B103-057A79A47D00}">
      <selection activeCell="F1" sqref="F1:F2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F39"/>
  <sheetViews>
    <sheetView topLeftCell="F1" zoomScaleNormal="100" workbookViewId="0">
      <selection activeCell="G1" sqref="G1:K1048576"/>
    </sheetView>
  </sheetViews>
  <sheetFormatPr baseColWidth="10" defaultRowHeight="15" x14ac:dyDescent="0.25"/>
  <cols>
    <col min="1" max="1" width="57.5703125" style="7" customWidth="1"/>
    <col min="2" max="2" width="9.42578125" style="1" customWidth="1"/>
    <col min="3" max="3" width="19.85546875" style="7" customWidth="1"/>
    <col min="4" max="4" width="18.85546875" style="1" customWidth="1"/>
    <col min="5" max="5" width="41.28515625" style="1" customWidth="1"/>
    <col min="6" max="6" width="36.7109375" style="7" customWidth="1"/>
    <col min="7" max="16384" width="11.42578125" style="7"/>
  </cols>
  <sheetData>
    <row r="2" spans="1:6" ht="44.25" customHeight="1" x14ac:dyDescent="0.25">
      <c r="A2" s="15" t="s">
        <v>51</v>
      </c>
      <c r="B2" s="15" t="s">
        <v>50</v>
      </c>
      <c r="C2" s="15" t="s">
        <v>157</v>
      </c>
      <c r="D2" s="15" t="s">
        <v>164</v>
      </c>
      <c r="E2" s="15" t="s">
        <v>52</v>
      </c>
      <c r="F2" s="15" t="s">
        <v>426</v>
      </c>
    </row>
    <row r="3" spans="1:6" x14ac:dyDescent="0.25">
      <c r="A3" s="9" t="s">
        <v>1</v>
      </c>
      <c r="B3" s="22"/>
      <c r="C3" s="9"/>
      <c r="D3" s="22"/>
      <c r="E3" s="23" t="s">
        <v>52</v>
      </c>
      <c r="F3" s="9"/>
    </row>
    <row r="4" spans="1:6" x14ac:dyDescent="0.25">
      <c r="A4" s="34" t="s">
        <v>113</v>
      </c>
      <c r="B4" s="35">
        <v>13</v>
      </c>
      <c r="C4" s="12" t="s">
        <v>149</v>
      </c>
      <c r="D4" s="35">
        <v>1</v>
      </c>
      <c r="E4" s="13" t="s">
        <v>114</v>
      </c>
      <c r="F4" s="8"/>
    </row>
    <row r="5" spans="1:6" x14ac:dyDescent="0.25">
      <c r="A5" s="34" t="s">
        <v>167</v>
      </c>
      <c r="B5" s="35">
        <v>13</v>
      </c>
      <c r="C5" s="35" t="s">
        <v>149</v>
      </c>
      <c r="D5" s="35">
        <v>1</v>
      </c>
      <c r="E5" s="13" t="s">
        <v>166</v>
      </c>
      <c r="F5" s="33"/>
    </row>
    <row r="6" spans="1:6" ht="30" x14ac:dyDescent="0.25">
      <c r="A6" s="34" t="s">
        <v>26</v>
      </c>
      <c r="B6" s="35">
        <v>13</v>
      </c>
      <c r="C6" s="35" t="s">
        <v>149</v>
      </c>
      <c r="D6" s="35">
        <v>1</v>
      </c>
      <c r="E6" s="13" t="s">
        <v>112</v>
      </c>
      <c r="F6" s="59" t="s">
        <v>350</v>
      </c>
    </row>
    <row r="7" spans="1:6" x14ac:dyDescent="0.25">
      <c r="A7" s="34" t="s">
        <v>169</v>
      </c>
      <c r="B7" s="35">
        <v>13</v>
      </c>
      <c r="C7" s="35" t="s">
        <v>149</v>
      </c>
      <c r="D7" s="35">
        <v>1</v>
      </c>
      <c r="E7" s="13" t="s">
        <v>168</v>
      </c>
      <c r="F7" s="33"/>
    </row>
    <row r="8" spans="1:6" x14ac:dyDescent="0.25">
      <c r="A8" s="11"/>
      <c r="B8" s="35"/>
      <c r="C8" s="12"/>
      <c r="D8" s="35"/>
      <c r="E8" s="13"/>
      <c r="F8" s="59"/>
    </row>
    <row r="9" spans="1:6" x14ac:dyDescent="0.25">
      <c r="A9" s="11"/>
      <c r="B9" s="35"/>
      <c r="C9" s="12"/>
      <c r="D9" s="35"/>
      <c r="E9" s="13"/>
      <c r="F9" s="8"/>
    </row>
    <row r="10" spans="1:6" x14ac:dyDescent="0.25">
      <c r="A10" s="9" t="s">
        <v>4</v>
      </c>
      <c r="B10" s="22"/>
      <c r="C10" s="9"/>
      <c r="D10" s="22"/>
      <c r="E10" s="23" t="s">
        <v>52</v>
      </c>
      <c r="F10" s="9"/>
    </row>
    <row r="11" spans="1:6" ht="30" x14ac:dyDescent="0.25">
      <c r="A11" s="53" t="s">
        <v>183</v>
      </c>
      <c r="B11" s="54">
        <v>39</v>
      </c>
      <c r="C11" s="54" t="s">
        <v>149</v>
      </c>
      <c r="D11" s="54">
        <v>3</v>
      </c>
      <c r="E11" s="54" t="s">
        <v>193</v>
      </c>
      <c r="F11" s="59" t="s">
        <v>530</v>
      </c>
    </row>
    <row r="12" spans="1:6" x14ac:dyDescent="0.25">
      <c r="A12" s="53" t="s">
        <v>372</v>
      </c>
      <c r="B12" s="54">
        <v>13</v>
      </c>
      <c r="C12" s="54" t="s">
        <v>149</v>
      </c>
      <c r="D12" s="54">
        <v>1</v>
      </c>
      <c r="E12" s="54" t="s">
        <v>371</v>
      </c>
      <c r="F12" s="33"/>
    </row>
    <row r="13" spans="1:6" x14ac:dyDescent="0.25">
      <c r="A13" s="53" t="s">
        <v>184</v>
      </c>
      <c r="B13" s="54">
        <v>13</v>
      </c>
      <c r="C13" s="54" t="s">
        <v>149</v>
      </c>
      <c r="D13" s="54">
        <v>1</v>
      </c>
      <c r="E13" s="13" t="s">
        <v>29</v>
      </c>
      <c r="F13" s="33"/>
    </row>
    <row r="14" spans="1:6" x14ac:dyDescent="0.25">
      <c r="A14" s="53" t="s">
        <v>185</v>
      </c>
      <c r="B14" s="54">
        <v>2</v>
      </c>
      <c r="C14" s="54" t="s">
        <v>160</v>
      </c>
      <c r="D14" s="54">
        <v>1</v>
      </c>
      <c r="E14" s="13" t="s">
        <v>186</v>
      </c>
      <c r="F14" s="33"/>
    </row>
    <row r="15" spans="1:6" x14ac:dyDescent="0.25">
      <c r="A15" s="53" t="s">
        <v>187</v>
      </c>
      <c r="B15" s="54">
        <v>7</v>
      </c>
      <c r="C15" s="54" t="s">
        <v>160</v>
      </c>
      <c r="D15" s="54">
        <v>1</v>
      </c>
      <c r="E15" s="13" t="s">
        <v>188</v>
      </c>
      <c r="F15" s="33"/>
    </row>
    <row r="16" spans="1:6" x14ac:dyDescent="0.25">
      <c r="A16" s="53" t="s">
        <v>189</v>
      </c>
      <c r="B16" s="54">
        <v>7</v>
      </c>
      <c r="C16" s="54" t="s">
        <v>160</v>
      </c>
      <c r="D16" s="54">
        <v>1</v>
      </c>
      <c r="E16" s="13" t="s">
        <v>190</v>
      </c>
      <c r="F16" s="33"/>
    </row>
    <row r="17" spans="1:6" x14ac:dyDescent="0.25">
      <c r="A17" s="34" t="s">
        <v>27</v>
      </c>
      <c r="B17" s="35">
        <v>13</v>
      </c>
      <c r="C17" s="12" t="s">
        <v>149</v>
      </c>
      <c r="D17" s="35">
        <v>1</v>
      </c>
      <c r="E17" s="13" t="s">
        <v>438</v>
      </c>
      <c r="F17" s="33"/>
    </row>
    <row r="18" spans="1:6" ht="16.5" customHeight="1" x14ac:dyDescent="0.25">
      <c r="A18" s="34" t="s">
        <v>30</v>
      </c>
      <c r="B18" s="35">
        <v>13</v>
      </c>
      <c r="C18" s="12" t="s">
        <v>149</v>
      </c>
      <c r="D18" s="35">
        <v>1</v>
      </c>
      <c r="E18" s="13" t="s">
        <v>31</v>
      </c>
      <c r="F18" s="71" t="s">
        <v>349</v>
      </c>
    </row>
    <row r="19" spans="1:6" x14ac:dyDescent="0.25">
      <c r="A19" s="34" t="s">
        <v>351</v>
      </c>
      <c r="B19" s="13">
        <v>13</v>
      </c>
      <c r="C19" s="35" t="s">
        <v>149</v>
      </c>
      <c r="D19" s="13">
        <v>1</v>
      </c>
      <c r="E19" s="13">
        <v>12</v>
      </c>
      <c r="F19" s="33" t="s">
        <v>352</v>
      </c>
    </row>
    <row r="20" spans="1:6" x14ac:dyDescent="0.25">
      <c r="A20" s="34" t="s">
        <v>194</v>
      </c>
      <c r="B20" s="13">
        <v>13</v>
      </c>
      <c r="C20" s="35" t="s">
        <v>149</v>
      </c>
      <c r="D20" s="13">
        <v>1</v>
      </c>
      <c r="E20" s="13" t="s">
        <v>192</v>
      </c>
      <c r="F20" s="33" t="s">
        <v>352</v>
      </c>
    </row>
    <row r="21" spans="1:6" ht="30" x14ac:dyDescent="0.25">
      <c r="A21" s="74" t="s">
        <v>357</v>
      </c>
      <c r="B21" s="13">
        <v>13</v>
      </c>
      <c r="C21" s="35" t="s">
        <v>149</v>
      </c>
      <c r="D21" s="13">
        <v>1</v>
      </c>
      <c r="E21" s="13"/>
      <c r="F21" s="59" t="s">
        <v>439</v>
      </c>
    </row>
    <row r="22" spans="1:6" x14ac:dyDescent="0.25">
      <c r="A22" s="11"/>
      <c r="B22" s="35"/>
      <c r="C22" s="12"/>
      <c r="D22" s="35"/>
      <c r="E22" s="13"/>
      <c r="F22" s="33"/>
    </row>
    <row r="23" spans="1:6" x14ac:dyDescent="0.25">
      <c r="A23" s="33" t="s">
        <v>34</v>
      </c>
      <c r="B23" s="129">
        <v>10</v>
      </c>
      <c r="C23" s="35">
        <v>100</v>
      </c>
      <c r="D23" s="35">
        <v>480</v>
      </c>
      <c r="E23" s="46" t="s">
        <v>427</v>
      </c>
      <c r="F23" s="46"/>
    </row>
    <row r="24" spans="1:6" x14ac:dyDescent="0.25">
      <c r="A24" s="33" t="s">
        <v>35</v>
      </c>
      <c r="B24" s="129">
        <v>10</v>
      </c>
      <c r="C24" s="35">
        <v>100</v>
      </c>
      <c r="D24" s="35">
        <v>100</v>
      </c>
      <c r="E24" s="46" t="s">
        <v>431</v>
      </c>
      <c r="F24" s="46"/>
    </row>
    <row r="25" spans="1:6" x14ac:dyDescent="0.25">
      <c r="A25" s="33" t="s">
        <v>36</v>
      </c>
      <c r="B25" s="129">
        <v>10</v>
      </c>
      <c r="C25" s="35">
        <v>100</v>
      </c>
      <c r="D25" s="35">
        <v>1000</v>
      </c>
      <c r="E25" s="46" t="s">
        <v>428</v>
      </c>
      <c r="F25" s="46"/>
    </row>
    <row r="26" spans="1:6" x14ac:dyDescent="0.25">
      <c r="A26" s="33" t="s">
        <v>37</v>
      </c>
      <c r="B26" s="129">
        <v>10</v>
      </c>
      <c r="C26" s="35">
        <v>100</v>
      </c>
      <c r="D26" s="35">
        <v>100</v>
      </c>
      <c r="E26" s="46" t="s">
        <v>432</v>
      </c>
      <c r="F26" s="46"/>
    </row>
    <row r="27" spans="1:6" x14ac:dyDescent="0.25">
      <c r="A27" s="16" t="s">
        <v>38</v>
      </c>
      <c r="B27" s="129">
        <v>10</v>
      </c>
      <c r="C27" s="35">
        <v>100</v>
      </c>
      <c r="D27" s="35">
        <v>1000</v>
      </c>
      <c r="E27" s="46" t="s">
        <v>429</v>
      </c>
      <c r="F27" s="46"/>
    </row>
    <row r="28" spans="1:6" x14ac:dyDescent="0.25">
      <c r="A28" s="16" t="s">
        <v>39</v>
      </c>
      <c r="B28" s="129">
        <v>1</v>
      </c>
      <c r="C28" s="35">
        <v>100</v>
      </c>
      <c r="D28" s="35">
        <v>100</v>
      </c>
      <c r="E28" s="46" t="s">
        <v>433</v>
      </c>
      <c r="F28" s="46"/>
    </row>
    <row r="29" spans="1:6" x14ac:dyDescent="0.25">
      <c r="A29" s="16" t="s">
        <v>139</v>
      </c>
      <c r="B29" s="129">
        <v>3</v>
      </c>
      <c r="C29" s="35">
        <v>100</v>
      </c>
      <c r="D29" s="35">
        <v>250</v>
      </c>
      <c r="E29" s="46" t="s">
        <v>430</v>
      </c>
      <c r="F29" s="46"/>
    </row>
    <row r="30" spans="1:6" x14ac:dyDescent="0.25">
      <c r="A30" s="16" t="s">
        <v>140</v>
      </c>
      <c r="B30" s="54">
        <v>300</v>
      </c>
      <c r="C30" s="35" t="s">
        <v>149</v>
      </c>
      <c r="D30" s="35">
        <v>100</v>
      </c>
      <c r="E30" s="46"/>
      <c r="F30" s="46"/>
    </row>
    <row r="31" spans="1:6" x14ac:dyDescent="0.25">
      <c r="A31" s="20" t="s">
        <v>40</v>
      </c>
      <c r="B31" s="129">
        <v>1</v>
      </c>
      <c r="C31" s="35">
        <v>1000</v>
      </c>
      <c r="D31" s="35">
        <v>100</v>
      </c>
      <c r="E31" s="46" t="s">
        <v>434</v>
      </c>
      <c r="F31" s="46" t="s">
        <v>436</v>
      </c>
    </row>
    <row r="32" spans="1:6" x14ac:dyDescent="0.25">
      <c r="A32" s="20" t="s">
        <v>49</v>
      </c>
      <c r="B32" s="130">
        <v>1</v>
      </c>
      <c r="C32" s="35">
        <v>800</v>
      </c>
      <c r="D32" s="35">
        <v>100</v>
      </c>
      <c r="E32" s="46" t="s">
        <v>435</v>
      </c>
      <c r="F32" s="46" t="s">
        <v>437</v>
      </c>
    </row>
    <row r="33" spans="1:6" x14ac:dyDescent="0.25">
      <c r="A33" s="33" t="s">
        <v>94</v>
      </c>
      <c r="B33" s="35">
        <v>100</v>
      </c>
      <c r="C33" s="13" t="s">
        <v>149</v>
      </c>
      <c r="D33" s="35">
        <v>100</v>
      </c>
      <c r="E33" s="48"/>
      <c r="F33" s="48"/>
    </row>
    <row r="34" spans="1:6" x14ac:dyDescent="0.25">
      <c r="A34" s="33" t="s">
        <v>152</v>
      </c>
      <c r="B34" s="35">
        <v>1000</v>
      </c>
      <c r="C34" s="13" t="s">
        <v>149</v>
      </c>
      <c r="D34" s="35">
        <v>100</v>
      </c>
      <c r="E34" s="48"/>
      <c r="F34" s="48"/>
    </row>
    <row r="35" spans="1:6" x14ac:dyDescent="0.25">
      <c r="A35" s="33" t="s">
        <v>154</v>
      </c>
      <c r="B35" s="35">
        <v>1000</v>
      </c>
      <c r="C35" s="13" t="s">
        <v>149</v>
      </c>
      <c r="D35" s="35">
        <v>100</v>
      </c>
      <c r="E35" s="48"/>
      <c r="F35" s="48"/>
    </row>
    <row r="36" spans="1:6" x14ac:dyDescent="0.25">
      <c r="A36" s="33" t="s">
        <v>147</v>
      </c>
      <c r="B36" s="35">
        <v>50</v>
      </c>
      <c r="C36" s="13" t="s">
        <v>149</v>
      </c>
      <c r="D36" s="35">
        <v>10</v>
      </c>
      <c r="E36" s="48"/>
      <c r="F36" s="48"/>
    </row>
    <row r="37" spans="1:6" x14ac:dyDescent="0.25">
      <c r="A37" s="33" t="s">
        <v>148</v>
      </c>
      <c r="B37" s="35">
        <v>200</v>
      </c>
      <c r="C37" s="13" t="s">
        <v>149</v>
      </c>
      <c r="D37" s="35">
        <v>100</v>
      </c>
      <c r="E37" s="48"/>
      <c r="F37" s="48"/>
    </row>
    <row r="38" spans="1:6" x14ac:dyDescent="0.25">
      <c r="A38" s="33" t="s">
        <v>150</v>
      </c>
      <c r="B38" s="35">
        <v>200</v>
      </c>
      <c r="C38" s="13" t="s">
        <v>149</v>
      </c>
      <c r="D38" s="35">
        <v>100</v>
      </c>
      <c r="E38" s="48"/>
      <c r="F38" s="48"/>
    </row>
    <row r="39" spans="1:6" x14ac:dyDescent="0.25">
      <c r="A39" s="33" t="s">
        <v>151</v>
      </c>
      <c r="B39" s="35">
        <v>50</v>
      </c>
      <c r="C39" s="13" t="s">
        <v>149</v>
      </c>
      <c r="D39" s="35">
        <v>50</v>
      </c>
      <c r="E39" s="48"/>
      <c r="F39" s="48"/>
    </row>
  </sheetData>
  <customSheetViews>
    <customSheetView guid="{10212DAF-EE1F-48D4-B103-057A79A47D00}" showPageBreaks="1" fitToPage="1" topLeftCell="D1">
      <selection activeCell="K21" sqref="K21"/>
      <pageMargins left="0.23622047244094491" right="0.23622047244094491" top="0.62992125984251968" bottom="0.74803149606299213" header="0.31496062992125984" footer="0.31496062992125984"/>
      <pageSetup paperSize="8" scale="74" orientation="landscape" r:id="rId1"/>
    </customSheetView>
    <customSheetView guid="{E4AA0CF1-3EC6-4DF5-B8DC-5725BCA40376}" scale="70">
      <selection activeCell="B36" sqref="B36"/>
      <pageMargins left="0.23622047244094488" right="0.23622047244094488" top="0.74803149606299213" bottom="0.74803149606299213" header="0.31496062992125984" footer="0.31496062992125984"/>
      <pageSetup paperSize="9" scale="50" orientation="portrait" r:id="rId2"/>
    </customSheetView>
    <customSheetView guid="{DC87B7F1-D339-4891-A47D-A7B3B843681F}" scale="70">
      <selection activeCell="B36" sqref="B36"/>
      <pageMargins left="0.23622047244094488" right="0.23622047244094488" top="0.74803149606299213" bottom="0.74803149606299213" header="0.31496062992125984" footer="0.31496062992125984"/>
      <pageSetup paperSize="9" scale="50" orientation="portrait" r:id="rId3"/>
    </customSheetView>
  </customSheetViews>
  <pageMargins left="0.23622047244094491" right="0.23622047244094491" top="0.62992125984251968" bottom="0.74803149606299213" header="0.31496062992125984" footer="0.31496062992125984"/>
  <pageSetup paperSize="8" scale="74" orientation="landscape"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opLeftCell="F1" zoomScale="90" zoomScaleNormal="90" workbookViewId="0">
      <selection activeCell="G1" sqref="G1:K1048576"/>
    </sheetView>
  </sheetViews>
  <sheetFormatPr baseColWidth="10" defaultRowHeight="15" x14ac:dyDescent="0.25"/>
  <cols>
    <col min="1" max="1" width="57.5703125" style="7" customWidth="1"/>
    <col min="2" max="2" width="9.42578125" style="7" customWidth="1"/>
    <col min="3" max="3" width="19.85546875" style="7" customWidth="1"/>
    <col min="4" max="4" width="18.85546875" style="7" customWidth="1"/>
    <col min="5" max="5" width="41.28515625" style="7" customWidth="1"/>
    <col min="6" max="6" width="36.7109375" style="7" customWidth="1"/>
    <col min="7" max="16384" width="11.42578125" style="7"/>
  </cols>
  <sheetData>
    <row r="1" spans="1:6" x14ac:dyDescent="0.25">
      <c r="A1" s="56"/>
      <c r="B1" s="56"/>
      <c r="C1" s="56"/>
      <c r="D1" s="57"/>
      <c r="E1" s="56"/>
      <c r="F1" s="56"/>
    </row>
    <row r="2" spans="1:6" x14ac:dyDescent="0.25">
      <c r="A2" s="15" t="s">
        <v>51</v>
      </c>
      <c r="B2" s="15" t="s">
        <v>50</v>
      </c>
      <c r="C2" s="15" t="s">
        <v>157</v>
      </c>
      <c r="D2" s="25" t="s">
        <v>164</v>
      </c>
      <c r="E2" s="15" t="s">
        <v>52</v>
      </c>
      <c r="F2" s="15" t="s">
        <v>426</v>
      </c>
    </row>
    <row r="3" spans="1:6" x14ac:dyDescent="0.25">
      <c r="A3" s="9" t="s">
        <v>107</v>
      </c>
      <c r="B3" s="22"/>
      <c r="C3" s="22"/>
      <c r="D3" s="22"/>
      <c r="E3" s="23" t="s">
        <v>52</v>
      </c>
      <c r="F3" s="9"/>
    </row>
    <row r="4" spans="1:6" ht="60" x14ac:dyDescent="0.25">
      <c r="A4" s="136" t="s">
        <v>283</v>
      </c>
      <c r="B4" s="35">
        <v>13</v>
      </c>
      <c r="C4" s="35" t="s">
        <v>149</v>
      </c>
      <c r="D4" s="35">
        <v>1</v>
      </c>
      <c r="E4" s="13" t="s">
        <v>284</v>
      </c>
      <c r="F4" s="33"/>
    </row>
    <row r="5" spans="1:6" ht="210" x14ac:dyDescent="0.25">
      <c r="A5" s="136" t="s">
        <v>285</v>
      </c>
      <c r="B5" s="35">
        <v>13</v>
      </c>
      <c r="C5" s="35" t="s">
        <v>149</v>
      </c>
      <c r="D5" s="35">
        <v>1</v>
      </c>
      <c r="E5" s="13" t="s">
        <v>286</v>
      </c>
      <c r="F5" s="33"/>
    </row>
    <row r="6" spans="1:6" x14ac:dyDescent="0.25">
      <c r="A6" s="20" t="s">
        <v>108</v>
      </c>
      <c r="B6" s="35">
        <v>13</v>
      </c>
      <c r="C6" s="35" t="s">
        <v>149</v>
      </c>
      <c r="D6" s="35">
        <v>1</v>
      </c>
      <c r="E6" s="13" t="s">
        <v>108</v>
      </c>
      <c r="F6" s="33"/>
    </row>
    <row r="7" spans="1:6" x14ac:dyDescent="0.25">
      <c r="A7" s="20" t="s">
        <v>288</v>
      </c>
      <c r="B7" s="35"/>
      <c r="C7" s="35" t="s">
        <v>149</v>
      </c>
      <c r="D7" s="33"/>
      <c r="E7" s="33" t="s">
        <v>287</v>
      </c>
      <c r="F7" s="20"/>
    </row>
    <row r="9" spans="1:6" x14ac:dyDescent="0.25">
      <c r="A9" s="32" t="s">
        <v>280</v>
      </c>
    </row>
    <row r="10" spans="1:6" x14ac:dyDescent="0.25">
      <c r="A10" s="32" t="s">
        <v>281</v>
      </c>
      <c r="B10" s="32"/>
    </row>
    <row r="11" spans="1:6" x14ac:dyDescent="0.25">
      <c r="B11" s="32"/>
    </row>
  </sheetData>
  <customSheetViews>
    <customSheetView guid="{10212DAF-EE1F-48D4-B103-057A79A47D00}" scale="90" showPageBreaks="1" fitToPage="1">
      <selection activeCell="A5" sqref="A5"/>
      <pageMargins left="0.23622047244094491" right="0.23622047244094491" top="0.74803149606299213" bottom="0.74803149606299213" header="0.31496062992125984" footer="0.31496062992125984"/>
      <pageSetup paperSize="8" scale="69" orientation="landscape" r:id="rId1"/>
    </customSheetView>
    <customSheetView guid="{E4AA0CF1-3EC6-4DF5-B8DC-5725BCA40376}" scale="70">
      <selection activeCell="F13" sqref="F13"/>
      <pageMargins left="0.23622047244094488" right="0.23622047244094488" top="0.74803149606299213" bottom="0.74803149606299213" header="0.31496062992125984" footer="0.31496062992125984"/>
      <pageSetup paperSize="9" scale="50" orientation="portrait" r:id="rId2"/>
    </customSheetView>
    <customSheetView guid="{DC87B7F1-D339-4891-A47D-A7B3B843681F}" scale="70">
      <selection activeCell="F13" sqref="F13"/>
      <pageMargins left="0.23622047244094488" right="0.23622047244094488" top="0.74803149606299213" bottom="0.74803149606299213" header="0.31496062992125984" footer="0.31496062992125984"/>
      <pageSetup paperSize="9" scale="50" orientation="portrait" r:id="rId3"/>
    </customSheetView>
  </customSheetViews>
  <pageMargins left="0.23622047244094491" right="0.23622047244094491" top="0.74803149606299213" bottom="0.74803149606299213" header="0.31496062992125984" footer="0.31496062992125984"/>
  <pageSetup paperSize="8" scale="69" orientation="landscape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3"/>
  <sheetViews>
    <sheetView zoomScale="50" zoomScaleNormal="50" workbookViewId="0">
      <pane xSplit="5" ySplit="1" topLeftCell="H2" activePane="bottomRight" state="frozen"/>
      <selection pane="topRight" activeCell="E1" sqref="E1"/>
      <selection pane="bottomLeft" activeCell="A2" sqref="A2"/>
      <selection pane="bottomRight" activeCell="H1" sqref="H1:M1048576"/>
    </sheetView>
  </sheetViews>
  <sheetFormatPr baseColWidth="10" defaultRowHeight="15" x14ac:dyDescent="0.25"/>
  <cols>
    <col min="1" max="1" width="88.140625" style="7" customWidth="1"/>
    <col min="2" max="2" width="15" style="7" customWidth="1"/>
    <col min="3" max="3" width="19.85546875" style="7" customWidth="1"/>
    <col min="4" max="4" width="18.85546875" style="7" customWidth="1"/>
    <col min="5" max="5" width="41.28515625" style="7" customWidth="1"/>
    <col min="6" max="6" width="78.140625" style="7" customWidth="1"/>
    <col min="7" max="7" width="36.7109375" style="1" customWidth="1"/>
    <col min="8" max="8" width="33.28515625" style="7" customWidth="1"/>
    <col min="9" max="9" width="45.7109375" style="7" customWidth="1"/>
    <col min="10" max="10" width="23.28515625" style="7" customWidth="1"/>
    <col min="11" max="16384" width="11.42578125" style="7"/>
  </cols>
  <sheetData>
    <row r="1" spans="1:10" ht="30" x14ac:dyDescent="0.25">
      <c r="A1" s="15" t="s">
        <v>51</v>
      </c>
      <c r="B1" s="15" t="s">
        <v>50</v>
      </c>
      <c r="C1" s="15" t="s">
        <v>157</v>
      </c>
      <c r="D1" s="25" t="s">
        <v>164</v>
      </c>
      <c r="E1" s="15" t="s">
        <v>52</v>
      </c>
      <c r="F1" s="15" t="s">
        <v>426</v>
      </c>
      <c r="G1" s="31" t="s">
        <v>354</v>
      </c>
    </row>
    <row r="2" spans="1:10" x14ac:dyDescent="0.25">
      <c r="A2" s="9" t="s">
        <v>3</v>
      </c>
      <c r="B2" s="9"/>
      <c r="C2" s="9"/>
      <c r="D2" s="9"/>
      <c r="E2" s="23" t="s">
        <v>52</v>
      </c>
      <c r="F2" s="9"/>
      <c r="G2" s="22"/>
      <c r="H2" s="60"/>
      <c r="I2" s="60"/>
      <c r="J2" s="60"/>
    </row>
    <row r="3" spans="1:10" x14ac:dyDescent="0.25">
      <c r="A3" s="34" t="s">
        <v>297</v>
      </c>
      <c r="B3" s="12">
        <v>13</v>
      </c>
      <c r="C3" s="12" t="s">
        <v>149</v>
      </c>
      <c r="D3" s="12">
        <v>1</v>
      </c>
      <c r="E3" s="18" t="s">
        <v>102</v>
      </c>
      <c r="F3" s="8"/>
      <c r="G3" s="13" t="s">
        <v>233</v>
      </c>
      <c r="H3" s="1"/>
      <c r="I3" s="32"/>
      <c r="J3" s="32"/>
    </row>
    <row r="4" spans="1:10" x14ac:dyDescent="0.25">
      <c r="A4" s="74" t="s">
        <v>298</v>
      </c>
      <c r="B4" s="12">
        <v>13</v>
      </c>
      <c r="C4" s="12" t="s">
        <v>149</v>
      </c>
      <c r="D4" s="12">
        <v>1</v>
      </c>
      <c r="E4" s="18" t="s">
        <v>104</v>
      </c>
      <c r="F4" s="8"/>
      <c r="G4" s="13" t="s">
        <v>233</v>
      </c>
      <c r="H4" s="1"/>
      <c r="I4" s="32"/>
      <c r="J4" s="32"/>
    </row>
    <row r="5" spans="1:10" x14ac:dyDescent="0.25">
      <c r="A5" s="34" t="s">
        <v>299</v>
      </c>
      <c r="B5" s="12">
        <v>26</v>
      </c>
      <c r="C5" s="12" t="s">
        <v>149</v>
      </c>
      <c r="D5" s="12">
        <v>2</v>
      </c>
      <c r="E5" s="18" t="s">
        <v>17</v>
      </c>
      <c r="F5" s="8"/>
      <c r="G5" s="13" t="s">
        <v>233</v>
      </c>
      <c r="H5" s="1"/>
      <c r="I5" s="32"/>
      <c r="J5" s="32"/>
    </row>
    <row r="6" spans="1:10" x14ac:dyDescent="0.25">
      <c r="A6" s="34" t="s">
        <v>300</v>
      </c>
      <c r="B6" s="12">
        <v>13</v>
      </c>
      <c r="C6" s="12" t="s">
        <v>149</v>
      </c>
      <c r="D6" s="12">
        <v>1</v>
      </c>
      <c r="E6" s="18" t="s">
        <v>103</v>
      </c>
      <c r="F6" s="8"/>
      <c r="G6" s="18" t="s">
        <v>233</v>
      </c>
      <c r="H6" s="1"/>
      <c r="I6" s="32"/>
      <c r="J6" s="32"/>
    </row>
    <row r="7" spans="1:10" x14ac:dyDescent="0.25">
      <c r="A7" s="34" t="s">
        <v>301</v>
      </c>
      <c r="B7" s="12">
        <v>13</v>
      </c>
      <c r="C7" s="12" t="s">
        <v>149</v>
      </c>
      <c r="D7" s="12">
        <v>1</v>
      </c>
      <c r="E7" s="18" t="s">
        <v>105</v>
      </c>
      <c r="F7" s="8"/>
      <c r="G7" s="18" t="s">
        <v>233</v>
      </c>
      <c r="H7" s="1"/>
      <c r="I7" s="32"/>
      <c r="J7" s="32"/>
    </row>
    <row r="8" spans="1:10" x14ac:dyDescent="0.25">
      <c r="A8" s="9" t="s">
        <v>4</v>
      </c>
      <c r="B8" s="9"/>
      <c r="C8" s="9"/>
      <c r="D8" s="9"/>
      <c r="E8" s="23" t="s">
        <v>52</v>
      </c>
      <c r="F8" s="9"/>
      <c r="G8" s="22"/>
      <c r="H8" s="1"/>
      <c r="I8" s="32"/>
      <c r="J8" s="32"/>
    </row>
    <row r="9" spans="1:10" x14ac:dyDescent="0.25">
      <c r="A9" s="33" t="s">
        <v>302</v>
      </c>
      <c r="B9" s="12">
        <v>13</v>
      </c>
      <c r="C9" s="12" t="s">
        <v>149</v>
      </c>
      <c r="D9" s="12">
        <v>1</v>
      </c>
      <c r="E9" s="18" t="s">
        <v>199</v>
      </c>
      <c r="F9" s="8"/>
      <c r="G9" s="18" t="s">
        <v>233</v>
      </c>
      <c r="H9" s="1"/>
      <c r="I9" s="32"/>
      <c r="J9" s="32"/>
    </row>
    <row r="10" spans="1:10" x14ac:dyDescent="0.25">
      <c r="A10" s="33" t="s">
        <v>303</v>
      </c>
      <c r="B10" s="12">
        <v>13</v>
      </c>
      <c r="C10" s="12" t="s">
        <v>149</v>
      </c>
      <c r="D10" s="12">
        <v>1</v>
      </c>
      <c r="E10" s="18" t="s">
        <v>111</v>
      </c>
      <c r="F10" s="8"/>
      <c r="G10" s="18" t="s">
        <v>233</v>
      </c>
      <c r="H10" s="1"/>
      <c r="I10" s="32"/>
      <c r="J10" s="32"/>
    </row>
    <row r="11" spans="1:10" x14ac:dyDescent="0.25">
      <c r="A11" s="34" t="s">
        <v>304</v>
      </c>
      <c r="B11" s="12">
        <v>26</v>
      </c>
      <c r="C11" s="12" t="s">
        <v>149</v>
      </c>
      <c r="D11" s="12">
        <v>2</v>
      </c>
      <c r="E11" s="18" t="s">
        <v>197</v>
      </c>
      <c r="F11" s="8"/>
      <c r="G11" s="18" t="s">
        <v>233</v>
      </c>
      <c r="H11" s="1"/>
      <c r="I11" s="32"/>
      <c r="J11" s="32"/>
    </row>
    <row r="12" spans="1:10" x14ac:dyDescent="0.25">
      <c r="A12" s="34" t="s">
        <v>305</v>
      </c>
      <c r="B12" s="12">
        <v>39</v>
      </c>
      <c r="C12" s="12" t="s">
        <v>149</v>
      </c>
      <c r="D12" s="12">
        <v>3</v>
      </c>
      <c r="E12" s="18" t="s">
        <v>196</v>
      </c>
      <c r="F12" s="8"/>
      <c r="G12" s="18" t="s">
        <v>233</v>
      </c>
      <c r="H12" s="1"/>
      <c r="I12" s="32"/>
      <c r="J12" s="32"/>
    </row>
    <row r="13" spans="1:10" x14ac:dyDescent="0.25">
      <c r="A13" s="34" t="s">
        <v>306</v>
      </c>
      <c r="B13" s="12">
        <v>39</v>
      </c>
      <c r="C13" s="12" t="s">
        <v>149</v>
      </c>
      <c r="D13" s="12">
        <v>3</v>
      </c>
      <c r="E13" s="18" t="s">
        <v>356</v>
      </c>
      <c r="F13" s="8"/>
      <c r="G13" s="18" t="s">
        <v>233</v>
      </c>
      <c r="H13" s="1"/>
      <c r="I13" s="32"/>
      <c r="J13" s="32"/>
    </row>
    <row r="14" spans="1:10" s="26" customFormat="1" x14ac:dyDescent="0.25">
      <c r="A14" s="6" t="s">
        <v>307</v>
      </c>
      <c r="B14" s="5">
        <v>0</v>
      </c>
      <c r="C14" s="5" t="s">
        <v>149</v>
      </c>
      <c r="D14" s="5">
        <v>1</v>
      </c>
      <c r="E14" s="5" t="s">
        <v>210</v>
      </c>
      <c r="F14" s="6" t="s">
        <v>353</v>
      </c>
      <c r="G14" s="5" t="s">
        <v>233</v>
      </c>
      <c r="H14" s="121"/>
    </row>
    <row r="15" spans="1:10" x14ac:dyDescent="0.25">
      <c r="A15" s="34" t="s">
        <v>308</v>
      </c>
      <c r="B15" s="12">
        <v>13</v>
      </c>
      <c r="C15" s="12" t="s">
        <v>149</v>
      </c>
      <c r="D15" s="12">
        <v>1</v>
      </c>
      <c r="E15" s="18" t="s">
        <v>198</v>
      </c>
      <c r="F15" s="8"/>
      <c r="G15" s="18" t="s">
        <v>233</v>
      </c>
      <c r="H15" s="1"/>
      <c r="I15" s="32"/>
      <c r="J15" s="32"/>
    </row>
    <row r="16" spans="1:10" s="32" customFormat="1" x14ac:dyDescent="0.25">
      <c r="A16" s="34" t="s">
        <v>309</v>
      </c>
      <c r="B16" s="35">
        <v>13</v>
      </c>
      <c r="C16" s="35" t="s">
        <v>149</v>
      </c>
      <c r="D16" s="35">
        <v>1</v>
      </c>
      <c r="E16" s="18" t="s">
        <v>211</v>
      </c>
      <c r="F16" s="33"/>
      <c r="G16" s="18" t="s">
        <v>233</v>
      </c>
      <c r="H16" s="1"/>
    </row>
    <row r="17" spans="1:10" x14ac:dyDescent="0.25">
      <c r="A17" s="34" t="s">
        <v>310</v>
      </c>
      <c r="B17" s="12">
        <v>0</v>
      </c>
      <c r="C17" s="12" t="s">
        <v>149</v>
      </c>
      <c r="D17" s="12">
        <v>0</v>
      </c>
      <c r="E17" s="18" t="s">
        <v>201</v>
      </c>
      <c r="F17" s="8"/>
      <c r="G17" s="18" t="s">
        <v>233</v>
      </c>
      <c r="H17" s="1"/>
      <c r="I17" s="32"/>
      <c r="J17" s="32"/>
    </row>
    <row r="18" spans="1:10" x14ac:dyDescent="0.25">
      <c r="A18" s="34" t="s">
        <v>311</v>
      </c>
      <c r="B18" s="12">
        <v>13</v>
      </c>
      <c r="C18" s="12" t="s">
        <v>149</v>
      </c>
      <c r="D18" s="12">
        <v>1</v>
      </c>
      <c r="E18" s="18" t="s">
        <v>202</v>
      </c>
      <c r="F18" s="8"/>
      <c r="G18" s="18" t="s">
        <v>233</v>
      </c>
      <c r="H18" s="1"/>
      <c r="I18" s="32"/>
      <c r="J18" s="32"/>
    </row>
    <row r="19" spans="1:10" x14ac:dyDescent="0.25">
      <c r="A19" s="34" t="s">
        <v>312</v>
      </c>
      <c r="B19" s="12">
        <v>13</v>
      </c>
      <c r="C19" s="12" t="s">
        <v>149</v>
      </c>
      <c r="D19" s="12">
        <v>1</v>
      </c>
      <c r="E19" s="18" t="s">
        <v>203</v>
      </c>
      <c r="F19" s="8"/>
      <c r="G19" s="18" t="s">
        <v>233</v>
      </c>
      <c r="H19" s="1"/>
      <c r="I19" s="32"/>
      <c r="J19" s="32"/>
    </row>
    <row r="20" spans="1:10" x14ac:dyDescent="0.25">
      <c r="A20" s="34" t="s">
        <v>313</v>
      </c>
      <c r="B20" s="12">
        <v>46</v>
      </c>
      <c r="C20" s="12" t="s">
        <v>149</v>
      </c>
      <c r="D20" s="12">
        <v>2</v>
      </c>
      <c r="E20" s="18" t="s">
        <v>204</v>
      </c>
      <c r="F20" s="8"/>
      <c r="G20" s="18" t="s">
        <v>233</v>
      </c>
      <c r="H20" s="1"/>
      <c r="I20" s="32"/>
      <c r="J20" s="32"/>
    </row>
    <row r="21" spans="1:10" x14ac:dyDescent="0.25">
      <c r="A21" s="34" t="s">
        <v>314</v>
      </c>
      <c r="B21" s="12">
        <v>13</v>
      </c>
      <c r="C21" s="12" t="s">
        <v>149</v>
      </c>
      <c r="D21" s="12">
        <v>1</v>
      </c>
      <c r="E21" s="18" t="s">
        <v>205</v>
      </c>
      <c r="F21" s="33"/>
      <c r="G21" s="18" t="s">
        <v>233</v>
      </c>
      <c r="H21" s="1"/>
      <c r="I21" s="32"/>
      <c r="J21" s="32"/>
    </row>
    <row r="22" spans="1:10" x14ac:dyDescent="0.25">
      <c r="A22" s="34" t="s">
        <v>315</v>
      </c>
      <c r="B22" s="12">
        <v>0</v>
      </c>
      <c r="C22" s="12" t="s">
        <v>149</v>
      </c>
      <c r="D22" s="12">
        <v>0</v>
      </c>
      <c r="E22" s="18" t="s">
        <v>206</v>
      </c>
      <c r="F22" s="8"/>
      <c r="G22" s="18"/>
      <c r="H22" s="1"/>
      <c r="I22" s="32"/>
      <c r="J22" s="32"/>
    </row>
    <row r="23" spans="1:10" x14ac:dyDescent="0.25">
      <c r="A23" s="34" t="s">
        <v>316</v>
      </c>
      <c r="B23" s="12">
        <v>13</v>
      </c>
      <c r="C23" s="12" t="s">
        <v>149</v>
      </c>
      <c r="D23" s="12">
        <v>1</v>
      </c>
      <c r="E23" s="18" t="s">
        <v>207</v>
      </c>
      <c r="F23" s="8"/>
      <c r="G23" s="18" t="s">
        <v>233</v>
      </c>
      <c r="H23" s="1"/>
      <c r="I23" s="32"/>
      <c r="J23" s="32"/>
    </row>
    <row r="24" spans="1:10" x14ac:dyDescent="0.25">
      <c r="A24" s="34" t="s">
        <v>317</v>
      </c>
      <c r="B24" s="12">
        <v>13</v>
      </c>
      <c r="C24" s="12" t="s">
        <v>149</v>
      </c>
      <c r="D24" s="12">
        <v>1</v>
      </c>
      <c r="E24" s="18" t="s">
        <v>208</v>
      </c>
      <c r="F24" s="8"/>
      <c r="G24" s="18" t="s">
        <v>233</v>
      </c>
      <c r="H24" s="1"/>
      <c r="I24" s="32"/>
      <c r="J24" s="32"/>
    </row>
    <row r="25" spans="1:10" s="26" customFormat="1" ht="30" x14ac:dyDescent="0.25">
      <c r="A25" s="120" t="s">
        <v>318</v>
      </c>
      <c r="B25" s="5">
        <v>0</v>
      </c>
      <c r="C25" s="5" t="s">
        <v>149</v>
      </c>
      <c r="D25" s="5">
        <v>1</v>
      </c>
      <c r="E25" s="5" t="s">
        <v>209</v>
      </c>
      <c r="F25" s="6" t="s">
        <v>353</v>
      </c>
      <c r="G25" s="5" t="s">
        <v>233</v>
      </c>
      <c r="H25" s="121"/>
    </row>
    <row r="26" spans="1:10" x14ac:dyDescent="0.25">
      <c r="A26" s="34" t="s">
        <v>319</v>
      </c>
      <c r="B26" s="12">
        <v>700</v>
      </c>
      <c r="C26" s="35" t="s">
        <v>149</v>
      </c>
      <c r="D26" s="12">
        <v>50</v>
      </c>
      <c r="E26" s="18" t="s">
        <v>569</v>
      </c>
      <c r="F26" s="8"/>
      <c r="G26" s="18"/>
      <c r="H26" s="1"/>
      <c r="I26" s="32"/>
      <c r="J26" s="32"/>
    </row>
    <row r="27" spans="1:10" s="32" customFormat="1" x14ac:dyDescent="0.25">
      <c r="A27" s="34" t="s">
        <v>443</v>
      </c>
      <c r="B27" s="35">
        <v>2</v>
      </c>
      <c r="C27" s="35" t="s">
        <v>149</v>
      </c>
      <c r="D27" s="35">
        <v>2</v>
      </c>
      <c r="E27" s="18" t="s">
        <v>232</v>
      </c>
      <c r="F27" s="33"/>
      <c r="G27" s="18" t="s">
        <v>233</v>
      </c>
      <c r="H27" s="1"/>
    </row>
    <row r="28" spans="1:10" x14ac:dyDescent="0.25">
      <c r="A28" s="34" t="s">
        <v>320</v>
      </c>
      <c r="B28" s="12">
        <v>13</v>
      </c>
      <c r="C28" s="35" t="s">
        <v>149</v>
      </c>
      <c r="D28" s="12">
        <v>1</v>
      </c>
      <c r="E28" s="18" t="s">
        <v>231</v>
      </c>
      <c r="F28" s="8">
        <v>10</v>
      </c>
      <c r="G28" s="18" t="s">
        <v>233</v>
      </c>
      <c r="H28" s="1"/>
      <c r="I28" s="32"/>
      <c r="J28" s="32"/>
    </row>
    <row r="29" spans="1:10" ht="30" x14ac:dyDescent="0.25">
      <c r="A29" s="34" t="s">
        <v>321</v>
      </c>
      <c r="B29" s="12">
        <v>1</v>
      </c>
      <c r="C29" s="35" t="s">
        <v>149</v>
      </c>
      <c r="D29" s="12">
        <v>1</v>
      </c>
      <c r="E29" s="18" t="s">
        <v>571</v>
      </c>
      <c r="F29" s="8"/>
      <c r="G29" s="142" t="s">
        <v>470</v>
      </c>
      <c r="H29" s="1"/>
      <c r="I29" s="32"/>
      <c r="J29" s="32"/>
    </row>
    <row r="30" spans="1:10" s="32" customFormat="1" x14ac:dyDescent="0.25">
      <c r="A30" s="34" t="s">
        <v>461</v>
      </c>
      <c r="B30" s="35">
        <v>26</v>
      </c>
      <c r="C30" s="35" t="s">
        <v>149</v>
      </c>
      <c r="D30" s="35">
        <v>2</v>
      </c>
      <c r="E30" s="18" t="s">
        <v>570</v>
      </c>
      <c r="F30" s="33"/>
      <c r="G30" s="18"/>
      <c r="H30" s="1"/>
    </row>
    <row r="31" spans="1:10" s="32" customFormat="1" x14ac:dyDescent="0.25">
      <c r="A31" s="34" t="s">
        <v>462</v>
      </c>
      <c r="B31" s="35">
        <v>13</v>
      </c>
      <c r="C31" s="35" t="s">
        <v>149</v>
      </c>
      <c r="D31" s="35">
        <v>1</v>
      </c>
      <c r="E31" s="18" t="s">
        <v>572</v>
      </c>
      <c r="F31" s="33"/>
      <c r="G31" s="18"/>
      <c r="H31" s="1"/>
    </row>
    <row r="32" spans="1:10" s="32" customFormat="1" x14ac:dyDescent="0.25">
      <c r="A32" s="34" t="s">
        <v>463</v>
      </c>
      <c r="B32" s="35">
        <v>13</v>
      </c>
      <c r="C32" s="35" t="s">
        <v>149</v>
      </c>
      <c r="D32" s="35">
        <v>1</v>
      </c>
      <c r="E32" s="18" t="s">
        <v>573</v>
      </c>
      <c r="F32" s="33"/>
      <c r="G32" s="18"/>
      <c r="H32" s="1"/>
    </row>
    <row r="33" spans="1:10" s="32" customFormat="1" x14ac:dyDescent="0.25">
      <c r="A33" s="34" t="s">
        <v>462</v>
      </c>
      <c r="B33" s="35">
        <v>39</v>
      </c>
      <c r="C33" s="35" t="s">
        <v>149</v>
      </c>
      <c r="D33" s="35">
        <v>3</v>
      </c>
      <c r="E33" s="18" t="s">
        <v>574</v>
      </c>
      <c r="F33" s="33"/>
      <c r="G33" s="18"/>
      <c r="H33" s="1"/>
    </row>
    <row r="34" spans="1:10" s="32" customFormat="1" x14ac:dyDescent="0.25">
      <c r="A34" s="34" t="s">
        <v>463</v>
      </c>
      <c r="B34" s="35">
        <v>13</v>
      </c>
      <c r="C34" s="35" t="s">
        <v>149</v>
      </c>
      <c r="D34" s="35">
        <v>1</v>
      </c>
      <c r="E34" s="18" t="s">
        <v>575</v>
      </c>
      <c r="F34" s="33"/>
      <c r="G34" s="18"/>
      <c r="H34" s="1"/>
    </row>
    <row r="35" spans="1:10" s="32" customFormat="1" x14ac:dyDescent="0.25">
      <c r="A35" s="34" t="s">
        <v>464</v>
      </c>
      <c r="B35" s="35">
        <v>26</v>
      </c>
      <c r="C35" s="35" t="s">
        <v>149</v>
      </c>
      <c r="D35" s="35">
        <v>2</v>
      </c>
      <c r="E35" s="18" t="s">
        <v>465</v>
      </c>
      <c r="F35" s="33"/>
      <c r="G35" s="18"/>
      <c r="H35" s="1"/>
    </row>
    <row r="36" spans="1:10" s="32" customFormat="1" x14ac:dyDescent="0.25">
      <c r="A36" s="34" t="s">
        <v>467</v>
      </c>
      <c r="B36" s="35">
        <v>52</v>
      </c>
      <c r="C36" s="35" t="s">
        <v>149</v>
      </c>
      <c r="D36" s="35">
        <v>4</v>
      </c>
      <c r="E36" s="18" t="s">
        <v>466</v>
      </c>
      <c r="F36" s="33"/>
      <c r="G36" s="18"/>
      <c r="H36" s="1"/>
    </row>
    <row r="37" spans="1:10" s="32" customFormat="1" x14ac:dyDescent="0.25">
      <c r="A37" s="34" t="s">
        <v>468</v>
      </c>
      <c r="B37" s="35">
        <v>13</v>
      </c>
      <c r="C37" s="35" t="s">
        <v>149</v>
      </c>
      <c r="D37" s="35">
        <v>1</v>
      </c>
      <c r="E37" s="18" t="s">
        <v>469</v>
      </c>
      <c r="F37" s="33"/>
      <c r="G37" s="18"/>
      <c r="H37" s="1"/>
    </row>
    <row r="38" spans="1:10" s="32" customFormat="1" x14ac:dyDescent="0.25">
      <c r="A38" s="34" t="s">
        <v>551</v>
      </c>
      <c r="B38" s="35">
        <v>13</v>
      </c>
      <c r="C38" s="35" t="s">
        <v>149</v>
      </c>
      <c r="D38" s="35">
        <v>1</v>
      </c>
      <c r="E38" s="18" t="s">
        <v>550</v>
      </c>
      <c r="F38" s="33"/>
      <c r="G38" s="18"/>
      <c r="H38" s="1"/>
    </row>
    <row r="39" spans="1:10" s="32" customFormat="1" x14ac:dyDescent="0.25">
      <c r="A39" s="34"/>
      <c r="B39" s="35"/>
      <c r="C39" s="35"/>
      <c r="D39" s="35"/>
      <c r="E39" s="18"/>
      <c r="F39" s="33"/>
      <c r="G39" s="18"/>
      <c r="H39" s="1"/>
    </row>
    <row r="40" spans="1:10" s="51" customFormat="1" x14ac:dyDescent="0.25">
      <c r="A40" s="20" t="s">
        <v>538</v>
      </c>
      <c r="B40" s="18">
        <v>24</v>
      </c>
      <c r="C40" s="18" t="s">
        <v>165</v>
      </c>
      <c r="D40" s="18">
        <v>2</v>
      </c>
      <c r="E40" s="18" t="s">
        <v>546</v>
      </c>
      <c r="F40" s="20" t="s">
        <v>539</v>
      </c>
      <c r="G40" s="18"/>
      <c r="H40" s="52"/>
    </row>
    <row r="41" spans="1:10" s="51" customFormat="1" x14ac:dyDescent="0.25">
      <c r="A41" s="20"/>
      <c r="B41" s="18"/>
      <c r="C41" s="18"/>
      <c r="D41" s="18"/>
      <c r="E41" s="18"/>
      <c r="F41" s="20"/>
      <c r="G41" s="18"/>
      <c r="H41" s="52"/>
    </row>
    <row r="42" spans="1:10" s="32" customFormat="1" x14ac:dyDescent="0.25">
      <c r="A42" s="34"/>
      <c r="B42" s="35"/>
      <c r="C42" s="35"/>
      <c r="D42" s="35"/>
      <c r="E42" s="18"/>
      <c r="F42" s="33"/>
      <c r="G42" s="18"/>
      <c r="H42" s="1"/>
    </row>
    <row r="43" spans="1:10" x14ac:dyDescent="0.25">
      <c r="A43" s="9" t="s">
        <v>106</v>
      </c>
      <c r="B43" s="22"/>
      <c r="C43" s="22"/>
      <c r="D43" s="22"/>
      <c r="E43" s="23" t="s">
        <v>52</v>
      </c>
      <c r="F43" s="9"/>
      <c r="G43" s="22"/>
      <c r="H43" s="1"/>
      <c r="I43" s="32"/>
      <c r="J43" s="32"/>
    </row>
    <row r="44" spans="1:10" x14ac:dyDescent="0.25">
      <c r="A44" s="20" t="s">
        <v>322</v>
      </c>
      <c r="B44" s="12">
        <v>13</v>
      </c>
      <c r="C44" s="12" t="s">
        <v>149</v>
      </c>
      <c r="D44" s="12">
        <v>1</v>
      </c>
      <c r="E44" s="18" t="s">
        <v>53</v>
      </c>
      <c r="F44" s="8"/>
      <c r="G44" s="18" t="s">
        <v>233</v>
      </c>
      <c r="H44" s="1"/>
      <c r="I44" s="32"/>
      <c r="J44" s="32"/>
    </row>
    <row r="45" spans="1:10" x14ac:dyDescent="0.25">
      <c r="A45" s="20" t="s">
        <v>323</v>
      </c>
      <c r="B45" s="12">
        <v>0</v>
      </c>
      <c r="C45" s="12" t="s">
        <v>149</v>
      </c>
      <c r="D45" s="12">
        <v>0</v>
      </c>
      <c r="E45" s="18" t="s">
        <v>54</v>
      </c>
      <c r="F45" s="8"/>
      <c r="G45" s="18" t="s">
        <v>233</v>
      </c>
      <c r="H45" s="1"/>
      <c r="I45" s="32"/>
      <c r="J45" s="32"/>
    </row>
    <row r="46" spans="1:10" x14ac:dyDescent="0.25">
      <c r="A46" s="20" t="s">
        <v>324</v>
      </c>
      <c r="B46" s="12">
        <v>0</v>
      </c>
      <c r="C46" s="12" t="s">
        <v>149</v>
      </c>
      <c r="D46" s="12">
        <v>0</v>
      </c>
      <c r="E46" s="18" t="s">
        <v>55</v>
      </c>
      <c r="F46" s="8"/>
      <c r="G46" s="18" t="s">
        <v>233</v>
      </c>
      <c r="H46" s="1"/>
      <c r="I46" s="32"/>
      <c r="J46" s="32"/>
    </row>
    <row r="47" spans="1:10" s="51" customFormat="1" ht="45" x14ac:dyDescent="0.25">
      <c r="A47" s="20" t="s">
        <v>325</v>
      </c>
      <c r="B47" s="18">
        <v>13</v>
      </c>
      <c r="C47" s="18" t="s">
        <v>149</v>
      </c>
      <c r="D47" s="18">
        <v>1</v>
      </c>
      <c r="E47" s="18" t="s">
        <v>56</v>
      </c>
      <c r="F47" s="136" t="s">
        <v>580</v>
      </c>
      <c r="G47" s="18" t="s">
        <v>233</v>
      </c>
      <c r="H47" s="52"/>
    </row>
    <row r="48" spans="1:10" s="26" customFormat="1" x14ac:dyDescent="0.25">
      <c r="A48" s="6" t="s">
        <v>456</v>
      </c>
      <c r="B48" s="5">
        <v>0</v>
      </c>
      <c r="C48" s="5" t="s">
        <v>149</v>
      </c>
      <c r="D48" s="5"/>
      <c r="E48" s="5" t="s">
        <v>457</v>
      </c>
      <c r="F48" s="6"/>
      <c r="G48" s="5"/>
      <c r="H48" s="121"/>
    </row>
    <row r="49" spans="1:10" x14ac:dyDescent="0.25">
      <c r="A49" s="34" t="s">
        <v>326</v>
      </c>
      <c r="B49" s="12">
        <v>13</v>
      </c>
      <c r="C49" s="12" t="s">
        <v>149</v>
      </c>
      <c r="D49" s="12">
        <v>1</v>
      </c>
      <c r="E49" s="18" t="s">
        <v>57</v>
      </c>
      <c r="F49" s="8"/>
      <c r="G49" s="18" t="s">
        <v>233</v>
      </c>
      <c r="H49" s="1"/>
      <c r="I49" s="32"/>
      <c r="J49" s="32"/>
    </row>
    <row r="50" spans="1:10" x14ac:dyDescent="0.25">
      <c r="A50" s="20" t="s">
        <v>327</v>
      </c>
      <c r="B50" s="12">
        <v>13</v>
      </c>
      <c r="C50" s="12" t="s">
        <v>149</v>
      </c>
      <c r="D50" s="12">
        <v>1</v>
      </c>
      <c r="E50" s="18" t="s">
        <v>58</v>
      </c>
      <c r="F50" s="8"/>
      <c r="G50" s="18" t="s">
        <v>233</v>
      </c>
      <c r="H50" s="1"/>
      <c r="I50" s="32"/>
      <c r="J50" s="32"/>
    </row>
    <row r="51" spans="1:10" s="32" customFormat="1" x14ac:dyDescent="0.25">
      <c r="A51" s="34" t="s">
        <v>328</v>
      </c>
      <c r="B51" s="35">
        <v>26</v>
      </c>
      <c r="C51" s="35" t="s">
        <v>149</v>
      </c>
      <c r="D51" s="35">
        <v>2</v>
      </c>
      <c r="E51" s="18" t="s">
        <v>182</v>
      </c>
      <c r="F51" s="33" t="s">
        <v>450</v>
      </c>
      <c r="G51" s="18" t="s">
        <v>233</v>
      </c>
      <c r="H51" s="1"/>
    </row>
    <row r="52" spans="1:10" x14ac:dyDescent="0.25">
      <c r="A52" s="33" t="s">
        <v>329</v>
      </c>
      <c r="B52" s="12">
        <v>13</v>
      </c>
      <c r="C52" s="12" t="s">
        <v>149</v>
      </c>
      <c r="D52" s="12">
        <v>1</v>
      </c>
      <c r="E52" s="18" t="s">
        <v>93</v>
      </c>
      <c r="F52" s="8"/>
      <c r="G52" s="18" t="s">
        <v>233</v>
      </c>
      <c r="H52" s="1"/>
      <c r="I52" s="32"/>
      <c r="J52" s="32"/>
    </row>
    <row r="53" spans="1:10" s="32" customFormat="1" x14ac:dyDescent="0.25">
      <c r="A53" s="33" t="s">
        <v>330</v>
      </c>
      <c r="B53" s="35">
        <v>13</v>
      </c>
      <c r="C53" s="35" t="s">
        <v>149</v>
      </c>
      <c r="D53" s="35">
        <v>1</v>
      </c>
      <c r="E53" s="18" t="s">
        <v>213</v>
      </c>
      <c r="F53" s="33"/>
      <c r="G53" s="18" t="s">
        <v>233</v>
      </c>
      <c r="H53" s="1"/>
    </row>
    <row r="54" spans="1:10" x14ac:dyDescent="0.25">
      <c r="A54" s="9" t="s">
        <v>547</v>
      </c>
      <c r="B54" s="9"/>
      <c r="C54" s="9"/>
      <c r="D54" s="9"/>
      <c r="E54" s="23" t="s">
        <v>52</v>
      </c>
      <c r="F54" s="9"/>
      <c r="G54" s="22"/>
      <c r="H54" s="1"/>
      <c r="I54" s="32"/>
      <c r="J54" s="32"/>
    </row>
    <row r="55" spans="1:10" x14ac:dyDescent="0.25">
      <c r="A55" s="34" t="s">
        <v>300</v>
      </c>
      <c r="B55" s="12">
        <v>39</v>
      </c>
      <c r="C55" s="12" t="s">
        <v>149</v>
      </c>
      <c r="D55" s="12">
        <v>3</v>
      </c>
      <c r="E55" s="18" t="s">
        <v>103</v>
      </c>
      <c r="F55" s="8"/>
      <c r="G55" s="18" t="s">
        <v>233</v>
      </c>
      <c r="H55" s="1"/>
      <c r="I55" s="32"/>
      <c r="J55" s="32"/>
    </row>
    <row r="56" spans="1:10" x14ac:dyDescent="0.25">
      <c r="A56" s="34" t="s">
        <v>301</v>
      </c>
      <c r="B56" s="12">
        <v>39</v>
      </c>
      <c r="C56" s="12" t="s">
        <v>149</v>
      </c>
      <c r="D56" s="12">
        <v>3</v>
      </c>
      <c r="E56" s="18" t="s">
        <v>105</v>
      </c>
      <c r="F56" s="8"/>
      <c r="G56" s="18" t="s">
        <v>233</v>
      </c>
      <c r="H56" s="1"/>
      <c r="I56" s="32"/>
      <c r="J56" s="32"/>
    </row>
    <row r="57" spans="1:10" s="32" customFormat="1" x14ac:dyDescent="0.25">
      <c r="A57" s="34" t="s">
        <v>299</v>
      </c>
      <c r="B57" s="35">
        <v>39</v>
      </c>
      <c r="C57" s="35" t="s">
        <v>149</v>
      </c>
      <c r="D57" s="35">
        <v>3</v>
      </c>
      <c r="E57" s="18" t="s">
        <v>17</v>
      </c>
      <c r="F57" s="33"/>
      <c r="G57" s="18" t="s">
        <v>279</v>
      </c>
      <c r="H57" s="1"/>
    </row>
    <row r="58" spans="1:10" x14ac:dyDescent="0.25">
      <c r="A58" s="20" t="s">
        <v>331</v>
      </c>
      <c r="B58" s="12">
        <v>0</v>
      </c>
      <c r="C58" s="12" t="s">
        <v>149</v>
      </c>
      <c r="D58" s="12"/>
      <c r="E58" s="18" t="s">
        <v>229</v>
      </c>
      <c r="F58" s="33" t="s">
        <v>548</v>
      </c>
      <c r="G58" s="18" t="s">
        <v>233</v>
      </c>
      <c r="H58" s="1"/>
      <c r="I58" s="32"/>
      <c r="J58" s="32"/>
    </row>
    <row r="59" spans="1:10" s="32" customFormat="1" x14ac:dyDescent="0.25">
      <c r="A59" s="20" t="s">
        <v>332</v>
      </c>
      <c r="B59" s="35">
        <v>0</v>
      </c>
      <c r="C59" s="35" t="s">
        <v>149</v>
      </c>
      <c r="D59" s="35"/>
      <c r="E59" s="18" t="s">
        <v>230</v>
      </c>
      <c r="F59" s="33" t="s">
        <v>548</v>
      </c>
      <c r="G59" s="18" t="s">
        <v>233</v>
      </c>
    </row>
    <row r="60" spans="1:10" s="32" customFormat="1" x14ac:dyDescent="0.25">
      <c r="A60" s="20"/>
      <c r="B60" s="35"/>
      <c r="C60" s="35"/>
      <c r="D60" s="35"/>
      <c r="E60" s="18"/>
      <c r="F60" s="33"/>
      <c r="G60" s="18"/>
    </row>
    <row r="61" spans="1:10" x14ac:dyDescent="0.25">
      <c r="A61" s="9" t="s">
        <v>5</v>
      </c>
      <c r="B61" s="9"/>
      <c r="C61" s="9"/>
      <c r="D61" s="9"/>
      <c r="E61" s="23" t="s">
        <v>52</v>
      </c>
      <c r="F61" s="9"/>
      <c r="G61" s="22"/>
    </row>
    <row r="62" spans="1:10" x14ac:dyDescent="0.25">
      <c r="A62" s="33" t="s">
        <v>333</v>
      </c>
      <c r="B62" s="83">
        <v>13</v>
      </c>
      <c r="C62" s="12" t="s">
        <v>149</v>
      </c>
      <c r="D62" s="12">
        <v>1</v>
      </c>
      <c r="E62" s="18" t="s">
        <v>19</v>
      </c>
      <c r="F62" s="8"/>
      <c r="G62" s="18" t="s">
        <v>233</v>
      </c>
    </row>
    <row r="63" spans="1:10" x14ac:dyDescent="0.25">
      <c r="A63" s="33" t="s">
        <v>334</v>
      </c>
      <c r="B63" s="83">
        <v>13</v>
      </c>
      <c r="C63" s="12" t="s">
        <v>149</v>
      </c>
      <c r="D63" s="12">
        <v>1</v>
      </c>
      <c r="E63" s="18" t="s">
        <v>20</v>
      </c>
      <c r="F63" s="8"/>
      <c r="G63" s="18" t="s">
        <v>233</v>
      </c>
    </row>
    <row r="64" spans="1:10" x14ac:dyDescent="0.25">
      <c r="A64" s="34" t="s">
        <v>335</v>
      </c>
      <c r="B64" s="12">
        <v>13</v>
      </c>
      <c r="C64" s="12" t="s">
        <v>149</v>
      </c>
      <c r="D64" s="12">
        <v>1</v>
      </c>
      <c r="E64" s="18" t="s">
        <v>21</v>
      </c>
      <c r="F64" s="8"/>
      <c r="G64" s="18" t="s">
        <v>233</v>
      </c>
    </row>
    <row r="65" spans="1:7" x14ac:dyDescent="0.25">
      <c r="A65" s="34" t="s">
        <v>336</v>
      </c>
      <c r="B65" s="12">
        <v>13</v>
      </c>
      <c r="C65" s="12" t="s">
        <v>149</v>
      </c>
      <c r="D65" s="12">
        <v>1</v>
      </c>
      <c r="E65" s="18" t="s">
        <v>22</v>
      </c>
      <c r="F65" s="8"/>
      <c r="G65" s="18" t="s">
        <v>233</v>
      </c>
    </row>
    <row r="66" spans="1:7" x14ac:dyDescent="0.25">
      <c r="A66" s="34" t="s">
        <v>299</v>
      </c>
      <c r="B66" s="35">
        <v>26</v>
      </c>
      <c r="C66" s="12" t="s">
        <v>149</v>
      </c>
      <c r="D66" s="12">
        <v>2</v>
      </c>
      <c r="E66" s="18" t="s">
        <v>17</v>
      </c>
      <c r="F66" s="8"/>
      <c r="G66" s="18" t="s">
        <v>233</v>
      </c>
    </row>
    <row r="67" spans="1:7" x14ac:dyDescent="0.25">
      <c r="E67" s="51"/>
      <c r="G67" s="18"/>
    </row>
    <row r="68" spans="1:7" x14ac:dyDescent="0.25">
      <c r="A68" s="9" t="s">
        <v>28</v>
      </c>
      <c r="B68" s="9"/>
      <c r="C68" s="9"/>
      <c r="D68" s="9"/>
      <c r="E68" s="23" t="s">
        <v>52</v>
      </c>
      <c r="F68" s="23"/>
      <c r="G68" s="23"/>
    </row>
    <row r="69" spans="1:7" x14ac:dyDescent="0.25">
      <c r="A69" s="20" t="s">
        <v>337</v>
      </c>
      <c r="B69" s="18">
        <v>400</v>
      </c>
      <c r="C69" s="35" t="s">
        <v>165</v>
      </c>
      <c r="D69" s="35">
        <v>100</v>
      </c>
      <c r="E69" s="17" t="s">
        <v>212</v>
      </c>
      <c r="F69" s="140"/>
      <c r="G69" s="18" t="s">
        <v>233</v>
      </c>
    </row>
    <row r="70" spans="1:7" x14ac:dyDescent="0.25">
      <c r="A70" s="20" t="s">
        <v>459</v>
      </c>
      <c r="B70" s="20">
        <v>15</v>
      </c>
      <c r="C70" s="35" t="s">
        <v>149</v>
      </c>
      <c r="D70" s="20">
        <v>1</v>
      </c>
      <c r="E70" s="17" t="s">
        <v>549</v>
      </c>
      <c r="F70" s="51"/>
      <c r="G70" s="18"/>
    </row>
    <row r="71" spans="1:7" x14ac:dyDescent="0.25">
      <c r="A71" s="20" t="s">
        <v>460</v>
      </c>
      <c r="B71" s="20">
        <v>13</v>
      </c>
      <c r="C71" s="35" t="s">
        <v>149</v>
      </c>
      <c r="D71" s="20">
        <v>1</v>
      </c>
      <c r="E71" s="17" t="s">
        <v>568</v>
      </c>
      <c r="F71" s="51"/>
      <c r="G71" s="18"/>
    </row>
    <row r="72" spans="1:7" x14ac:dyDescent="0.25">
      <c r="A72" s="20"/>
      <c r="B72" s="18"/>
      <c r="C72" s="18"/>
      <c r="D72" s="18"/>
      <c r="E72" s="17"/>
      <c r="F72" s="141"/>
      <c r="G72" s="18"/>
    </row>
    <row r="73" spans="1:7" x14ac:dyDescent="0.25">
      <c r="A73" s="20"/>
      <c r="B73" s="18"/>
      <c r="C73" s="18"/>
      <c r="D73" s="18"/>
      <c r="E73" s="18"/>
      <c r="F73" s="20"/>
      <c r="G73" s="18"/>
    </row>
    <row r="74" spans="1:7" x14ac:dyDescent="0.25">
      <c r="A74" s="20"/>
      <c r="B74" s="18"/>
      <c r="C74" s="18"/>
      <c r="D74" s="18"/>
      <c r="E74" s="18"/>
      <c r="F74" s="20"/>
      <c r="G74" s="18"/>
    </row>
    <row r="75" spans="1:7" x14ac:dyDescent="0.25">
      <c r="A75" s="20"/>
      <c r="B75" s="18"/>
      <c r="C75" s="18"/>
      <c r="D75" s="18"/>
      <c r="E75" s="18"/>
      <c r="F75" s="20"/>
      <c r="G75" s="18"/>
    </row>
    <row r="76" spans="1:7" x14ac:dyDescent="0.25">
      <c r="F76" s="36"/>
    </row>
    <row r="79" spans="1:7" x14ac:dyDescent="0.25">
      <c r="A79" s="32" t="s">
        <v>280</v>
      </c>
      <c r="B79" s="55">
        <v>5000</v>
      </c>
    </row>
    <row r="80" spans="1:7" s="32" customFormat="1" x14ac:dyDescent="0.25">
      <c r="A80" s="32" t="s">
        <v>281</v>
      </c>
      <c r="B80" s="32" t="s">
        <v>282</v>
      </c>
      <c r="G80" s="1"/>
    </row>
    <row r="82" spans="4:7" x14ac:dyDescent="0.25">
      <c r="D82" s="60"/>
      <c r="E82" s="60"/>
      <c r="F82" s="60"/>
      <c r="G82" s="60"/>
    </row>
    <row r="83" spans="4:7" x14ac:dyDescent="0.25">
      <c r="D83" s="1"/>
      <c r="E83" s="1"/>
      <c r="F83" s="32"/>
    </row>
    <row r="84" spans="4:7" x14ac:dyDescent="0.25">
      <c r="D84" s="1"/>
      <c r="E84" s="1"/>
      <c r="F84" s="32"/>
    </row>
    <row r="85" spans="4:7" x14ac:dyDescent="0.25">
      <c r="D85" s="1"/>
      <c r="E85" s="1"/>
      <c r="F85" s="32"/>
    </row>
    <row r="86" spans="4:7" x14ac:dyDescent="0.25">
      <c r="D86" s="1"/>
      <c r="E86" s="1"/>
      <c r="F86" s="32"/>
    </row>
    <row r="87" spans="4:7" x14ac:dyDescent="0.25">
      <c r="D87" s="1"/>
      <c r="E87" s="1"/>
      <c r="F87" s="32"/>
    </row>
    <row r="88" spans="4:7" x14ac:dyDescent="0.25">
      <c r="D88" s="1"/>
      <c r="E88" s="1"/>
      <c r="F88" s="32"/>
    </row>
    <row r="89" spans="4:7" x14ac:dyDescent="0.25">
      <c r="D89" s="1"/>
      <c r="E89" s="1"/>
      <c r="F89" s="32"/>
    </row>
    <row r="90" spans="4:7" x14ac:dyDescent="0.25">
      <c r="D90" s="1"/>
      <c r="E90" s="1"/>
      <c r="F90" s="32"/>
    </row>
    <row r="91" spans="4:7" x14ac:dyDescent="0.25">
      <c r="D91" s="1"/>
      <c r="E91" s="1"/>
      <c r="F91" s="32"/>
    </row>
    <row r="92" spans="4:7" x14ac:dyDescent="0.25">
      <c r="D92" s="1"/>
      <c r="E92" s="1"/>
      <c r="F92" s="32"/>
    </row>
    <row r="93" spans="4:7" x14ac:dyDescent="0.25">
      <c r="D93" s="1"/>
      <c r="E93" s="1"/>
      <c r="F93" s="32"/>
    </row>
    <row r="94" spans="4:7" x14ac:dyDescent="0.25">
      <c r="D94" s="1"/>
      <c r="E94" s="1"/>
      <c r="F94" s="32"/>
    </row>
    <row r="95" spans="4:7" x14ac:dyDescent="0.25">
      <c r="D95" s="1"/>
      <c r="E95" s="1"/>
      <c r="F95" s="32"/>
    </row>
    <row r="96" spans="4:7" x14ac:dyDescent="0.25">
      <c r="D96" s="1"/>
      <c r="E96" s="1"/>
      <c r="F96" s="32"/>
    </row>
    <row r="97" spans="4:6" x14ac:dyDescent="0.25">
      <c r="D97" s="1"/>
      <c r="E97" s="1"/>
      <c r="F97" s="32"/>
    </row>
    <row r="98" spans="4:6" x14ac:dyDescent="0.25">
      <c r="D98" s="1"/>
      <c r="E98" s="1"/>
      <c r="F98" s="32"/>
    </row>
    <row r="99" spans="4:6" x14ac:dyDescent="0.25">
      <c r="D99" s="1"/>
      <c r="E99" s="1"/>
      <c r="F99" s="32"/>
    </row>
    <row r="100" spans="4:6" x14ac:dyDescent="0.25">
      <c r="D100" s="1"/>
      <c r="E100" s="1"/>
      <c r="F100" s="32"/>
    </row>
    <row r="101" spans="4:6" x14ac:dyDescent="0.25">
      <c r="D101" s="1"/>
      <c r="E101" s="1"/>
      <c r="F101" s="32"/>
    </row>
    <row r="102" spans="4:6" x14ac:dyDescent="0.25">
      <c r="D102" s="1"/>
      <c r="E102" s="1"/>
      <c r="F102" s="32"/>
    </row>
    <row r="103" spans="4:6" x14ac:dyDescent="0.25">
      <c r="D103" s="1"/>
      <c r="E103" s="1"/>
      <c r="F103" s="32"/>
    </row>
    <row r="104" spans="4:6" x14ac:dyDescent="0.25">
      <c r="D104" s="1"/>
      <c r="E104" s="1"/>
      <c r="F104" s="32"/>
    </row>
    <row r="105" spans="4:6" x14ac:dyDescent="0.25">
      <c r="D105" s="1"/>
      <c r="E105" s="1"/>
      <c r="F105" s="32"/>
    </row>
    <row r="106" spans="4:6" x14ac:dyDescent="0.25">
      <c r="D106" s="1"/>
      <c r="E106" s="1"/>
      <c r="F106" s="32"/>
    </row>
    <row r="107" spans="4:6" x14ac:dyDescent="0.25">
      <c r="D107" s="1"/>
      <c r="E107" s="1"/>
      <c r="F107" s="32"/>
    </row>
    <row r="108" spans="4:6" x14ac:dyDescent="0.25">
      <c r="D108" s="1"/>
      <c r="E108" s="1"/>
      <c r="F108" s="32"/>
    </row>
    <row r="109" spans="4:6" x14ac:dyDescent="0.25">
      <c r="D109" s="1"/>
      <c r="E109" s="1"/>
      <c r="F109" s="32"/>
    </row>
    <row r="110" spans="4:6" x14ac:dyDescent="0.25">
      <c r="D110" s="1"/>
      <c r="E110" s="1"/>
      <c r="F110" s="32"/>
    </row>
    <row r="111" spans="4:6" x14ac:dyDescent="0.25">
      <c r="D111" s="1"/>
      <c r="E111" s="1"/>
      <c r="F111" s="32"/>
    </row>
    <row r="112" spans="4:6" x14ac:dyDescent="0.25">
      <c r="D112" s="1"/>
      <c r="E112" s="1"/>
      <c r="F112" s="32"/>
    </row>
    <row r="113" spans="4:6" x14ac:dyDescent="0.25">
      <c r="D113" s="1"/>
      <c r="E113" s="1"/>
      <c r="F113" s="32"/>
    </row>
    <row r="114" spans="4:6" x14ac:dyDescent="0.25">
      <c r="D114" s="1"/>
      <c r="E114" s="1"/>
      <c r="F114" s="32"/>
    </row>
    <row r="115" spans="4:6" x14ac:dyDescent="0.25">
      <c r="D115" s="1"/>
      <c r="E115" s="1"/>
      <c r="F115" s="32"/>
    </row>
    <row r="116" spans="4:6" x14ac:dyDescent="0.25">
      <c r="D116" s="1"/>
      <c r="E116" s="1"/>
      <c r="F116" s="32"/>
    </row>
    <row r="117" spans="4:6" x14ac:dyDescent="0.25">
      <c r="D117" s="1"/>
      <c r="E117" s="1"/>
      <c r="F117" s="32"/>
    </row>
    <row r="118" spans="4:6" x14ac:dyDescent="0.25">
      <c r="D118" s="1"/>
      <c r="E118" s="1"/>
      <c r="F118" s="32"/>
    </row>
    <row r="119" spans="4:6" x14ac:dyDescent="0.25">
      <c r="D119" s="1"/>
      <c r="E119" s="1"/>
      <c r="F119" s="32"/>
    </row>
    <row r="120" spans="4:6" x14ac:dyDescent="0.25">
      <c r="D120" s="1"/>
      <c r="E120" s="1"/>
      <c r="F120" s="32"/>
    </row>
    <row r="121" spans="4:6" x14ac:dyDescent="0.25">
      <c r="D121" s="1"/>
      <c r="E121" s="1"/>
      <c r="F121" s="32"/>
    </row>
    <row r="122" spans="4:6" x14ac:dyDescent="0.25">
      <c r="D122" s="1"/>
      <c r="E122" s="1"/>
      <c r="F122" s="32"/>
    </row>
    <row r="123" spans="4:6" x14ac:dyDescent="0.25">
      <c r="D123" s="1"/>
      <c r="E123" s="1"/>
      <c r="F123" s="32"/>
    </row>
  </sheetData>
  <customSheetViews>
    <customSheetView guid="{10212DAF-EE1F-48D4-B103-057A79A47D00}" scale="80" showPageBreaks="1" fitToPage="1">
      <pane xSplit="5" ySplit="1" topLeftCell="J8" activePane="bottomRight" state="frozen"/>
      <selection pane="bottomRight" activeCell="K74" sqref="K74"/>
      <pageMargins left="0.23622047244094491" right="0.23622047244094491" top="0.74803149606299213" bottom="0.74803149606299213" header="0.31496062992125984" footer="0.31496062992125984"/>
      <pageSetup paperSize="8" scale="40" orientation="landscape" r:id="rId1"/>
    </customSheetView>
    <customSheetView guid="{E4AA0CF1-3EC6-4DF5-B8DC-5725BCA40376}" scale="80" showPageBreaks="1">
      <selection activeCell="F1" sqref="F1:I1048576"/>
      <pageMargins left="0.23622047244094488" right="0.23622047244094488" top="0.74803149606299213" bottom="0.74803149606299213" header="0.31496062992125984" footer="0.31496062992125984"/>
      <pageSetup paperSize="9" scale="50" orientation="portrait" r:id="rId2"/>
    </customSheetView>
    <customSheetView guid="{DC87B7F1-D339-4891-A47D-A7B3B843681F}" scale="80">
      <selection activeCell="I1" sqref="I1:I1048576"/>
      <pageMargins left="0.23622047244094488" right="0.23622047244094488" top="0.74803149606299213" bottom="0.74803149606299213" header="0.31496062992125984" footer="0.31496062992125984"/>
      <pageSetup paperSize="9" scale="50" orientation="portrait" r:id="rId3"/>
    </customSheetView>
  </customSheetViews>
  <pageMargins left="0.23622047244094491" right="0.23622047244094491" top="0.74803149606299213" bottom="0.74803149606299213" header="0.31496062992125984" footer="0.31496062992125984"/>
  <pageSetup paperSize="8" scale="40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opLeftCell="G1" zoomScale="80" zoomScaleNormal="80" workbookViewId="0">
      <selection activeCell="G1" sqref="G1:K1048576"/>
    </sheetView>
  </sheetViews>
  <sheetFormatPr baseColWidth="10" defaultRowHeight="15" x14ac:dyDescent="0.25"/>
  <cols>
    <col min="1" max="1" width="57.5703125" style="7" customWidth="1"/>
    <col min="2" max="2" width="9.42578125" style="7" customWidth="1"/>
    <col min="3" max="3" width="19.85546875" style="7" customWidth="1"/>
    <col min="4" max="4" width="18.85546875" style="7" customWidth="1"/>
    <col min="5" max="5" width="41.28515625" style="7" customWidth="1"/>
    <col min="6" max="6" width="36.7109375" style="7" customWidth="1"/>
    <col min="7" max="16384" width="11.42578125" style="7"/>
  </cols>
  <sheetData>
    <row r="2" spans="1:6" x14ac:dyDescent="0.25">
      <c r="A2" s="15" t="s">
        <v>51</v>
      </c>
      <c r="B2" s="15" t="s">
        <v>50</v>
      </c>
      <c r="C2" s="15" t="s">
        <v>157</v>
      </c>
      <c r="D2" s="25" t="s">
        <v>164</v>
      </c>
      <c r="E2" s="15" t="s">
        <v>52</v>
      </c>
      <c r="F2" s="15" t="s">
        <v>426</v>
      </c>
    </row>
    <row r="3" spans="1:6" x14ac:dyDescent="0.25">
      <c r="A3" s="9" t="s">
        <v>4</v>
      </c>
      <c r="B3" s="9"/>
      <c r="C3" s="9"/>
      <c r="D3" s="9"/>
      <c r="E3" s="23" t="s">
        <v>52</v>
      </c>
      <c r="F3" s="9"/>
    </row>
    <row r="4" spans="1:6" x14ac:dyDescent="0.25">
      <c r="A4" s="8" t="s">
        <v>115</v>
      </c>
      <c r="B4" s="12">
        <v>13</v>
      </c>
      <c r="C4" s="12" t="s">
        <v>149</v>
      </c>
      <c r="D4" s="12">
        <v>1</v>
      </c>
      <c r="E4" s="13">
        <v>22003004</v>
      </c>
      <c r="F4" s="8"/>
    </row>
    <row r="5" spans="1:6" x14ac:dyDescent="0.25">
      <c r="A5" s="20" t="s">
        <v>87</v>
      </c>
      <c r="B5" s="12">
        <v>13</v>
      </c>
      <c r="C5" s="12" t="s">
        <v>149</v>
      </c>
      <c r="D5" s="12">
        <v>1</v>
      </c>
      <c r="E5" s="13">
        <v>22001004</v>
      </c>
      <c r="F5" s="8"/>
    </row>
    <row r="6" spans="1:6" x14ac:dyDescent="0.25">
      <c r="A6" s="6" t="s">
        <v>529</v>
      </c>
      <c r="B6" s="5">
        <v>0</v>
      </c>
      <c r="C6" s="5" t="s">
        <v>149</v>
      </c>
      <c r="D6" s="5">
        <v>0</v>
      </c>
      <c r="E6" s="5">
        <v>14711111</v>
      </c>
      <c r="F6" s="8"/>
    </row>
    <row r="7" spans="1:6" x14ac:dyDescent="0.25">
      <c r="A7" s="6" t="s">
        <v>86</v>
      </c>
      <c r="B7" s="5"/>
      <c r="C7" s="5" t="s">
        <v>149</v>
      </c>
      <c r="D7" s="5">
        <v>11</v>
      </c>
      <c r="E7" s="176">
        <v>14070515</v>
      </c>
      <c r="F7" s="8"/>
    </row>
    <row r="8" spans="1:6" x14ac:dyDescent="0.25">
      <c r="A8" s="4" t="s">
        <v>581</v>
      </c>
      <c r="B8" s="4">
        <v>13</v>
      </c>
      <c r="C8" s="4"/>
      <c r="D8" s="4">
        <v>1</v>
      </c>
      <c r="E8" s="37">
        <v>22995012</v>
      </c>
      <c r="F8" s="33" t="s">
        <v>582</v>
      </c>
    </row>
    <row r="10" spans="1:6" x14ac:dyDescent="0.25">
      <c r="A10" s="32" t="s">
        <v>280</v>
      </c>
    </row>
    <row r="11" spans="1:6" x14ac:dyDescent="0.25">
      <c r="A11" s="32" t="s">
        <v>281</v>
      </c>
    </row>
    <row r="14" spans="1:6" x14ac:dyDescent="0.25">
      <c r="A14" s="10"/>
      <c r="B14" s="10"/>
      <c r="C14" s="10"/>
    </row>
    <row r="15" spans="1:6" x14ac:dyDescent="0.25">
      <c r="A15" s="10"/>
      <c r="B15" s="10"/>
      <c r="C15" s="10"/>
    </row>
    <row r="16" spans="1:6" x14ac:dyDescent="0.25">
      <c r="A16" s="116"/>
      <c r="B16" s="117"/>
      <c r="C16" s="10"/>
    </row>
    <row r="17" spans="1:3" x14ac:dyDescent="0.25">
      <c r="A17" s="116"/>
      <c r="B17" s="117"/>
      <c r="C17" s="10"/>
    </row>
    <row r="18" spans="1:3" x14ac:dyDescent="0.25">
      <c r="A18" s="116"/>
      <c r="B18" s="117"/>
      <c r="C18" s="10"/>
    </row>
    <row r="19" spans="1:3" x14ac:dyDescent="0.25">
      <c r="A19" s="116"/>
      <c r="B19" s="117"/>
      <c r="C19" s="10"/>
    </row>
    <row r="20" spans="1:3" x14ac:dyDescent="0.25">
      <c r="A20" s="10"/>
      <c r="B20" s="10"/>
      <c r="C20" s="10"/>
    </row>
    <row r="21" spans="1:3" x14ac:dyDescent="0.25">
      <c r="A21" s="10"/>
      <c r="B21" s="10"/>
      <c r="C21" s="10"/>
    </row>
  </sheetData>
  <customSheetViews>
    <customSheetView guid="{10212DAF-EE1F-48D4-B103-057A79A47D00}" showPageBreaks="1">
      <selection activeCell="F2" sqref="F2"/>
      <pageMargins left="0.23622047244094488" right="0.23622047244094488" top="0.74803149606299213" bottom="0.74803149606299213" header="0.31496062992125984" footer="0.31496062992125984"/>
      <pageSetup paperSize="9" scale="50" orientation="portrait" r:id="rId1"/>
    </customSheetView>
    <customSheetView guid="{E4AA0CF1-3EC6-4DF5-B8DC-5725BCA40376}" scale="70">
      <selection activeCell="D13" sqref="D13"/>
      <pageMargins left="0.23622047244094488" right="0.23622047244094488" top="0.74803149606299213" bottom="0.74803149606299213" header="0.31496062992125984" footer="0.31496062992125984"/>
      <pageSetup paperSize="9" scale="50" orientation="portrait" r:id="rId2"/>
    </customSheetView>
    <customSheetView guid="{DC87B7F1-D339-4891-A47D-A7B3B843681F}" scale="70">
      <selection activeCell="D13" sqref="D13"/>
      <pageMargins left="0.23622047244094488" right="0.23622047244094488" top="0.74803149606299213" bottom="0.74803149606299213" header="0.31496062992125984" footer="0.31496062992125984"/>
      <pageSetup paperSize="9" scale="50" orientation="portrait" r:id="rId3"/>
    </customSheetView>
  </customSheetViews>
  <pageMargins left="0.23622047244094488" right="0.23622047244094488" top="0.74803149606299213" bottom="0.74803149606299213" header="0.31496062992125984" footer="0.31496062992125984"/>
  <pageSetup paperSize="9" scale="50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F14"/>
  <sheetViews>
    <sheetView topLeftCell="F1" zoomScale="80" zoomScaleNormal="80" workbookViewId="0">
      <selection activeCell="G1" sqref="G1:K1048576"/>
    </sheetView>
  </sheetViews>
  <sheetFormatPr baseColWidth="10" defaultRowHeight="15" x14ac:dyDescent="0.25"/>
  <cols>
    <col min="1" max="1" width="63.85546875" style="7" customWidth="1"/>
    <col min="2" max="2" width="9.42578125" style="7" customWidth="1"/>
    <col min="3" max="3" width="19.85546875" style="7" customWidth="1"/>
    <col min="4" max="4" width="18.85546875" style="7" customWidth="1"/>
    <col min="5" max="5" width="41.28515625" style="7" customWidth="1"/>
    <col min="6" max="6" width="36.7109375" style="7" customWidth="1"/>
    <col min="7" max="16384" width="11.42578125" style="7"/>
  </cols>
  <sheetData>
    <row r="2" spans="1:6" x14ac:dyDescent="0.25">
      <c r="A2" s="15" t="s">
        <v>51</v>
      </c>
      <c r="B2" s="15" t="s">
        <v>50</v>
      </c>
      <c r="C2" s="15" t="s">
        <v>157</v>
      </c>
      <c r="D2" s="25" t="s">
        <v>164</v>
      </c>
      <c r="E2" s="15" t="s">
        <v>52</v>
      </c>
      <c r="F2" s="15" t="s">
        <v>426</v>
      </c>
    </row>
    <row r="3" spans="1:6" x14ac:dyDescent="0.25">
      <c r="A3" s="9" t="s">
        <v>106</v>
      </c>
      <c r="B3" s="22"/>
      <c r="C3" s="22"/>
      <c r="D3" s="22"/>
      <c r="E3" s="23" t="s">
        <v>52</v>
      </c>
      <c r="F3" s="9"/>
    </row>
    <row r="4" spans="1:6" x14ac:dyDescent="0.25">
      <c r="A4" s="20" t="s">
        <v>162</v>
      </c>
      <c r="B4" s="12">
        <v>13</v>
      </c>
      <c r="C4" s="12" t="s">
        <v>149</v>
      </c>
      <c r="D4" s="12">
        <v>1</v>
      </c>
      <c r="E4" s="13">
        <v>9070722</v>
      </c>
      <c r="F4" s="8"/>
    </row>
    <row r="5" spans="1:6" hidden="1" x14ac:dyDescent="0.25">
      <c r="A5" s="20"/>
      <c r="B5" s="18"/>
      <c r="C5" s="18"/>
      <c r="D5" s="18"/>
      <c r="E5" s="18"/>
      <c r="F5" s="20"/>
    </row>
    <row r="6" spans="1:6" hidden="1" x14ac:dyDescent="0.25">
      <c r="A6" s="20"/>
      <c r="B6" s="18"/>
      <c r="C6" s="18"/>
      <c r="D6" s="18"/>
      <c r="E6" s="18"/>
      <c r="F6" s="20"/>
    </row>
    <row r="7" spans="1:6" x14ac:dyDescent="0.25">
      <c r="A7" s="34" t="s">
        <v>362</v>
      </c>
      <c r="B7" s="12">
        <v>13</v>
      </c>
      <c r="C7" s="12" t="s">
        <v>149</v>
      </c>
      <c r="D7" s="12">
        <v>1</v>
      </c>
      <c r="E7" s="13">
        <v>1329205</v>
      </c>
      <c r="F7" s="8"/>
    </row>
    <row r="8" spans="1:6" x14ac:dyDescent="0.25">
      <c r="A8" s="9" t="s">
        <v>5</v>
      </c>
      <c r="B8" s="9"/>
      <c r="C8" s="9"/>
      <c r="D8" s="9"/>
      <c r="E8" s="23" t="s">
        <v>52</v>
      </c>
      <c r="F8" s="9"/>
    </row>
    <row r="9" spans="1:6" x14ac:dyDescent="0.25">
      <c r="A9" s="20" t="s">
        <v>289</v>
      </c>
      <c r="B9" s="12">
        <v>26</v>
      </c>
      <c r="C9" s="12" t="s">
        <v>149</v>
      </c>
      <c r="D9" s="12">
        <v>2</v>
      </c>
      <c r="E9" s="13" t="s">
        <v>290</v>
      </c>
      <c r="F9" s="33" t="s">
        <v>444</v>
      </c>
    </row>
    <row r="10" spans="1:6" x14ac:dyDescent="0.25">
      <c r="A10" s="33" t="s">
        <v>161</v>
      </c>
      <c r="B10" s="12">
        <v>13</v>
      </c>
      <c r="C10" s="12" t="s">
        <v>149</v>
      </c>
      <c r="D10" s="12">
        <v>1</v>
      </c>
      <c r="E10" s="13">
        <v>9070675</v>
      </c>
      <c r="F10" s="8"/>
    </row>
    <row r="11" spans="1:6" x14ac:dyDescent="0.25">
      <c r="A11" s="20" t="s">
        <v>291</v>
      </c>
      <c r="B11" s="12">
        <v>13</v>
      </c>
      <c r="C11" s="12" t="s">
        <v>149</v>
      </c>
      <c r="D11" s="12">
        <v>1</v>
      </c>
      <c r="E11" s="13" t="s">
        <v>292</v>
      </c>
      <c r="F11" s="8"/>
    </row>
    <row r="12" spans="1:6" hidden="1" x14ac:dyDescent="0.25"/>
    <row r="13" spans="1:6" hidden="1" x14ac:dyDescent="0.25">
      <c r="A13" s="32" t="s">
        <v>280</v>
      </c>
    </row>
    <row r="14" spans="1:6" hidden="1" x14ac:dyDescent="0.25">
      <c r="A14" s="32" t="s">
        <v>281</v>
      </c>
    </row>
  </sheetData>
  <autoFilter ref="A2:F14">
    <filterColumn colId="4">
      <customFilters>
        <customFilter operator="notEqual" val=" "/>
      </customFilters>
    </filterColumn>
  </autoFilter>
  <customSheetViews>
    <customSheetView guid="{10212DAF-EE1F-48D4-B103-057A79A47D00}" showPageBreaks="1" fitToPage="1" filter="1" showAutoFilter="1" topLeftCell="E1">
      <selection activeCell="I16" sqref="I16"/>
      <pageMargins left="0.23622047244094491" right="0.23622047244094491" top="0.74803149606299213" bottom="0.74803149606299213" header="0.31496062992125984" footer="0.31496062992125984"/>
      <pageSetup paperSize="9" scale="47" orientation="landscape" r:id="rId1"/>
      <autoFilter ref="A2:K14">
        <filterColumn colId="4">
          <customFilters>
            <customFilter operator="notEqual" val=" "/>
          </customFilters>
        </filterColumn>
      </autoFilter>
    </customSheetView>
    <customSheetView guid="{E4AA0CF1-3EC6-4DF5-B8DC-5725BCA40376}" scale="70">
      <selection activeCell="D18" sqref="D18"/>
      <pageMargins left="0.23622047244094488" right="0.23622047244094488" top="0.74803149606299213" bottom="0.74803149606299213" header="0.31496062992125984" footer="0.31496062992125984"/>
      <pageSetup paperSize="9" scale="50" orientation="portrait" r:id="rId2"/>
    </customSheetView>
    <customSheetView guid="{DC87B7F1-D339-4891-A47D-A7B3B843681F}" scale="70">
      <selection activeCell="D18" sqref="D18"/>
      <pageMargins left="0.23622047244094488" right="0.23622047244094488" top="0.74803149606299213" bottom="0.74803149606299213" header="0.31496062992125984" footer="0.31496062992125984"/>
      <pageSetup paperSize="9" scale="50" orientation="portrait" r:id="rId3"/>
    </customSheetView>
  </customSheetViews>
  <pageMargins left="0.23622047244094491" right="0.23622047244094491" top="0.74803149606299213" bottom="0.74803149606299213" header="0.31496062992125984" footer="0.31496062992125984"/>
  <pageSetup paperSize="9" scale="47" orientation="landscape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opLeftCell="F1" zoomScale="90" zoomScaleNormal="90" workbookViewId="0">
      <selection activeCell="G1" sqref="G1:K1048576"/>
    </sheetView>
  </sheetViews>
  <sheetFormatPr baseColWidth="10" defaultRowHeight="15" x14ac:dyDescent="0.25"/>
  <cols>
    <col min="1" max="1" width="57.5703125" style="7" customWidth="1"/>
    <col min="2" max="2" width="9.42578125" style="7" customWidth="1"/>
    <col min="3" max="3" width="19.85546875" style="7" customWidth="1"/>
    <col min="4" max="4" width="18.85546875" style="7" customWidth="1"/>
    <col min="5" max="5" width="41.28515625" style="7" customWidth="1"/>
    <col min="6" max="6" width="20.85546875" style="7" customWidth="1"/>
    <col min="7" max="16384" width="11.42578125" style="7"/>
  </cols>
  <sheetData>
    <row r="2" spans="1:6" ht="30" x14ac:dyDescent="0.25">
      <c r="A2" s="15" t="s">
        <v>51</v>
      </c>
      <c r="B2" s="15" t="s">
        <v>50</v>
      </c>
      <c r="C2" s="15" t="s">
        <v>157</v>
      </c>
      <c r="D2" s="25" t="s">
        <v>164</v>
      </c>
      <c r="E2" s="15" t="s">
        <v>426</v>
      </c>
      <c r="F2" s="31" t="s">
        <v>172</v>
      </c>
    </row>
    <row r="3" spans="1:6" x14ac:dyDescent="0.25">
      <c r="A3" s="9" t="s">
        <v>458</v>
      </c>
      <c r="B3" s="9"/>
      <c r="C3" s="9"/>
      <c r="D3" s="9"/>
      <c r="E3" s="23"/>
      <c r="F3" s="9"/>
    </row>
    <row r="4" spans="1:6" x14ac:dyDescent="0.25">
      <c r="A4" s="33" t="s">
        <v>101</v>
      </c>
      <c r="B4" s="12">
        <v>26</v>
      </c>
      <c r="C4" s="12" t="s">
        <v>149</v>
      </c>
      <c r="D4" s="12">
        <v>2</v>
      </c>
      <c r="E4" s="37" t="s">
        <v>195</v>
      </c>
      <c r="F4" s="8"/>
    </row>
    <row r="5" spans="1:6" s="32" customFormat="1" x14ac:dyDescent="0.25"/>
    <row r="8" spans="1:6" x14ac:dyDescent="0.25">
      <c r="A8" s="32" t="s">
        <v>280</v>
      </c>
    </row>
    <row r="9" spans="1:6" x14ac:dyDescent="0.25">
      <c r="A9" s="32" t="s">
        <v>281</v>
      </c>
    </row>
  </sheetData>
  <customSheetViews>
    <customSheetView guid="{10212DAF-EE1F-48D4-B103-057A79A47D00}" scale="110" showPageBreaks="1" topLeftCell="B1">
      <selection activeCell="A3" sqref="A3"/>
      <pageMargins left="0.23622047244094488" right="0.23622047244094488" top="0.74803149606299213" bottom="0.74803149606299213" header="0.31496062992125984" footer="0.31496062992125984"/>
      <pageSetup paperSize="9" scale="50" orientation="portrait" r:id="rId1"/>
    </customSheetView>
    <customSheetView guid="{E4AA0CF1-3EC6-4DF5-B8DC-5725BCA40376}" scale="70">
      <selection activeCell="E8" sqref="E8"/>
      <pageMargins left="0.23622047244094488" right="0.23622047244094488" top="0.74803149606299213" bottom="0.74803149606299213" header="0.31496062992125984" footer="0.31496062992125984"/>
      <pageSetup paperSize="9" scale="50" orientation="portrait" r:id="rId2"/>
    </customSheetView>
    <customSheetView guid="{DC87B7F1-D339-4891-A47D-A7B3B843681F}" scale="70">
      <selection activeCell="E8" sqref="E8"/>
      <pageMargins left="0.23622047244094488" right="0.23622047244094488" top="0.74803149606299213" bottom="0.74803149606299213" header="0.31496062992125984" footer="0.31496062992125984"/>
      <pageSetup paperSize="9" scale="50" orientation="portrait" r:id="rId3"/>
    </customSheetView>
  </customSheetViews>
  <pageMargins left="0.23622047244094488" right="0.23622047244094488" top="0.74803149606299213" bottom="0.74803149606299213" header="0.31496062992125984" footer="0.31496062992125984"/>
  <pageSetup paperSize="9" scale="50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opLeftCell="E1" zoomScale="80" zoomScaleNormal="80" workbookViewId="0">
      <selection activeCell="G1" sqref="G1:K1048576"/>
    </sheetView>
  </sheetViews>
  <sheetFormatPr baseColWidth="10" defaultRowHeight="15" x14ac:dyDescent="0.25"/>
  <cols>
    <col min="1" max="1" width="57.5703125" style="7" customWidth="1"/>
    <col min="2" max="2" width="9.42578125" style="7" customWidth="1"/>
    <col min="3" max="3" width="19.85546875" style="7" customWidth="1"/>
    <col min="4" max="4" width="18.85546875" style="7" customWidth="1"/>
    <col min="5" max="5" width="41.28515625" style="7" customWidth="1"/>
    <col min="6" max="6" width="36.7109375" style="7" customWidth="1"/>
    <col min="7" max="16384" width="11.42578125" style="7"/>
  </cols>
  <sheetData>
    <row r="2" spans="1:6" x14ac:dyDescent="0.25">
      <c r="A2" s="15" t="s">
        <v>51</v>
      </c>
      <c r="B2" s="15" t="s">
        <v>50</v>
      </c>
      <c r="C2" s="15" t="s">
        <v>157</v>
      </c>
      <c r="D2" s="25" t="s">
        <v>164</v>
      </c>
      <c r="E2" s="15" t="s">
        <v>52</v>
      </c>
      <c r="F2" s="15" t="s">
        <v>426</v>
      </c>
    </row>
    <row r="3" spans="1:6" x14ac:dyDescent="0.25">
      <c r="A3" s="9" t="s">
        <v>2</v>
      </c>
      <c r="B3" s="9"/>
      <c r="C3" s="9"/>
      <c r="D3" s="9"/>
      <c r="E3" s="23" t="s">
        <v>52</v>
      </c>
      <c r="F3" s="9"/>
    </row>
    <row r="4" spans="1:6" x14ac:dyDescent="0.25">
      <c r="A4" s="8" t="s">
        <v>97</v>
      </c>
      <c r="B4" s="12">
        <v>50</v>
      </c>
      <c r="C4" s="12" t="s">
        <v>149</v>
      </c>
      <c r="D4" s="12">
        <v>5</v>
      </c>
      <c r="E4" s="13" t="s">
        <v>12</v>
      </c>
      <c r="F4" s="33"/>
    </row>
    <row r="5" spans="1:6" x14ac:dyDescent="0.25">
      <c r="A5" s="9" t="s">
        <v>28</v>
      </c>
      <c r="B5" s="9"/>
      <c r="C5" s="9"/>
      <c r="D5" s="9"/>
      <c r="E5" s="23" t="s">
        <v>52</v>
      </c>
      <c r="F5" s="9"/>
    </row>
    <row r="6" spans="1:6" x14ac:dyDescent="0.25">
      <c r="A6" s="20" t="s">
        <v>117</v>
      </c>
      <c r="B6" s="12">
        <v>100</v>
      </c>
      <c r="C6" s="12" t="s">
        <v>149</v>
      </c>
      <c r="D6" s="12">
        <v>6</v>
      </c>
      <c r="E6" s="13" t="s">
        <v>122</v>
      </c>
      <c r="F6" s="34"/>
    </row>
    <row r="7" spans="1:6" x14ac:dyDescent="0.25">
      <c r="A7" s="20" t="s">
        <v>118</v>
      </c>
      <c r="B7" s="12">
        <v>100</v>
      </c>
      <c r="C7" s="12" t="s">
        <v>149</v>
      </c>
      <c r="D7" s="12">
        <v>6</v>
      </c>
      <c r="E7" s="13" t="s">
        <v>123</v>
      </c>
      <c r="F7" s="34"/>
    </row>
    <row r="8" spans="1:6" x14ac:dyDescent="0.25">
      <c r="A8" s="20" t="s">
        <v>119</v>
      </c>
      <c r="B8" s="12">
        <v>100</v>
      </c>
      <c r="C8" s="12" t="s">
        <v>149</v>
      </c>
      <c r="D8" s="12">
        <v>6</v>
      </c>
      <c r="E8" s="13" t="s">
        <v>125</v>
      </c>
      <c r="F8" s="34"/>
    </row>
    <row r="9" spans="1:6" x14ac:dyDescent="0.25">
      <c r="A9" s="20" t="s">
        <v>120</v>
      </c>
      <c r="B9" s="12">
        <v>100</v>
      </c>
      <c r="C9" s="12" t="s">
        <v>149</v>
      </c>
      <c r="D9" s="12">
        <v>6</v>
      </c>
      <c r="E9" s="13" t="s">
        <v>124</v>
      </c>
      <c r="F9" s="34"/>
    </row>
    <row r="10" spans="1:6" x14ac:dyDescent="0.25">
      <c r="A10" s="9" t="s">
        <v>41</v>
      </c>
      <c r="B10" s="9"/>
      <c r="C10" s="9"/>
      <c r="D10" s="9"/>
      <c r="E10" s="23" t="s">
        <v>52</v>
      </c>
      <c r="F10" s="9"/>
    </row>
    <row r="11" spans="1:6" x14ac:dyDescent="0.25">
      <c r="A11" s="33" t="s">
        <v>448</v>
      </c>
      <c r="B11" s="12">
        <v>8</v>
      </c>
      <c r="C11" s="13" t="s">
        <v>149</v>
      </c>
      <c r="D11" s="12">
        <v>0</v>
      </c>
      <c r="E11" s="13" t="s">
        <v>449</v>
      </c>
      <c r="F11" s="34"/>
    </row>
    <row r="12" spans="1:6" s="32" customFormat="1" x14ac:dyDescent="0.25"/>
    <row r="14" spans="1:6" x14ac:dyDescent="0.25">
      <c r="A14" s="32" t="s">
        <v>280</v>
      </c>
      <c r="B14" s="55">
        <v>200</v>
      </c>
      <c r="C14" s="32" t="s">
        <v>360</v>
      </c>
    </row>
    <row r="15" spans="1:6" x14ac:dyDescent="0.25">
      <c r="A15" s="32" t="s">
        <v>281</v>
      </c>
      <c r="B15" s="32" t="s">
        <v>359</v>
      </c>
    </row>
  </sheetData>
  <customSheetViews>
    <customSheetView guid="{10212DAF-EE1F-48D4-B103-057A79A47D00}" showPageBreaks="1" topLeftCell="E1">
      <selection activeCell="I13" sqref="I13"/>
      <pageMargins left="0.23622047244094488" right="0.23622047244094488" top="0.74803149606299213" bottom="0.74803149606299213" header="0.31496062992125984" footer="0.31496062992125984"/>
      <pageSetup paperSize="9" scale="50" orientation="landscape" r:id="rId1"/>
    </customSheetView>
    <customSheetView guid="{E4AA0CF1-3EC6-4DF5-B8DC-5725BCA40376}" scale="70">
      <selection activeCell="E19" sqref="E19"/>
      <pageMargins left="0.23622047244094488" right="0.23622047244094488" top="0.74803149606299213" bottom="0.74803149606299213" header="0.31496062992125984" footer="0.31496062992125984"/>
      <pageSetup paperSize="9" scale="50" orientation="portrait" r:id="rId2"/>
    </customSheetView>
    <customSheetView guid="{DC87B7F1-D339-4891-A47D-A7B3B843681F}" scale="70">
      <selection activeCell="A12" sqref="A12:XFD12"/>
      <pageMargins left="0.23622047244094488" right="0.23622047244094488" top="0.74803149606299213" bottom="0.74803149606299213" header="0.31496062992125984" footer="0.31496062992125984"/>
      <pageSetup paperSize="9" scale="50" orientation="portrait" r:id="rId3"/>
    </customSheetView>
  </customSheetViews>
  <pageMargins left="0.23622047244094488" right="0.23622047244094488" top="0.74803149606299213" bottom="0.74803149606299213" header="0.31496062992125984" footer="0.31496062992125984"/>
  <pageSetup paperSize="9" scale="5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26</vt:i4>
      </vt:variant>
      <vt:variant>
        <vt:lpstr>Plages nommées</vt:lpstr>
      </vt:variant>
      <vt:variant>
        <vt:i4>2</vt:i4>
      </vt:variant>
    </vt:vector>
  </HeadingPairs>
  <TitlesOfParts>
    <vt:vector size="28" baseType="lpstr">
      <vt:lpstr>descriptif global fournisse 08-</vt:lpstr>
      <vt:lpstr>Legrand</vt:lpstr>
      <vt:lpstr>Schneider</vt:lpstr>
      <vt:lpstr>Siemens</vt:lpstr>
      <vt:lpstr>Hager</vt:lpstr>
      <vt:lpstr>Socomec</vt:lpstr>
      <vt:lpstr>Theben</vt:lpstr>
      <vt:lpstr>Thorn</vt:lpstr>
      <vt:lpstr>Klauke</vt:lpstr>
      <vt:lpstr>Sylvania</vt:lpstr>
      <vt:lpstr>ERM</vt:lpstr>
      <vt:lpstr>DEC</vt:lpstr>
      <vt:lpstr>Gewis  Mavil</vt:lpstr>
      <vt:lpstr>Aric</vt:lpstr>
      <vt:lpstr>Fournisseur cable</vt:lpstr>
      <vt:lpstr>ATV</vt:lpstr>
      <vt:lpstr>Divers</vt:lpstr>
      <vt:lpstr>CANFORD</vt:lpstr>
      <vt:lpstr>local technique</vt:lpstr>
      <vt:lpstr>Extérieur</vt:lpstr>
      <vt:lpstr>salle de conférence</vt:lpstr>
      <vt:lpstr>Couloir</vt:lpstr>
      <vt:lpstr>Cafétéria</vt:lpstr>
      <vt:lpstr>Chambre froide</vt:lpstr>
      <vt:lpstr>BILAN FINANCIER</vt:lpstr>
      <vt:lpstr>Feuil3</vt:lpstr>
      <vt:lpstr>'descriptif global fournisse 08-'!Impression_des_titres</vt:lpstr>
      <vt:lpstr>'descriptif global fournisse 08-'!Zone_d_impression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RNR STI</cp:lastModifiedBy>
  <cp:lastPrinted>2012-11-27T09:24:45Z</cp:lastPrinted>
  <dcterms:created xsi:type="dcterms:W3CDTF">2012-05-29T15:58:42Z</dcterms:created>
  <dcterms:modified xsi:type="dcterms:W3CDTF">2014-08-31T15:17:31Z</dcterms:modified>
</cp:coreProperties>
</file>