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5 - RENOVATION BTS BAT\PNF\E8\"/>
    </mc:Choice>
  </mc:AlternateContent>
  <xr:revisionPtr revIDLastSave="0" documentId="13_ncr:1_{C470B0AC-8CA9-4D79-ADD7-FA999A14CF61}" xr6:coauthVersionLast="47" xr6:coauthVersionMax="47" xr10:uidLastSave="{00000000-0000-0000-0000-000000000000}"/>
  <bookViews>
    <workbookView xWindow="-28920" yWindow="-120" windowWidth="29040" windowHeight="15840" tabRatio="318" xr2:uid="{00000000-000D-0000-FFFF-FFFF00000000}"/>
  </bookViews>
  <sheets>
    <sheet name="GRILLE E8 CCF continué" sheetId="40" r:id="rId1"/>
    <sheet name="C14 Descripteurs" sheetId="27" r:id="rId2"/>
    <sheet name="C15 Descripteurs" sheetId="25" r:id="rId3"/>
  </sheets>
  <definedNames>
    <definedName name="_xlnm.Print_Area" localSheetId="0">'GRILLE E8 CCF continué'!$A$1:$M$52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40" l="1"/>
  <c r="L7" i="40" s="1"/>
  <c r="K9" i="40"/>
  <c r="L9" i="40" s="1"/>
  <c r="K11" i="40"/>
  <c r="L11" i="40" s="1"/>
  <c r="K13" i="40"/>
  <c r="L13" i="40" s="1"/>
  <c r="K15" i="40"/>
  <c r="L15" i="40" s="1"/>
  <c r="K17" i="40"/>
  <c r="L17" i="40" s="1"/>
  <c r="K19" i="40"/>
  <c r="L19" i="40" s="1"/>
  <c r="K21" i="40"/>
  <c r="L21" i="40" s="1"/>
  <c r="K22" i="40"/>
  <c r="L22" i="40" s="1"/>
  <c r="K23" i="40"/>
  <c r="L23" i="40" s="1"/>
  <c r="K27" i="40"/>
  <c r="L27" i="40" s="1"/>
  <c r="K29" i="40"/>
  <c r="L29" i="40" s="1"/>
  <c r="K31" i="40"/>
  <c r="L31" i="40" s="1"/>
  <c r="K33" i="40"/>
  <c r="L33" i="40" s="1"/>
  <c r="K35" i="40"/>
  <c r="L35" i="40" s="1"/>
  <c r="K37" i="40"/>
  <c r="L37" i="40" s="1"/>
  <c r="K39" i="40"/>
  <c r="G39" i="40" s="1"/>
  <c r="H24" i="40"/>
  <c r="H4" i="40"/>
  <c r="G31" i="40" l="1"/>
  <c r="G19" i="40"/>
  <c r="G15" i="40"/>
  <c r="G11" i="40"/>
  <c r="L39" i="40"/>
  <c r="L24" i="40" s="1"/>
  <c r="G22" i="40"/>
  <c r="G35" i="40"/>
  <c r="G27" i="40"/>
  <c r="L4" i="40"/>
  <c r="G13" i="40"/>
  <c r="G33" i="40"/>
  <c r="G21" i="40"/>
  <c r="G42" i="40"/>
  <c r="G17" i="40"/>
  <c r="H3" i="40"/>
  <c r="G37" i="40"/>
  <c r="G7" i="40"/>
  <c r="G9" i="40"/>
  <c r="G23" i="40"/>
  <c r="G29" i="40"/>
  <c r="G2" i="40" l="1"/>
  <c r="I18" i="40"/>
  <c r="J18" i="40" s="1"/>
  <c r="I30" i="40"/>
  <c r="J30" i="40" s="1"/>
  <c r="I26" i="40" l="1"/>
  <c r="J26" i="40" s="1"/>
  <c r="I22" i="40"/>
  <c r="J22" i="40" s="1"/>
  <c r="I28" i="40"/>
  <c r="J28" i="40" s="1"/>
  <c r="I32" i="40"/>
  <c r="J32" i="40" s="1"/>
  <c r="I36" i="40"/>
  <c r="J36" i="40" s="1"/>
  <c r="I38" i="40"/>
  <c r="J38" i="40" s="1"/>
  <c r="I6" i="40"/>
  <c r="I8" i="40"/>
  <c r="J8" i="40" s="1"/>
  <c r="I16" i="40"/>
  <c r="J16" i="40" s="1"/>
  <c r="I21" i="40"/>
  <c r="J21" i="40" s="1"/>
  <c r="I23" i="40"/>
  <c r="J23" i="40" s="1"/>
  <c r="I12" i="40"/>
  <c r="J12" i="40" s="1"/>
  <c r="I34" i="40"/>
  <c r="J34" i="40" s="1"/>
  <c r="I10" i="40"/>
  <c r="J10" i="40" s="1"/>
  <c r="I14" i="40"/>
  <c r="J14" i="40" s="1"/>
  <c r="I24" i="40" l="1"/>
  <c r="J24" i="40"/>
  <c r="J6" i="40"/>
  <c r="J4" i="40" s="1"/>
  <c r="I4" i="40"/>
  <c r="I41" i="40" l="1"/>
  <c r="I3" i="40"/>
</calcChain>
</file>

<file path=xl/sharedStrings.xml><?xml version="1.0" encoding="utf-8"?>
<sst xmlns="http://schemas.openxmlformats.org/spreadsheetml/2006/main" count="205" uniqueCount="108">
  <si>
    <t>Le protocole de réalisation des essais est assuré :</t>
  </si>
  <si>
    <t>Critères d'évaluation</t>
  </si>
  <si>
    <t>Les caractéristiques environnementales et le bilan carbone sont analysés</t>
  </si>
  <si>
    <t>C14 : Implanter et vérifier les caractéristiques géométriques des ouvrages</t>
  </si>
  <si>
    <t>Les interfaces sont validées</t>
  </si>
  <si>
    <t>Des coffrages, des inserts, sont tracés pour les ouvrages courants</t>
  </si>
  <si>
    <t>Les traits de niveau sont positionnés</t>
  </si>
  <si>
    <t>Des points ou des axes sont implantés :</t>
  </si>
  <si>
    <t>Les relevés d’ouvrages sont réalisés suivant un plan de contrôle dont les tolérances sont précisées :</t>
  </si>
  <si>
    <t>o   L’objectif de l’essai est identifié en lien avec les exigences du projet</t>
  </si>
  <si>
    <t>o   Les paramètres à contrôler sont identifiés</t>
  </si>
  <si>
    <t>o   Le protocole est défini</t>
  </si>
  <si>
    <t>o   Le matériel est préparé</t>
  </si>
  <si>
    <t>o   L’essai est réalisé</t>
  </si>
  <si>
    <r>
      <t xml:space="preserve">o   </t>
    </r>
    <r>
      <rPr>
        <sz val="12"/>
        <color indexed="64"/>
        <rFont val="Calibri"/>
        <family val="2"/>
        <scheme val="minor"/>
      </rPr>
      <t>Les travaux d’implantation sont préparés</t>
    </r>
  </si>
  <si>
    <r>
      <t xml:space="preserve">o   </t>
    </r>
    <r>
      <rPr>
        <sz val="12"/>
        <color indexed="64"/>
        <rFont val="Calibri"/>
        <family val="2"/>
        <scheme val="minor"/>
      </rPr>
      <t>Les données d’implantation et de contrôle sont établies de manière informatique</t>
    </r>
  </si>
  <si>
    <r>
      <t xml:space="preserve">o   </t>
    </r>
    <r>
      <rPr>
        <sz val="12"/>
        <color indexed="64"/>
        <rFont val="Calibri"/>
        <family val="2"/>
        <scheme val="minor"/>
      </rPr>
      <t>Les implantations sont réalisées</t>
    </r>
  </si>
  <si>
    <r>
      <t xml:space="preserve">o   </t>
    </r>
    <r>
      <rPr>
        <sz val="12"/>
        <color indexed="64"/>
        <rFont val="Calibri"/>
        <family val="2"/>
        <scheme val="minor"/>
      </rPr>
      <t>Les implantations sont contrôlées</t>
    </r>
  </si>
  <si>
    <r>
      <t xml:space="preserve">o   </t>
    </r>
    <r>
      <rPr>
        <sz val="12"/>
        <color indexed="64"/>
        <rFont val="Calibri"/>
        <family val="2"/>
        <scheme val="minor"/>
      </rPr>
      <t>Géométrie</t>
    </r>
  </si>
  <si>
    <r>
      <t xml:space="preserve">o   </t>
    </r>
    <r>
      <rPr>
        <sz val="12"/>
        <color indexed="64"/>
        <rFont val="Calibri"/>
        <family val="2"/>
        <scheme val="minor"/>
      </rPr>
      <t>Dimensions</t>
    </r>
  </si>
  <si>
    <r>
      <t xml:space="preserve">o   </t>
    </r>
    <r>
      <rPr>
        <sz val="12"/>
        <color indexed="64"/>
        <rFont val="Calibri"/>
        <family val="2"/>
        <scheme val="minor"/>
      </rPr>
      <t>Positionnement</t>
    </r>
  </si>
  <si>
    <t>Contexte de la mission analysé, objectif défini</t>
  </si>
  <si>
    <t>Aucune compréhension du contexte de la mission</t>
  </si>
  <si>
    <t>Aucune implantation réalisée</t>
  </si>
  <si>
    <t>Aucune implantation contrôlée</t>
  </si>
  <si>
    <t>Données d'implantation exploitées correctement et mesures correctement réalisées, mais implantation partielle ou partiellement incorrecte</t>
  </si>
  <si>
    <t>Implantation réalisée dans les règles</t>
  </si>
  <si>
    <t>Mode opératoire défini, matériels identifés, choisis et adaptés à la mission</t>
  </si>
  <si>
    <t>Aucune compréhension du contexte ni de la mission</t>
  </si>
  <si>
    <t>Contexte de la mission analysé, objectif défini, résultat attendu identifié</t>
  </si>
  <si>
    <t>Contrôle du positionnement réalisé, écarts analysés en fonction des tolérances</t>
  </si>
  <si>
    <t>Protocole de positionnement du trait de niveau choisi et réalisé, matériels de mesure correctement utilisés</t>
  </si>
  <si>
    <t>Protocole de traçage choisi et réalisé, matériels de mesure correctement utilisés</t>
  </si>
  <si>
    <t>Matériels de mesures correctement positionnés et régulièrement contrôlés</t>
  </si>
  <si>
    <r>
      <t xml:space="preserve">o   </t>
    </r>
    <r>
      <rPr>
        <sz val="12"/>
        <color indexed="64"/>
        <rFont val="Calibri"/>
        <family val="2"/>
        <scheme val="minor"/>
      </rPr>
      <t>Le matériel est préparé</t>
    </r>
  </si>
  <si>
    <r>
      <t xml:space="preserve">o   </t>
    </r>
    <r>
      <rPr>
        <sz val="12"/>
        <color indexed="64"/>
        <rFont val="Calibri"/>
        <family val="2"/>
        <scheme val="minor"/>
      </rPr>
      <t>L’essai est réalisé</t>
    </r>
  </si>
  <si>
    <t>Interfaces validées en fonction des tolérances</t>
  </si>
  <si>
    <t>Protocole de validation défini, mesures de vérifications effectuées, sans validation</t>
  </si>
  <si>
    <t>C15 : Contôler les matériaux, les ouvrages et les solutions techniques</t>
  </si>
  <si>
    <t>Écarts analysés et conclusion effectuée, actions correctives proposées le cas échéant</t>
  </si>
  <si>
    <t>Contrôle des traçages réalisés, écarts analysés en fonction des tolérances, actions correctives proposées le cas échéant</t>
  </si>
  <si>
    <r>
      <rPr>
        <sz val="12"/>
        <rFont val="Calibri"/>
        <family val="2"/>
        <scheme val="minor"/>
      </rPr>
      <t>Types de données d'implantation</t>
    </r>
    <r>
      <rPr>
        <sz val="12"/>
        <color theme="1"/>
        <rFont val="Calibri"/>
        <family val="2"/>
        <scheme val="minor"/>
      </rPr>
      <t xml:space="preserve"> définies en fonction du mode opératoire</t>
    </r>
  </si>
  <si>
    <t>Documents supports analysés (lecture de plans, maquette…) en vue de la détermination des données mais non exploités</t>
  </si>
  <si>
    <t>Protocole de contrôle défini</t>
  </si>
  <si>
    <t>Mesures de contrôles réalisées</t>
  </si>
  <si>
    <t>Aucune analyse de l'impact environnemental</t>
  </si>
  <si>
    <t>Matériaux, ouvrages, solutions techniques, ayant un impact environemental (positif ou négatif) quantifiés</t>
  </si>
  <si>
    <t>Matériaux, ouvrages, solutions techniques, ayant un impact environemental (positif ou négatif), quantifiés
Des leviers permettant de réduire leurs impacts proposés, en lien avec la réglementation environnementale</t>
  </si>
  <si>
    <t>Aucune exploitation, aucune analyse</t>
  </si>
  <si>
    <t>Résultats des essais exploités (traités)</t>
  </si>
  <si>
    <t>Exploitations des essais  analysées mais sans lien avec les exigences du projet ni l'objectif</t>
  </si>
  <si>
    <t>Analyses donnant lieu à des conclusions, en lien avec l'objectif et les exigences du projet</t>
  </si>
  <si>
    <t>Aucun essai réalisé, aucun protocole respecté</t>
  </si>
  <si>
    <t>Protocole d'essai partiellement respecté</t>
  </si>
  <si>
    <t>Protocole d'essai respecté, dans le respect de la norme</t>
  </si>
  <si>
    <t>Protocole d'essai respecté
Équipements, matériels, supports, logiciels, mis en œuvre permettant la conduite puis l'exploitation de l'essai</t>
  </si>
  <si>
    <t>Matériel non identifié</t>
  </si>
  <si>
    <t>Matériel identifié en lien avec la norme</t>
  </si>
  <si>
    <t>Matériel nécessaire en lien avec la norme partiellement préparé</t>
  </si>
  <si>
    <t>Matériel nécessaire en lien avec la norme préparé</t>
  </si>
  <si>
    <t>Aucun protocole défini</t>
  </si>
  <si>
    <t xml:space="preserve">Protocole de réalisation (mode opératoire) défini, en lien avec les normes et les exigences du projet </t>
  </si>
  <si>
    <t>Protocole de réalisation (mode opératoire)  partiellement défini</t>
  </si>
  <si>
    <t>Protocole de réalisation (mode opératoire)  très insuffisamment défini, sans lien avec les exigences du projet</t>
  </si>
  <si>
    <t xml:space="preserve">Essai à réaliser défini, objectif identifié, en lien avec la problématique globale de l'activité et les exigences du projet </t>
  </si>
  <si>
    <t xml:space="preserve">Paramètres partiellement identifiés en lien avec l'essai 
ET
partiellement définis </t>
  </si>
  <si>
    <t>Paramètres identifiés en lien avec l'essai 
ET
définis</t>
  </si>
  <si>
    <t>Paramètres identifiés en lien avec l'essai 
ET
partiellement définis</t>
  </si>
  <si>
    <t>SESSION 2028</t>
  </si>
  <si>
    <t>ÉVALUÉ</t>
  </si>
  <si>
    <t>Ctrl</t>
  </si>
  <si>
    <t>ATTENTION, si le symbole ◄ apparait dans cette colonne, l'évaluation est mal renseignée sur la ligne</t>
  </si>
  <si>
    <t xml:space="preserve">Date </t>
  </si>
  <si>
    <t>Compétences évaluées</t>
  </si>
  <si>
    <t>Poids théorique</t>
  </si>
  <si>
    <t>Poids            réel</t>
  </si>
  <si>
    <t>Nombre de points sur 20</t>
  </si>
  <si>
    <t>Note brute obtenue par calcul automatique :</t>
  </si>
  <si>
    <t>Appréciation globale</t>
  </si>
  <si>
    <t>Seules les cases en jaune sont à compléter</t>
  </si>
  <si>
    <t>o   Les travaux d’implantation sont préparés</t>
  </si>
  <si>
    <t>o   Les données d’implantation et de contrôle sont établies de manière informatique</t>
  </si>
  <si>
    <t>o   Les implantations sont réalisées</t>
  </si>
  <si>
    <t>o   Les implantations sont contrôlées</t>
  </si>
  <si>
    <t>o   Géométrie</t>
  </si>
  <si>
    <t>o   Dimensions</t>
  </si>
  <si>
    <t>o   Positionnement</t>
  </si>
  <si>
    <t>o   Les résultats sont exploités et analysés</t>
  </si>
  <si>
    <t>Poids si critères non évalués</t>
  </si>
  <si>
    <t>Appréciations</t>
  </si>
  <si>
    <t>Aucun paramètre identifié 
OU
Paramètres identifiés sans lien avec l'essai à réaliser</t>
  </si>
  <si>
    <t>Problématique globale de l'activité dans son contexte partiellement comprise</t>
  </si>
  <si>
    <t>Problématique globale de l'activité dans son contexte suffisamment comprise</t>
  </si>
  <si>
    <t>Types de données d'implantation définies en fonction du mode opératoire</t>
  </si>
  <si>
    <t>Obligatoire</t>
  </si>
  <si>
    <t>Tous les critères doivent être évalués</t>
  </si>
  <si>
    <t>/ 20</t>
  </si>
  <si>
    <t>C15 : Contrôler les matériaux, les ouvrages et les solutions techniques</t>
  </si>
  <si>
    <t>BTS BÂTIMENT
E8 - CONTRÔLE QUALITÉ ET RÉCEPTION DES OUVRAGES</t>
  </si>
  <si>
    <r>
      <t xml:space="preserve">o   </t>
    </r>
    <r>
      <rPr>
        <sz val="12"/>
        <color indexed="64"/>
        <rFont val="Calibri"/>
        <family val="2"/>
        <scheme val="minor"/>
      </rPr>
      <t>Les résultats</t>
    </r>
    <r>
      <rPr>
        <sz val="12"/>
        <rFont val="Calibri"/>
        <family val="2"/>
        <scheme val="minor"/>
      </rPr>
      <t xml:space="preserve"> sont exploités </t>
    </r>
    <r>
      <rPr>
        <sz val="12"/>
        <color indexed="64"/>
        <rFont val="Calibri"/>
        <family val="2"/>
        <scheme val="minor"/>
      </rPr>
      <t>et analysés</t>
    </r>
  </si>
  <si>
    <t>Matériaux, ouvrages, solutions techniques, ayant un impact environemental (positif ou négatif) identifiés et éventuellement comparés</t>
  </si>
  <si>
    <t>Noms des évaluateurs</t>
  </si>
  <si>
    <t>Si le terme "INCORRECT" apparaît, certains critères d'évaluation sont mal renseignés</t>
  </si>
  <si>
    <t>NOM et PRÉNOM DU CANDIDAT :</t>
  </si>
  <si>
    <t xml:space="preserve">Note sur 20 attribuée par le jury : arrondi à 0,5 de (note brute + 1 point possible) : </t>
  </si>
  <si>
    <t>Aucune analyse des documents supports, aucune donnée d'implantation déterminée</t>
  </si>
  <si>
    <t>Documents supports exploités et données d'implantion et de contrôle partiellement justes</t>
  </si>
  <si>
    <t>Documents supports exploités, données d'implantion et de contrôle justes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</si>
</sst>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64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indexed="2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indexed="2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9"/>
      <color indexed="2"/>
      <name val="Arial"/>
      <family val="2"/>
    </font>
    <font>
      <sz val="8"/>
      <color indexed="64"/>
      <name val="Arial"/>
      <family val="2"/>
    </font>
    <font>
      <sz val="11"/>
      <color indexed="2"/>
      <name val="Arial"/>
      <family val="2"/>
    </font>
    <font>
      <i/>
      <sz val="8"/>
      <color indexed="2"/>
      <name val="Arial"/>
      <family val="2"/>
    </font>
    <font>
      <b/>
      <sz val="16"/>
      <color theme="1"/>
      <name val="Arial"/>
      <family val="2"/>
    </font>
    <font>
      <b/>
      <sz val="16"/>
      <color indexed="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24"/>
      <color indexed="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92D050"/>
      </patternFill>
    </fill>
    <fill>
      <patternFill patternType="solid">
        <fgColor indexed="5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Protection="0"/>
    <xf numFmtId="0" fontId="10" fillId="0" borderId="0"/>
  </cellStyleXfs>
  <cellXfs count="212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2" xfId="0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 indent="3"/>
    </xf>
    <xf numFmtId="0" fontId="13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2" fillId="0" borderId="0" xfId="0" applyFont="1"/>
    <xf numFmtId="0" fontId="8" fillId="0" borderId="0" xfId="0" applyFont="1" applyBorder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49" fontId="10" fillId="0" borderId="0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Protection="1"/>
    <xf numFmtId="9" fontId="5" fillId="10" borderId="41" xfId="2" applyFont="1" applyFill="1" applyBorder="1" applyAlignment="1" applyProtection="1">
      <alignment horizontal="center" vertical="center"/>
    </xf>
    <xf numFmtId="2" fontId="4" fillId="10" borderId="41" xfId="2" applyNumberFormat="1" applyFont="1" applyFill="1" applyBorder="1" applyAlignment="1" applyProtection="1">
      <alignment horizontal="center" vertical="center"/>
    </xf>
    <xf numFmtId="164" fontId="5" fillId="9" borderId="30" xfId="2" applyNumberFormat="1" applyFont="1" applyFill="1" applyBorder="1" applyAlignment="1" applyProtection="1">
      <alignment horizontal="center" vertical="center"/>
    </xf>
    <xf numFmtId="2" fontId="5" fillId="9" borderId="39" xfId="2" applyNumberFormat="1" applyFont="1" applyFill="1" applyBorder="1" applyAlignment="1" applyProtection="1">
      <alignment horizontal="center" vertical="center"/>
    </xf>
    <xf numFmtId="164" fontId="5" fillId="0" borderId="29" xfId="2" applyNumberFormat="1" applyFont="1" applyFill="1" applyBorder="1" applyAlignment="1" applyProtection="1">
      <alignment horizontal="center" vertical="center"/>
    </xf>
    <xf numFmtId="2" fontId="5" fillId="0" borderId="33" xfId="2" applyNumberFormat="1" applyFont="1" applyFill="1" applyBorder="1" applyAlignment="1" applyProtection="1">
      <alignment horizontal="center" vertical="center"/>
    </xf>
    <xf numFmtId="0" fontId="4" fillId="8" borderId="24" xfId="1" applyFont="1" applyFill="1" applyBorder="1" applyAlignment="1" applyProtection="1">
      <alignment horizontal="center" vertical="center"/>
      <protection locked="0"/>
    </xf>
    <xf numFmtId="0" fontId="4" fillId="8" borderId="27" xfId="1" applyFont="1" applyFill="1" applyBorder="1" applyAlignment="1" applyProtection="1">
      <alignment horizontal="center" vertical="center"/>
      <protection locked="0"/>
    </xf>
    <xf numFmtId="0" fontId="4" fillId="8" borderId="25" xfId="1" applyFont="1" applyFill="1" applyBorder="1" applyAlignment="1" applyProtection="1">
      <alignment horizontal="center" vertical="center"/>
      <protection locked="0"/>
    </xf>
    <xf numFmtId="2" fontId="5" fillId="9" borderId="39" xfId="2" applyNumberFormat="1" applyFont="1" applyFill="1" applyBorder="1" applyAlignment="1" applyProtection="1">
      <alignment horizontal="center" vertical="top"/>
    </xf>
    <xf numFmtId="2" fontId="5" fillId="0" borderId="33" xfId="2" applyNumberFormat="1" applyFont="1" applyFill="1" applyBorder="1" applyAlignment="1" applyProtection="1">
      <alignment horizontal="center" vertical="top"/>
    </xf>
    <xf numFmtId="164" fontId="5" fillId="12" borderId="30" xfId="2" applyNumberFormat="1" applyFont="1" applyFill="1" applyBorder="1" applyAlignment="1" applyProtection="1">
      <alignment horizontal="center" vertical="center"/>
    </xf>
    <xf numFmtId="2" fontId="5" fillId="12" borderId="39" xfId="2" applyNumberFormat="1" applyFont="1" applyFill="1" applyBorder="1" applyAlignment="1" applyProtection="1">
      <alignment horizontal="center" vertical="center"/>
    </xf>
    <xf numFmtId="0" fontId="19" fillId="8" borderId="43" xfId="1" applyFont="1" applyFill="1" applyBorder="1" applyAlignment="1" applyProtection="1">
      <alignment horizontal="center" vertical="top" wrapText="1"/>
      <protection locked="0"/>
    </xf>
    <xf numFmtId="0" fontId="19" fillId="8" borderId="41" xfId="1" applyFont="1" applyFill="1" applyBorder="1" applyAlignment="1" applyProtection="1">
      <alignment horizontal="center" vertical="top" wrapText="1"/>
      <protection locked="0"/>
    </xf>
    <xf numFmtId="0" fontId="22" fillId="8" borderId="15" xfId="1" applyFont="1" applyFill="1" applyBorder="1" applyAlignment="1" applyProtection="1">
      <alignment vertical="top" wrapText="1"/>
      <protection locked="0"/>
    </xf>
    <xf numFmtId="9" fontId="5" fillId="9" borderId="30" xfId="2" applyFont="1" applyFill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2" fontId="5" fillId="0" borderId="23" xfId="2" applyNumberFormat="1" applyFont="1" applyBorder="1" applyAlignment="1" applyProtection="1">
      <alignment horizontal="center" vertical="center"/>
    </xf>
    <xf numFmtId="164" fontId="5" fillId="0" borderId="27" xfId="2" applyNumberFormat="1" applyFont="1" applyBorder="1" applyAlignment="1" applyProtection="1">
      <alignment horizontal="center" vertical="center"/>
    </xf>
    <xf numFmtId="2" fontId="5" fillId="0" borderId="25" xfId="2" applyNumberFormat="1" applyFont="1" applyBorder="1" applyAlignment="1" applyProtection="1">
      <alignment horizontal="center" vertical="center"/>
    </xf>
    <xf numFmtId="0" fontId="17" fillId="0" borderId="31" xfId="0" applyFont="1" applyBorder="1" applyAlignment="1" applyProtection="1">
      <alignment vertical="center" wrapText="1"/>
    </xf>
    <xf numFmtId="0" fontId="17" fillId="0" borderId="31" xfId="0" applyFont="1" applyBorder="1" applyAlignment="1" applyProtection="1">
      <alignment horizontal="center" vertical="center" wrapText="1"/>
    </xf>
    <xf numFmtId="0" fontId="21" fillId="0" borderId="0" xfId="1" applyFont="1" applyBorder="1" applyAlignment="1" applyProtection="1">
      <alignment horizontal="center" vertical="center" wrapText="1"/>
    </xf>
    <xf numFmtId="0" fontId="22" fillId="0" borderId="40" xfId="1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23" fillId="12" borderId="0" xfId="0" applyFont="1" applyFill="1" applyBorder="1" applyProtection="1"/>
    <xf numFmtId="9" fontId="23" fillId="12" borderId="0" xfId="0" applyNumberFormat="1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left" vertical="center" wrapText="1"/>
    </xf>
    <xf numFmtId="0" fontId="2" fillId="0" borderId="31" xfId="3" applyFont="1" applyFill="1" applyBorder="1" applyAlignment="1" applyProtection="1">
      <alignment horizontal="left" vertical="top" wrapText="1"/>
    </xf>
    <xf numFmtId="0" fontId="16" fillId="0" borderId="31" xfId="1" applyFont="1" applyFill="1" applyBorder="1" applyAlignment="1" applyProtection="1">
      <alignment horizontal="left" vertical="center"/>
    </xf>
    <xf numFmtId="0" fontId="23" fillId="0" borderId="0" xfId="0" applyFont="1" applyFill="1" applyBorder="1" applyProtection="1"/>
    <xf numFmtId="9" fontId="2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Protection="1"/>
    <xf numFmtId="0" fontId="24" fillId="0" borderId="20" xfId="0" applyFont="1" applyBorder="1" applyAlignment="1" applyProtection="1">
      <alignment horizontal="center" vertical="center" wrapText="1"/>
    </xf>
    <xf numFmtId="0" fontId="24" fillId="0" borderId="26" xfId="0" applyFont="1" applyBorder="1" applyAlignment="1" applyProtection="1">
      <alignment horizontal="center" vertical="center" wrapText="1"/>
    </xf>
    <xf numFmtId="0" fontId="24" fillId="0" borderId="21" xfId="0" applyFont="1" applyBorder="1" applyAlignment="1" applyProtection="1">
      <alignment horizontal="center" vertical="center" wrapText="1"/>
    </xf>
    <xf numFmtId="0" fontId="25" fillId="0" borderId="31" xfId="1" applyFont="1" applyBorder="1" applyAlignment="1" applyProtection="1">
      <alignment horizontal="left" vertical="center"/>
    </xf>
    <xf numFmtId="0" fontId="23" fillId="0" borderId="0" xfId="0" applyFont="1" applyBorder="1" applyProtection="1"/>
    <xf numFmtId="9" fontId="23" fillId="0" borderId="0" xfId="0" applyNumberFormat="1" applyFont="1" applyBorder="1" applyAlignment="1" applyProtection="1">
      <alignment horizontal="center" vertical="center"/>
    </xf>
    <xf numFmtId="0" fontId="25" fillId="0" borderId="18" xfId="1" applyFont="1" applyBorder="1" applyAlignment="1" applyProtection="1">
      <alignment horizontal="left" vertical="center"/>
    </xf>
    <xf numFmtId="0" fontId="23" fillId="0" borderId="10" xfId="0" applyFont="1" applyBorder="1" applyProtection="1"/>
    <xf numFmtId="9" fontId="23" fillId="0" borderId="0" xfId="0" applyNumberFormat="1" applyFont="1" applyBorder="1" applyAlignment="1" applyProtection="1">
      <alignment vertical="center"/>
    </xf>
    <xf numFmtId="49" fontId="24" fillId="0" borderId="26" xfId="0" applyNumberFormat="1" applyFont="1" applyBorder="1" applyAlignment="1" applyProtection="1">
      <alignment horizontal="center" vertical="center" wrapText="1"/>
    </xf>
    <xf numFmtId="49" fontId="24" fillId="0" borderId="21" xfId="0" applyNumberFormat="1" applyFont="1" applyBorder="1" applyAlignment="1" applyProtection="1">
      <alignment horizontal="center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49" fontId="24" fillId="0" borderId="1" xfId="0" applyNumberFormat="1" applyFont="1" applyBorder="1" applyAlignment="1" applyProtection="1">
      <alignment horizontal="center" vertical="center" wrapText="1"/>
    </xf>
    <xf numFmtId="49" fontId="24" fillId="0" borderId="23" xfId="0" applyNumberFormat="1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0" fontId="2" fillId="0" borderId="20" xfId="3" applyFont="1" applyFill="1" applyBorder="1" applyAlignment="1" applyProtection="1">
      <alignment vertical="top" wrapText="1"/>
    </xf>
    <xf numFmtId="0" fontId="2" fillId="0" borderId="26" xfId="3" applyFont="1" applyFill="1" applyBorder="1" applyAlignment="1" applyProtection="1">
      <alignment vertical="top" wrapText="1"/>
    </xf>
    <xf numFmtId="0" fontId="25" fillId="0" borderId="20" xfId="1" applyFont="1" applyBorder="1" applyAlignment="1" applyProtection="1">
      <alignment horizontal="left" vertical="center"/>
    </xf>
    <xf numFmtId="0" fontId="3" fillId="0" borderId="26" xfId="0" applyFont="1" applyBorder="1" applyProtection="1"/>
    <xf numFmtId="0" fontId="3" fillId="0" borderId="21" xfId="0" applyFont="1" applyBorder="1" applyProtection="1"/>
    <xf numFmtId="0" fontId="7" fillId="0" borderId="22" xfId="3" applyFont="1" applyBorder="1" applyAlignment="1" applyProtection="1">
      <alignment horizontal="left" vertical="center" wrapText="1" indent="3"/>
    </xf>
    <xf numFmtId="0" fontId="25" fillId="0" borderId="22" xfId="1" applyFont="1" applyBorder="1" applyAlignment="1" applyProtection="1">
      <alignment horizontal="left" vertical="center"/>
    </xf>
    <xf numFmtId="0" fontId="7" fillId="0" borderId="24" xfId="3" applyFont="1" applyBorder="1" applyAlignment="1" applyProtection="1">
      <alignment horizontal="left" vertical="center" wrapText="1" indent="3"/>
    </xf>
    <xf numFmtId="0" fontId="25" fillId="0" borderId="24" xfId="1" applyFont="1" applyBorder="1" applyAlignment="1" applyProtection="1">
      <alignment horizontal="left" vertical="center"/>
    </xf>
    <xf numFmtId="0" fontId="23" fillId="9" borderId="0" xfId="0" applyFont="1" applyFill="1" applyBorder="1" applyProtection="1"/>
    <xf numFmtId="9" fontId="23" fillId="9" borderId="0" xfId="0" applyNumberFormat="1" applyFont="1" applyFill="1" applyBorder="1" applyAlignment="1" applyProtection="1">
      <alignment vertical="center"/>
    </xf>
    <xf numFmtId="0" fontId="26" fillId="0" borderId="31" xfId="1" applyFont="1" applyBorder="1" applyAlignment="1" applyProtection="1">
      <alignment vertical="center"/>
    </xf>
    <xf numFmtId="0" fontId="26" fillId="0" borderId="31" xfId="1" applyFont="1" applyBorder="1" applyAlignment="1" applyProtection="1">
      <alignment horizontal="center" vertical="center"/>
    </xf>
    <xf numFmtId="2" fontId="6" fillId="0" borderId="31" xfId="1" applyNumberFormat="1" applyFont="1" applyBorder="1" applyAlignment="1" applyProtection="1">
      <alignment horizontal="center" vertical="center"/>
    </xf>
    <xf numFmtId="0" fontId="23" fillId="0" borderId="31" xfId="0" applyFont="1" applyBorder="1" applyProtection="1"/>
    <xf numFmtId="9" fontId="23" fillId="0" borderId="31" xfId="0" applyNumberFormat="1" applyFont="1" applyBorder="1" applyAlignment="1" applyProtection="1">
      <alignment horizontal="center" vertical="center"/>
    </xf>
    <xf numFmtId="0" fontId="3" fillId="0" borderId="9" xfId="1" applyFont="1" applyBorder="1" applyProtection="1"/>
    <xf numFmtId="0" fontId="3" fillId="0" borderId="10" xfId="1" applyFont="1" applyBorder="1" applyProtection="1"/>
    <xf numFmtId="2" fontId="27" fillId="0" borderId="39" xfId="1" applyNumberFormat="1" applyFont="1" applyBorder="1" applyAlignment="1" applyProtection="1">
      <alignment horizontal="center" vertical="center"/>
    </xf>
    <xf numFmtId="0" fontId="34" fillId="0" borderId="19" xfId="1" applyFont="1" applyBorder="1" applyAlignment="1" applyProtection="1">
      <alignment horizontal="center" vertical="center"/>
    </xf>
    <xf numFmtId="0" fontId="20" fillId="0" borderId="0" xfId="1" applyFont="1" applyBorder="1" applyAlignment="1" applyProtection="1">
      <alignment vertical="top"/>
    </xf>
    <xf numFmtId="0" fontId="28" fillId="0" borderId="0" xfId="0" applyFont="1" applyBorder="1" applyAlignment="1" applyProtection="1">
      <alignment horizontal="center" vertical="center"/>
    </xf>
    <xf numFmtId="0" fontId="3" fillId="0" borderId="7" xfId="1" applyFont="1" applyBorder="1" applyProtection="1"/>
    <xf numFmtId="2" fontId="20" fillId="0" borderId="0" xfId="1" applyNumberFormat="1" applyFont="1" applyFill="1" applyBorder="1" applyAlignment="1" applyProtection="1">
      <alignment vertical="center"/>
    </xf>
    <xf numFmtId="0" fontId="20" fillId="7" borderId="39" xfId="1" applyFont="1" applyFill="1" applyBorder="1" applyAlignment="1" applyProtection="1">
      <alignment horizontal="center" vertical="center" wrapText="1"/>
    </xf>
    <xf numFmtId="0" fontId="23" fillId="0" borderId="18" xfId="0" applyFont="1" applyBorder="1" applyProtection="1"/>
    <xf numFmtId="0" fontId="20" fillId="0" borderId="18" xfId="1" applyFont="1" applyBorder="1" applyAlignment="1" applyProtection="1">
      <alignment vertical="top"/>
    </xf>
    <xf numFmtId="0" fontId="3" fillId="0" borderId="32" xfId="1" applyFont="1" applyBorder="1" applyProtection="1"/>
    <xf numFmtId="0" fontId="31" fillId="0" borderId="10" xfId="1" applyFont="1" applyBorder="1" applyAlignment="1" applyProtection="1">
      <alignment vertical="top" wrapText="1"/>
    </xf>
    <xf numFmtId="0" fontId="31" fillId="0" borderId="0" xfId="1" applyFont="1" applyBorder="1" applyAlignment="1" applyProtection="1">
      <alignment horizontal="center" vertical="top" wrapText="1"/>
    </xf>
    <xf numFmtId="0" fontId="32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Protection="1"/>
    <xf numFmtId="0" fontId="3" fillId="0" borderId="0" xfId="1" applyFont="1" applyBorder="1" applyProtection="1"/>
    <xf numFmtId="0" fontId="29" fillId="0" borderId="40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wrapText="1"/>
    </xf>
    <xf numFmtId="0" fontId="32" fillId="0" borderId="0" xfId="1" applyFont="1" applyBorder="1" applyAlignment="1" applyProtection="1">
      <alignment vertical="center"/>
    </xf>
    <xf numFmtId="0" fontId="31" fillId="0" borderId="0" xfId="1" applyFont="1" applyBorder="1" applyAlignment="1" applyProtection="1">
      <alignment horizontal="center" vertical="center"/>
    </xf>
    <xf numFmtId="0" fontId="3" fillId="0" borderId="18" xfId="0" applyFont="1" applyBorder="1" applyProtection="1"/>
    <xf numFmtId="0" fontId="6" fillId="0" borderId="18" xfId="1" applyFont="1" applyBorder="1" applyProtection="1"/>
    <xf numFmtId="0" fontId="22" fillId="0" borderId="33" xfId="1" applyFont="1" applyFill="1" applyBorder="1" applyAlignment="1" applyProtection="1">
      <alignment vertical="top" wrapText="1"/>
      <protection locked="0"/>
    </xf>
    <xf numFmtId="0" fontId="22" fillId="8" borderId="39" xfId="1" applyFont="1" applyFill="1" applyBorder="1" applyAlignment="1" applyProtection="1">
      <alignment vertical="top" wrapText="1"/>
      <protection locked="0"/>
    </xf>
    <xf numFmtId="0" fontId="35" fillId="0" borderId="19" xfId="1" applyFont="1" applyBorder="1" applyAlignment="1" applyProtection="1">
      <alignment horizontal="center" vertical="center"/>
    </xf>
    <xf numFmtId="165" fontId="17" fillId="2" borderId="39" xfId="1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27" xfId="0" applyFont="1" applyFill="1" applyBorder="1" applyAlignment="1" applyProtection="1">
      <alignment horizontal="center" vertical="center"/>
    </xf>
    <xf numFmtId="0" fontId="27" fillId="0" borderId="7" xfId="1" applyFont="1" applyBorder="1" applyAlignment="1" applyProtection="1">
      <alignment horizontal="center" vertical="center" wrapText="1"/>
    </xf>
    <xf numFmtId="0" fontId="15" fillId="0" borderId="45" xfId="1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12" xfId="1" applyFont="1" applyBorder="1" applyAlignment="1" applyProtection="1">
      <alignment horizontal="center" vertical="center" wrapText="1"/>
    </xf>
    <xf numFmtId="0" fontId="15" fillId="0" borderId="28" xfId="1" applyFont="1" applyBorder="1" applyAlignment="1" applyProtection="1">
      <alignment horizontal="center" vertical="center" wrapText="1"/>
    </xf>
    <xf numFmtId="0" fontId="36" fillId="5" borderId="39" xfId="1" applyFont="1" applyFill="1" applyBorder="1" applyAlignment="1" applyProtection="1">
      <alignment horizontal="center" vertical="center" wrapText="1"/>
    </xf>
    <xf numFmtId="0" fontId="2" fillId="8" borderId="38" xfId="1" applyFont="1" applyFill="1" applyBorder="1" applyAlignment="1" applyProtection="1">
      <alignment horizontal="center" vertical="center"/>
      <protection locked="0"/>
    </xf>
    <xf numFmtId="0" fontId="2" fillId="8" borderId="42" xfId="1" applyFont="1" applyFill="1" applyBorder="1" applyAlignment="1" applyProtection="1">
      <alignment horizontal="center" vertical="center"/>
      <protection locked="0"/>
    </xf>
    <xf numFmtId="0" fontId="2" fillId="8" borderId="37" xfId="1" applyFont="1" applyFill="1" applyBorder="1" applyAlignment="1" applyProtection="1">
      <alignment horizontal="center" vertical="center"/>
      <protection locked="0"/>
    </xf>
    <xf numFmtId="0" fontId="2" fillId="8" borderId="24" xfId="1" applyFont="1" applyFill="1" applyBorder="1" applyAlignment="1" applyProtection="1">
      <alignment horizontal="center" vertical="center"/>
      <protection locked="0"/>
    </xf>
    <xf numFmtId="0" fontId="2" fillId="8" borderId="27" xfId="1" applyFont="1" applyFill="1" applyBorder="1" applyAlignment="1" applyProtection="1">
      <alignment horizontal="center" vertical="center"/>
      <protection locked="0"/>
    </xf>
    <xf numFmtId="0" fontId="2" fillId="8" borderId="25" xfId="1" applyFont="1" applyFill="1" applyBorder="1" applyAlignment="1" applyProtection="1">
      <alignment horizontal="center" vertical="center"/>
      <protection locked="0"/>
    </xf>
    <xf numFmtId="0" fontId="2" fillId="8" borderId="1" xfId="1" applyFont="1" applyFill="1" applyBorder="1" applyAlignment="1" applyProtection="1">
      <alignment horizontal="center" vertical="center"/>
      <protection locked="0"/>
    </xf>
    <xf numFmtId="0" fontId="2" fillId="8" borderId="23" xfId="1" applyFont="1" applyFill="1" applyBorder="1" applyAlignment="1" applyProtection="1">
      <alignment horizontal="center" vertical="center"/>
      <protection locked="0"/>
    </xf>
    <xf numFmtId="0" fontId="34" fillId="2" borderId="14" xfId="1" applyFont="1" applyFill="1" applyBorder="1" applyAlignment="1" applyProtection="1">
      <alignment horizontal="right" vertical="center" wrapText="1"/>
    </xf>
    <xf numFmtId="0" fontId="34" fillId="2" borderId="17" xfId="1" applyFont="1" applyFill="1" applyBorder="1" applyAlignment="1" applyProtection="1">
      <alignment horizontal="left" vertical="center" wrapText="1"/>
      <protection locked="0"/>
    </xf>
    <xf numFmtId="0" fontId="34" fillId="2" borderId="19" xfId="1" applyFont="1" applyFill="1" applyBorder="1" applyAlignment="1" applyProtection="1">
      <alignment horizontal="left" vertical="center" wrapText="1"/>
      <protection locked="0"/>
    </xf>
    <xf numFmtId="0" fontId="22" fillId="8" borderId="33" xfId="1" applyFont="1" applyFill="1" applyBorder="1" applyAlignment="1" applyProtection="1">
      <alignment horizontal="center" vertical="top" wrapText="1"/>
      <protection locked="0"/>
    </xf>
    <xf numFmtId="0" fontId="22" fillId="8" borderId="15" xfId="1" applyFont="1" applyFill="1" applyBorder="1" applyAlignment="1" applyProtection="1">
      <alignment horizontal="center" vertical="top" wrapText="1"/>
      <protection locked="0"/>
    </xf>
    <xf numFmtId="0" fontId="2" fillId="0" borderId="33" xfId="3" applyFont="1" applyBorder="1" applyAlignment="1" applyProtection="1">
      <alignment horizontal="left" vertical="center" wrapText="1"/>
    </xf>
    <xf numFmtId="0" fontId="2" fillId="0" borderId="15" xfId="3" applyFont="1" applyBorder="1" applyAlignment="1" applyProtection="1">
      <alignment horizontal="left" vertical="center" wrapText="1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16" xfId="0" applyFont="1" applyFill="1" applyBorder="1" applyAlignment="1" applyProtection="1">
      <alignment horizontal="center" vertical="center"/>
    </xf>
    <xf numFmtId="164" fontId="5" fillId="0" borderId="29" xfId="2" applyNumberFormat="1" applyFont="1" applyBorder="1" applyAlignment="1" applyProtection="1">
      <alignment horizontal="center" vertical="center"/>
    </xf>
    <xf numFmtId="164" fontId="5" fillId="0" borderId="37" xfId="2" applyNumberFormat="1" applyFont="1" applyBorder="1" applyAlignment="1" applyProtection="1">
      <alignment horizontal="center" vertical="center"/>
    </xf>
    <xf numFmtId="2" fontId="5" fillId="0" borderId="33" xfId="2" applyNumberFormat="1" applyFont="1" applyBorder="1" applyAlignment="1" applyProtection="1">
      <alignment horizontal="center" vertical="center"/>
    </xf>
    <xf numFmtId="2" fontId="5" fillId="0" borderId="15" xfId="2" applyNumberFormat="1" applyFont="1" applyBorder="1" applyAlignment="1" applyProtection="1">
      <alignment horizontal="center" vertical="center"/>
    </xf>
    <xf numFmtId="0" fontId="36" fillId="5" borderId="14" xfId="1" applyFont="1" applyFill="1" applyBorder="1" applyAlignment="1" applyProtection="1">
      <alignment horizontal="center" vertical="center" wrapText="1"/>
    </xf>
    <xf numFmtId="0" fontId="36" fillId="5" borderId="17" xfId="1" applyFont="1" applyFill="1" applyBorder="1" applyAlignment="1" applyProtection="1">
      <alignment horizontal="center" vertical="center" wrapText="1"/>
    </xf>
    <xf numFmtId="0" fontId="36" fillId="5" borderId="19" xfId="1" applyFont="1" applyFill="1" applyBorder="1" applyAlignment="1" applyProtection="1">
      <alignment horizontal="center" vertical="center" wrapText="1"/>
    </xf>
    <xf numFmtId="0" fontId="4" fillId="10" borderId="14" xfId="1" applyFont="1" applyFill="1" applyBorder="1" applyAlignment="1" applyProtection="1">
      <alignment horizontal="center" vertical="center" wrapText="1"/>
    </xf>
    <xf numFmtId="0" fontId="4" fillId="10" borderId="17" xfId="1" applyFont="1" applyFill="1" applyBorder="1" applyAlignment="1" applyProtection="1">
      <alignment horizontal="center" vertical="center" wrapText="1"/>
    </xf>
    <xf numFmtId="0" fontId="4" fillId="10" borderId="19" xfId="1" applyFont="1" applyFill="1" applyBorder="1" applyAlignment="1" applyProtection="1">
      <alignment horizontal="center" vertical="center" wrapText="1"/>
    </xf>
    <xf numFmtId="0" fontId="7" fillId="0" borderId="40" xfId="3" applyFont="1" applyBorder="1" applyAlignment="1" applyProtection="1">
      <alignment horizontal="left" vertical="center" wrapText="1" indent="3"/>
    </xf>
    <xf numFmtId="0" fontId="7" fillId="0" borderId="41" xfId="3" applyFont="1" applyBorder="1" applyAlignment="1" applyProtection="1">
      <alignment horizontal="left" vertical="center" wrapText="1" indent="3"/>
    </xf>
    <xf numFmtId="0" fontId="18" fillId="12" borderId="14" xfId="3" applyFont="1" applyFill="1" applyBorder="1" applyAlignment="1" applyProtection="1">
      <alignment horizontal="left" vertical="center" wrapText="1"/>
    </xf>
    <xf numFmtId="0" fontId="18" fillId="12" borderId="17" xfId="3" applyFont="1" applyFill="1" applyBorder="1" applyAlignment="1" applyProtection="1">
      <alignment horizontal="left" vertical="center" wrapText="1"/>
    </xf>
    <xf numFmtId="0" fontId="18" fillId="12" borderId="34" xfId="3" applyFont="1" applyFill="1" applyBorder="1" applyAlignment="1" applyProtection="1">
      <alignment horizontal="left" vertical="center" wrapText="1"/>
    </xf>
    <xf numFmtId="0" fontId="7" fillId="0" borderId="44" xfId="3" applyFont="1" applyBorder="1" applyAlignment="1" applyProtection="1">
      <alignment horizontal="left" vertical="center" wrapText="1" indent="3"/>
    </xf>
    <xf numFmtId="0" fontId="7" fillId="0" borderId="15" xfId="3" applyFont="1" applyBorder="1" applyAlignment="1" applyProtection="1">
      <alignment horizontal="left" vertical="center" wrapText="1" indent="3"/>
    </xf>
    <xf numFmtId="0" fontId="4" fillId="0" borderId="3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33" fillId="8" borderId="8" xfId="1" applyFont="1" applyFill="1" applyBorder="1" applyAlignment="1" applyProtection="1">
      <alignment horizontal="center" vertical="center" wrapText="1"/>
    </xf>
    <xf numFmtId="0" fontId="33" fillId="8" borderId="31" xfId="1" applyFont="1" applyFill="1" applyBorder="1" applyAlignment="1" applyProtection="1">
      <alignment horizontal="center" vertical="center" wrapText="1"/>
    </xf>
    <xf numFmtId="0" fontId="33" fillId="8" borderId="9" xfId="1" applyFont="1" applyFill="1" applyBorder="1" applyAlignment="1" applyProtection="1">
      <alignment horizontal="center" vertical="center" wrapText="1"/>
    </xf>
    <xf numFmtId="0" fontId="33" fillId="8" borderId="10" xfId="1" applyFont="1" applyFill="1" applyBorder="1" applyAlignment="1" applyProtection="1">
      <alignment horizontal="center" vertical="center" wrapText="1"/>
    </xf>
    <xf numFmtId="0" fontId="33" fillId="8" borderId="0" xfId="1" applyFont="1" applyFill="1" applyBorder="1" applyAlignment="1" applyProtection="1">
      <alignment horizontal="center" vertical="center" wrapText="1"/>
    </xf>
    <xf numFmtId="0" fontId="33" fillId="8" borderId="7" xfId="1" applyFont="1" applyFill="1" applyBorder="1" applyAlignment="1" applyProtection="1">
      <alignment horizontal="center" vertical="center" wrapText="1"/>
    </xf>
    <xf numFmtId="0" fontId="33" fillId="8" borderId="16" xfId="1" applyFont="1" applyFill="1" applyBorder="1" applyAlignment="1" applyProtection="1">
      <alignment horizontal="center" vertical="center" wrapText="1"/>
    </xf>
    <xf numFmtId="0" fontId="33" fillId="8" borderId="18" xfId="1" applyFont="1" applyFill="1" applyBorder="1" applyAlignment="1" applyProtection="1">
      <alignment horizontal="center" vertical="center" wrapText="1"/>
    </xf>
    <xf numFmtId="0" fontId="33" fillId="8" borderId="32" xfId="1" applyFont="1" applyFill="1" applyBorder="1" applyAlignment="1" applyProtection="1">
      <alignment horizontal="center" vertical="center" wrapText="1"/>
    </xf>
    <xf numFmtId="0" fontId="4" fillId="8" borderId="36" xfId="0" applyFont="1" applyFill="1" applyBorder="1" applyAlignment="1" applyProtection="1">
      <alignment horizontal="center" vertical="top"/>
      <protection locked="0"/>
    </xf>
    <xf numFmtId="0" fontId="4" fillId="8" borderId="25" xfId="0" applyFont="1" applyFill="1" applyBorder="1" applyAlignment="1" applyProtection="1">
      <alignment horizontal="center" vertical="top"/>
      <protection locked="0"/>
    </xf>
    <xf numFmtId="0" fontId="35" fillId="0" borderId="16" xfId="1" applyFont="1" applyBorder="1" applyAlignment="1" applyProtection="1">
      <alignment horizontal="right" vertical="center"/>
    </xf>
    <xf numFmtId="0" fontId="35" fillId="0" borderId="18" xfId="1" applyFont="1" applyBorder="1" applyAlignment="1" applyProtection="1">
      <alignment horizontal="right" vertical="center"/>
    </xf>
    <xf numFmtId="0" fontId="2" fillId="0" borderId="44" xfId="3" applyFont="1" applyBorder="1" applyAlignment="1" applyProtection="1">
      <alignment horizontal="left" vertical="center" wrapText="1"/>
    </xf>
    <xf numFmtId="0" fontId="2" fillId="0" borderId="42" xfId="3" applyFont="1" applyBorder="1" applyAlignment="1" applyProtection="1">
      <alignment horizontal="left" vertical="center" wrapText="1"/>
    </xf>
    <xf numFmtId="0" fontId="20" fillId="7" borderId="8" xfId="1" applyFont="1" applyFill="1" applyBorder="1" applyAlignment="1" applyProtection="1">
      <alignment horizontal="center" vertical="center" wrapText="1"/>
    </xf>
    <xf numFmtId="0" fontId="20" fillId="7" borderId="31" xfId="1" applyFont="1" applyFill="1" applyBorder="1" applyAlignment="1" applyProtection="1">
      <alignment horizontal="center" vertical="center" wrapText="1"/>
    </xf>
    <xf numFmtId="0" fontId="34" fillId="0" borderId="0" xfId="1" applyFont="1" applyBorder="1" applyAlignment="1" applyProtection="1">
      <alignment horizontal="right" vertical="center"/>
    </xf>
    <xf numFmtId="0" fontId="34" fillId="0" borderId="7" xfId="1" applyFont="1" applyBorder="1" applyAlignment="1" applyProtection="1">
      <alignment horizontal="right" vertical="center"/>
    </xf>
    <xf numFmtId="0" fontId="20" fillId="7" borderId="10" xfId="1" applyFont="1" applyFill="1" applyBorder="1" applyAlignment="1" applyProtection="1">
      <alignment horizontal="center" vertical="center"/>
    </xf>
    <xf numFmtId="0" fontId="20" fillId="7" borderId="0" xfId="1" applyFont="1" applyFill="1" applyBorder="1" applyAlignment="1" applyProtection="1">
      <alignment horizontal="center" vertical="center"/>
    </xf>
    <xf numFmtId="0" fontId="29" fillId="14" borderId="14" xfId="1" applyFont="1" applyFill="1" applyBorder="1" applyAlignment="1">
      <alignment horizontal="center" vertical="center"/>
    </xf>
    <xf numFmtId="0" fontId="29" fillId="14" borderId="19" xfId="1" applyFont="1" applyFill="1" applyBorder="1" applyAlignment="1">
      <alignment horizontal="center" vertical="center"/>
    </xf>
    <xf numFmtId="0" fontId="34" fillId="11" borderId="8" xfId="1" applyFont="1" applyFill="1" applyBorder="1" applyAlignment="1" applyProtection="1">
      <alignment horizontal="center" vertical="center"/>
    </xf>
    <xf numFmtId="0" fontId="34" fillId="11" borderId="31" xfId="1" applyFont="1" applyFill="1" applyBorder="1" applyAlignment="1" applyProtection="1">
      <alignment horizontal="center" vertical="center"/>
    </xf>
    <xf numFmtId="0" fontId="34" fillId="11" borderId="9" xfId="1" applyFont="1" applyFill="1" applyBorder="1" applyAlignment="1" applyProtection="1">
      <alignment horizontal="center" vertical="center"/>
    </xf>
    <xf numFmtId="0" fontId="30" fillId="8" borderId="10" xfId="1" applyFont="1" applyFill="1" applyBorder="1" applyAlignment="1" applyProtection="1">
      <alignment horizontal="center" vertical="center" wrapText="1"/>
    </xf>
    <xf numFmtId="0" fontId="30" fillId="8" borderId="0" xfId="1" applyFont="1" applyFill="1" applyBorder="1" applyAlignment="1" applyProtection="1">
      <alignment horizontal="center" vertical="center" wrapText="1"/>
    </xf>
    <xf numFmtId="0" fontId="30" fillId="8" borderId="7" xfId="1" applyFont="1" applyFill="1" applyBorder="1" applyAlignment="1" applyProtection="1">
      <alignment horizontal="center" vertical="center" wrapText="1"/>
    </xf>
    <xf numFmtId="0" fontId="19" fillId="8" borderId="10" xfId="1" applyFont="1" applyFill="1" applyBorder="1" applyAlignment="1" applyProtection="1">
      <alignment horizontal="center" vertical="top" wrapText="1"/>
      <protection locked="0"/>
    </xf>
    <xf numFmtId="0" fontId="19" fillId="8" borderId="0" xfId="1" applyFont="1" applyFill="1" applyBorder="1" applyAlignment="1" applyProtection="1">
      <alignment horizontal="center" vertical="top" wrapText="1"/>
      <protection locked="0"/>
    </xf>
    <xf numFmtId="0" fontId="19" fillId="8" borderId="7" xfId="1" applyFont="1" applyFill="1" applyBorder="1" applyAlignment="1" applyProtection="1">
      <alignment horizontal="center" vertical="top" wrapText="1"/>
      <protection locked="0"/>
    </xf>
    <xf numFmtId="0" fontId="19" fillId="8" borderId="16" xfId="1" applyFont="1" applyFill="1" applyBorder="1" applyAlignment="1" applyProtection="1">
      <alignment horizontal="center" vertical="top" wrapText="1"/>
      <protection locked="0"/>
    </xf>
    <xf numFmtId="0" fontId="19" fillId="8" borderId="18" xfId="1" applyFont="1" applyFill="1" applyBorder="1" applyAlignment="1" applyProtection="1">
      <alignment horizontal="center" vertical="top" wrapText="1"/>
      <protection locked="0"/>
    </xf>
    <xf numFmtId="0" fontId="19" fillId="8" borderId="32" xfId="1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49" fontId="10" fillId="0" borderId="11" xfId="0" applyNumberFormat="1" applyFont="1" applyFill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10" fillId="0" borderId="13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ourcentage 2" xfId="2" xr:uid="{00000000-0005-0000-0000-000003000000}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7" tint="0.59996337778862885"/>
          <bgColor theme="7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7" tint="0.59996337778862885"/>
          <bgColor theme="7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773206</xdr:colOff>
      <xdr:row>38</xdr:row>
      <xdr:rowOff>156882</xdr:rowOff>
    </xdr:from>
    <xdr:to>
      <xdr:col>6</xdr:col>
      <xdr:colOff>194605</xdr:colOff>
      <xdr:row>39</xdr:row>
      <xdr:rowOff>134471</xdr:rowOff>
    </xdr:to>
    <xdr:sp macro="" textlink="">
      <xdr:nvSpPr>
        <xdr:cNvPr id="2" name="Flèche à angle droit 1">
          <a:extLst>
            <a:ext uri="{FF2B5EF4-FFF2-40B4-BE49-F238E27FC236}">
              <a16:creationId xmlns:a16="http://schemas.microsoft.com/office/drawing/2014/main" id="{EE054813-EEF4-498F-AC3A-C0E199BB4F82}"/>
            </a:ext>
          </a:extLst>
        </xdr:cNvPr>
        <xdr:cNvSpPr/>
      </xdr:nvSpPr>
      <xdr:spPr bwMode="auto">
        <a:xfrm>
          <a:off x="12079941" y="14074588"/>
          <a:ext cx="4307164" cy="190501"/>
        </a:xfrm>
        <a:prstGeom prst="bentUpArrow">
          <a:avLst>
            <a:gd name="adj1" fmla="val 25000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fr-FR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</a:endParaRPr>
        </a:p>
      </xdr:txBody>
    </xdr:sp>
    <xdr:clientData/>
  </xdr:twoCellAnchor>
  <xdr:twoCellAnchor>
    <xdr:from>
      <xdr:col>4</xdr:col>
      <xdr:colOff>1098178</xdr:colOff>
      <xdr:row>41</xdr:row>
      <xdr:rowOff>200810</xdr:rowOff>
    </xdr:from>
    <xdr:to>
      <xdr:col>5</xdr:col>
      <xdr:colOff>2364441</xdr:colOff>
      <xdr:row>41</xdr:row>
      <xdr:rowOff>280147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E12744BF-24A2-4F39-A1E7-AC4970664911}"/>
            </a:ext>
          </a:extLst>
        </xdr:cNvPr>
        <xdr:cNvSpPr/>
      </xdr:nvSpPr>
      <xdr:spPr>
        <a:xfrm>
          <a:off x="12404913" y="15127045"/>
          <a:ext cx="3709146" cy="79337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M52"/>
  <sheetViews>
    <sheetView tabSelected="1" zoomScale="70" zoomScaleNormal="70" workbookViewId="0">
      <selection activeCell="C7" sqref="C7"/>
    </sheetView>
  </sheetViews>
  <sheetFormatPr baseColWidth="10" defaultColWidth="11.42578125" defaultRowHeight="14.25" x14ac:dyDescent="0.2"/>
  <cols>
    <col min="1" max="1" width="79.140625" style="22" bestFit="1" customWidth="1"/>
    <col min="2" max="2" width="17.140625" style="22" customWidth="1"/>
    <col min="3" max="6" width="36.7109375" style="22" customWidth="1"/>
    <col min="7" max="7" width="3.85546875" style="22" customWidth="1"/>
    <col min="8" max="10" width="11.42578125" style="22"/>
    <col min="11" max="11" width="3.85546875" style="22" hidden="1" customWidth="1"/>
    <col min="12" max="12" width="9.7109375" style="22" hidden="1" customWidth="1"/>
    <col min="13" max="13" width="70.5703125" style="22" customWidth="1"/>
    <col min="14" max="16384" width="11.42578125" style="22"/>
  </cols>
  <sheetData>
    <row r="1" spans="1:13" ht="81" customHeight="1" thickBot="1" x14ac:dyDescent="0.25">
      <c r="A1" s="148" t="s">
        <v>98</v>
      </c>
      <c r="B1" s="149"/>
      <c r="C1" s="149"/>
      <c r="D1" s="150"/>
      <c r="E1" s="135" t="s">
        <v>103</v>
      </c>
      <c r="F1" s="136"/>
      <c r="G1" s="136"/>
      <c r="H1" s="136"/>
      <c r="I1" s="136"/>
      <c r="J1" s="137"/>
      <c r="K1" s="44"/>
      <c r="L1" s="45"/>
      <c r="M1" s="126" t="s">
        <v>68</v>
      </c>
    </row>
    <row r="2" spans="1:13" ht="48.75" thickBot="1" x14ac:dyDescent="0.25">
      <c r="A2" s="122" t="s">
        <v>73</v>
      </c>
      <c r="B2" s="123" t="s">
        <v>69</v>
      </c>
      <c r="C2" s="124">
        <v>0</v>
      </c>
      <c r="D2" s="124">
        <v>1</v>
      </c>
      <c r="E2" s="124">
        <v>2</v>
      </c>
      <c r="F2" s="125">
        <v>3</v>
      </c>
      <c r="G2" s="46">
        <f>COUNTIF(G4:G39,"◄")</f>
        <v>17</v>
      </c>
      <c r="H2" s="47" t="s">
        <v>74</v>
      </c>
      <c r="I2" s="47" t="s">
        <v>75</v>
      </c>
      <c r="J2" s="47" t="s">
        <v>76</v>
      </c>
      <c r="K2" s="48" t="s">
        <v>70</v>
      </c>
      <c r="L2" s="48" t="s">
        <v>88</v>
      </c>
      <c r="M2" s="121" t="s">
        <v>89</v>
      </c>
    </row>
    <row r="3" spans="1:13" ht="16.5" thickBot="1" x14ac:dyDescent="0.25">
      <c r="A3" s="151"/>
      <c r="B3" s="152"/>
      <c r="C3" s="152"/>
      <c r="D3" s="152"/>
      <c r="E3" s="152"/>
      <c r="F3" s="152"/>
      <c r="G3" s="153"/>
      <c r="H3" s="23">
        <f>H4+H24</f>
        <v>1</v>
      </c>
      <c r="I3" s="23" t="e">
        <f>I4+I24</f>
        <v>#VALUE!</v>
      </c>
      <c r="J3" s="24"/>
      <c r="K3" s="24"/>
      <c r="L3" s="24"/>
      <c r="M3" s="24"/>
    </row>
    <row r="4" spans="1:13" ht="36" customHeight="1" thickBot="1" x14ac:dyDescent="0.25">
      <c r="A4" s="156" t="s">
        <v>3</v>
      </c>
      <c r="B4" s="157"/>
      <c r="C4" s="157"/>
      <c r="D4" s="157"/>
      <c r="E4" s="157"/>
      <c r="F4" s="157"/>
      <c r="G4" s="158"/>
      <c r="H4" s="34">
        <f>SUM(H6:H23)</f>
        <v>0.5</v>
      </c>
      <c r="I4" s="34" t="e">
        <f>SUM(I6:I23)</f>
        <v>#VALUE!</v>
      </c>
      <c r="J4" s="35" t="e">
        <f>SUM(J6:J23)</f>
        <v>#VALUE!</v>
      </c>
      <c r="K4" s="49"/>
      <c r="L4" s="50" t="e">
        <f>SUM(L6:L23)</f>
        <v>#VALUE!</v>
      </c>
      <c r="M4" s="35"/>
    </row>
    <row r="5" spans="1:13" s="56" customFormat="1" ht="26.25" customHeight="1" thickBot="1" x14ac:dyDescent="0.25">
      <c r="A5" s="51" t="s">
        <v>7</v>
      </c>
      <c r="B5" s="52"/>
      <c r="C5" s="52"/>
      <c r="D5" s="52"/>
      <c r="E5" s="52"/>
      <c r="F5" s="52"/>
      <c r="G5" s="53"/>
      <c r="H5" s="27"/>
      <c r="I5" s="27"/>
      <c r="J5" s="28"/>
      <c r="K5" s="54"/>
      <c r="L5" s="55"/>
      <c r="M5" s="28"/>
    </row>
    <row r="6" spans="1:13" ht="22.5" x14ac:dyDescent="0.2">
      <c r="A6" s="154" t="s">
        <v>80</v>
      </c>
      <c r="B6" s="142" t="s">
        <v>94</v>
      </c>
      <c r="C6" s="57" t="s">
        <v>22</v>
      </c>
      <c r="D6" s="58" t="s">
        <v>21</v>
      </c>
      <c r="E6" s="58" t="s">
        <v>27</v>
      </c>
      <c r="F6" s="59" t="s">
        <v>93</v>
      </c>
      <c r="G6" s="60"/>
      <c r="H6" s="144">
        <v>0.05</v>
      </c>
      <c r="I6" s="144" t="e">
        <f>L7*H$4/L$4</f>
        <v>#VALUE!</v>
      </c>
      <c r="J6" s="146" t="e">
        <f>IF(B6="NON","",(IF(D7&lt;&gt;"",1/3,0)+IF(E7&lt;&gt;"",2/3,0)+IF(F7&lt;&gt;"",1,0))*20*I6)</f>
        <v>#VALUE!</v>
      </c>
      <c r="K6" s="61"/>
      <c r="L6" s="62"/>
      <c r="M6" s="138"/>
    </row>
    <row r="7" spans="1:13" ht="18.75" thickBot="1" x14ac:dyDescent="0.25">
      <c r="A7" s="155"/>
      <c r="B7" s="143"/>
      <c r="C7" s="128"/>
      <c r="D7" s="129"/>
      <c r="E7" s="129"/>
      <c r="F7" s="127"/>
      <c r="G7" s="63" t="str">
        <f>IF(K7="PB","◄","")</f>
        <v>◄</v>
      </c>
      <c r="H7" s="145"/>
      <c r="I7" s="145"/>
      <c r="J7" s="147"/>
      <c r="K7" s="64" t="str">
        <f>IF(OR(B6="Obligatoire",B6="OUI"),IF(COUNTBLANK(C7:F7)=3,1,"PB"),IF(B6="NON",IF(COUNTBLANK(C7:F7)=4,0,"PB")))</f>
        <v>PB</v>
      </c>
      <c r="L7" s="65" t="e">
        <f>H6*K7</f>
        <v>#VALUE!</v>
      </c>
      <c r="M7" s="139"/>
    </row>
    <row r="8" spans="1:13" ht="33.75" x14ac:dyDescent="0.2">
      <c r="A8" s="154" t="s">
        <v>81</v>
      </c>
      <c r="B8" s="142" t="s">
        <v>94</v>
      </c>
      <c r="C8" s="57" t="s">
        <v>105</v>
      </c>
      <c r="D8" s="66" t="s">
        <v>42</v>
      </c>
      <c r="E8" s="66" t="s">
        <v>106</v>
      </c>
      <c r="F8" s="67" t="s">
        <v>107</v>
      </c>
      <c r="G8" s="60"/>
      <c r="H8" s="144">
        <v>0.05</v>
      </c>
      <c r="I8" s="144" t="e">
        <f>L9*H$4/L$4</f>
        <v>#VALUE!</v>
      </c>
      <c r="J8" s="146" t="e">
        <f t="shared" ref="J8" si="0">IF(B8="NON","",(IF(D9&lt;&gt;"",1/3,0)+IF(E9&lt;&gt;"",2/3,0)+IF(F9&lt;&gt;"",1,0))*20*I8)</f>
        <v>#VALUE!</v>
      </c>
      <c r="K8" s="64"/>
      <c r="L8" s="65"/>
      <c r="M8" s="138"/>
    </row>
    <row r="9" spans="1:13" ht="18.75" thickBot="1" x14ac:dyDescent="0.25">
      <c r="A9" s="155"/>
      <c r="B9" s="143"/>
      <c r="C9" s="128"/>
      <c r="D9" s="129"/>
      <c r="E9" s="129"/>
      <c r="F9" s="127"/>
      <c r="G9" s="63" t="str">
        <f>IF(K9="PB","◄","")</f>
        <v>◄</v>
      </c>
      <c r="H9" s="145"/>
      <c r="I9" s="145"/>
      <c r="J9" s="147"/>
      <c r="K9" s="64" t="str">
        <f t="shared" ref="K9:K13" si="1">IF(OR(B8="Obligatoire",B8="OUI"),IF(COUNTBLANK(C9:F9)=3,1,"PB"),IF(B8="NON",IF(COUNTBLANK(C9:F9)=4,0,"PB")))</f>
        <v>PB</v>
      </c>
      <c r="L9" s="65" t="e">
        <f t="shared" ref="L9:L15" si="2">H8*K9</f>
        <v>#VALUE!</v>
      </c>
      <c r="M9" s="139"/>
    </row>
    <row r="10" spans="1:13" ht="33.75" x14ac:dyDescent="0.2">
      <c r="A10" s="154" t="s">
        <v>82</v>
      </c>
      <c r="B10" s="142" t="s">
        <v>94</v>
      </c>
      <c r="C10" s="57" t="s">
        <v>23</v>
      </c>
      <c r="D10" s="58" t="s">
        <v>33</v>
      </c>
      <c r="E10" s="58" t="s">
        <v>25</v>
      </c>
      <c r="F10" s="59" t="s">
        <v>26</v>
      </c>
      <c r="G10" s="60"/>
      <c r="H10" s="144">
        <v>0.1</v>
      </c>
      <c r="I10" s="144" t="e">
        <f>L11*H$4/L$4</f>
        <v>#VALUE!</v>
      </c>
      <c r="J10" s="146" t="e">
        <f t="shared" ref="J10" si="3">IF(B10="NON","",(IF(D11&lt;&gt;"",1/3,0)+IF(E11&lt;&gt;"",2/3,0)+IF(F11&lt;&gt;"",1,0))*20*I10)</f>
        <v>#VALUE!</v>
      </c>
      <c r="K10" s="64"/>
      <c r="L10" s="65"/>
      <c r="M10" s="138"/>
    </row>
    <row r="11" spans="1:13" ht="18.75" thickBot="1" x14ac:dyDescent="0.25">
      <c r="A11" s="155"/>
      <c r="B11" s="143"/>
      <c r="C11" s="128"/>
      <c r="D11" s="129"/>
      <c r="E11" s="129"/>
      <c r="F11" s="127"/>
      <c r="G11" s="63" t="str">
        <f>IF(K11="PB","◄","")</f>
        <v>◄</v>
      </c>
      <c r="H11" s="145"/>
      <c r="I11" s="145"/>
      <c r="J11" s="147"/>
      <c r="K11" s="64" t="str">
        <f t="shared" si="1"/>
        <v>PB</v>
      </c>
      <c r="L11" s="65" t="e">
        <f t="shared" si="2"/>
        <v>#VALUE!</v>
      </c>
      <c r="M11" s="139"/>
    </row>
    <row r="12" spans="1:13" ht="22.5" x14ac:dyDescent="0.2">
      <c r="A12" s="154" t="s">
        <v>83</v>
      </c>
      <c r="B12" s="142" t="s">
        <v>94</v>
      </c>
      <c r="C12" s="57" t="s">
        <v>24</v>
      </c>
      <c r="D12" s="58" t="s">
        <v>43</v>
      </c>
      <c r="E12" s="58" t="s">
        <v>44</v>
      </c>
      <c r="F12" s="59" t="s">
        <v>39</v>
      </c>
      <c r="G12" s="60"/>
      <c r="H12" s="144">
        <v>0.05</v>
      </c>
      <c r="I12" s="144" t="e">
        <f>L13*H$4/L$4</f>
        <v>#VALUE!</v>
      </c>
      <c r="J12" s="146" t="e">
        <f t="shared" ref="J12" si="4">IF(B12="NON","",(IF(D13&lt;&gt;"",1/3,0)+IF(E13&lt;&gt;"",2/3,0)+IF(F13&lt;&gt;"",1,0))*20*I12)</f>
        <v>#VALUE!</v>
      </c>
      <c r="K12" s="64"/>
      <c r="L12" s="65"/>
      <c r="M12" s="138"/>
    </row>
    <row r="13" spans="1:13" ht="18.75" thickBot="1" x14ac:dyDescent="0.25">
      <c r="A13" s="155"/>
      <c r="B13" s="143"/>
      <c r="C13" s="128"/>
      <c r="D13" s="129"/>
      <c r="E13" s="129"/>
      <c r="F13" s="127"/>
      <c r="G13" s="63" t="str">
        <f>IF(K13="PB","◄","")</f>
        <v>◄</v>
      </c>
      <c r="H13" s="145"/>
      <c r="I13" s="145"/>
      <c r="J13" s="147"/>
      <c r="K13" s="64" t="str">
        <f t="shared" si="1"/>
        <v>PB</v>
      </c>
      <c r="L13" s="65" t="e">
        <f t="shared" si="2"/>
        <v>#VALUE!</v>
      </c>
      <c r="M13" s="139"/>
    </row>
    <row r="14" spans="1:13" ht="33.75" x14ac:dyDescent="0.2">
      <c r="A14" s="140" t="s">
        <v>6</v>
      </c>
      <c r="B14" s="142" t="s">
        <v>94</v>
      </c>
      <c r="C14" s="68" t="s">
        <v>28</v>
      </c>
      <c r="D14" s="69" t="s">
        <v>29</v>
      </c>
      <c r="E14" s="69" t="s">
        <v>31</v>
      </c>
      <c r="F14" s="70" t="s">
        <v>30</v>
      </c>
      <c r="G14" s="60"/>
      <c r="H14" s="144">
        <v>0.05</v>
      </c>
      <c r="I14" s="144" t="e">
        <f>L15*H$4/L$4</f>
        <v>#VALUE!</v>
      </c>
      <c r="J14" s="146" t="e">
        <f t="shared" ref="J14" si="5">IF(B14="NON","",(IF(D15&lt;&gt;"",1/3,0)+IF(E15&lt;&gt;"",2/3,0)+IF(F15&lt;&gt;"",1,0))*20*I14)</f>
        <v>#VALUE!</v>
      </c>
      <c r="K14" s="64"/>
      <c r="L14" s="65"/>
      <c r="M14" s="138"/>
    </row>
    <row r="15" spans="1:13" ht="18.75" thickBot="1" x14ac:dyDescent="0.25">
      <c r="A15" s="141"/>
      <c r="B15" s="143"/>
      <c r="C15" s="130"/>
      <c r="D15" s="131"/>
      <c r="E15" s="131"/>
      <c r="F15" s="132"/>
      <c r="G15" s="63" t="str">
        <f>IF(K15="PB","◄","")</f>
        <v>◄</v>
      </c>
      <c r="H15" s="145"/>
      <c r="I15" s="145"/>
      <c r="J15" s="147"/>
      <c r="K15" s="64" t="str">
        <f>IF(OR(B14="Obligatoire",B14="OUI"),IF(COUNTBLANK(C15:F15)=3,1,"PB"),IF(B14="NON",IF(COUNTBLANK(C15:F15)=4,0,"PB")))</f>
        <v>PB</v>
      </c>
      <c r="L15" s="65" t="e">
        <f t="shared" si="2"/>
        <v>#VALUE!</v>
      </c>
      <c r="M15" s="139"/>
    </row>
    <row r="16" spans="1:13" ht="22.5" x14ac:dyDescent="0.2">
      <c r="A16" s="140" t="s">
        <v>4</v>
      </c>
      <c r="B16" s="142" t="s">
        <v>94</v>
      </c>
      <c r="C16" s="68" t="s">
        <v>28</v>
      </c>
      <c r="D16" s="69" t="s">
        <v>21</v>
      </c>
      <c r="E16" s="69" t="s">
        <v>37</v>
      </c>
      <c r="F16" s="70" t="s">
        <v>36</v>
      </c>
      <c r="G16" s="60"/>
      <c r="H16" s="144">
        <v>2.5000000000000001E-2</v>
      </c>
      <c r="I16" s="144" t="e">
        <f>L17*H$4/L$4</f>
        <v>#VALUE!</v>
      </c>
      <c r="J16" s="146" t="e">
        <f t="shared" ref="J16" si="6">IF(B16="NON","",(IF(D17&lt;&gt;"",1/3,0)+IF(E17&lt;&gt;"",2/3,0)+IF(F17&lt;&gt;"",1,0))*20*I16)</f>
        <v>#VALUE!</v>
      </c>
      <c r="K16" s="61"/>
      <c r="L16" s="62"/>
      <c r="M16" s="138"/>
    </row>
    <row r="17" spans="1:13" ht="18.75" thickBot="1" x14ac:dyDescent="0.25">
      <c r="A17" s="141"/>
      <c r="B17" s="143"/>
      <c r="C17" s="130"/>
      <c r="D17" s="131"/>
      <c r="E17" s="131"/>
      <c r="F17" s="132"/>
      <c r="G17" s="63" t="str">
        <f>IF(K17="PB","◄","")</f>
        <v>◄</v>
      </c>
      <c r="H17" s="145"/>
      <c r="I17" s="145"/>
      <c r="J17" s="147"/>
      <c r="K17" s="64" t="str">
        <f>IF(OR(B16="Obligatoire",B16="OUI"),IF(COUNTBLANK(C17:F17)=3,1,"PB"),IF(B16="NON",IF(COUNTBLANK(C17:F17)=4,0,"PB")))</f>
        <v>PB</v>
      </c>
      <c r="L17" s="65" t="e">
        <f>H16*K17</f>
        <v>#VALUE!</v>
      </c>
      <c r="M17" s="139"/>
    </row>
    <row r="18" spans="1:13" ht="33.75" x14ac:dyDescent="0.2">
      <c r="A18" s="140" t="s">
        <v>5</v>
      </c>
      <c r="B18" s="142" t="s">
        <v>94</v>
      </c>
      <c r="C18" s="68" t="s">
        <v>28</v>
      </c>
      <c r="D18" s="71" t="s">
        <v>29</v>
      </c>
      <c r="E18" s="71" t="s">
        <v>32</v>
      </c>
      <c r="F18" s="72" t="s">
        <v>40</v>
      </c>
      <c r="G18" s="60"/>
      <c r="H18" s="144">
        <v>0.05</v>
      </c>
      <c r="I18" s="144" t="e">
        <f>L19*H$4/L$4</f>
        <v>#VALUE!</v>
      </c>
      <c r="J18" s="146" t="e">
        <f t="shared" ref="J18" si="7">IF(B18="NON","",(IF(D19&lt;&gt;"",1/3,0)+IF(E19&lt;&gt;"",2/3,0)+IF(F19&lt;&gt;"",1,0))*20*I18)</f>
        <v>#VALUE!</v>
      </c>
      <c r="K18" s="61"/>
      <c r="L18" s="62"/>
      <c r="M18" s="138"/>
    </row>
    <row r="19" spans="1:13" ht="15.75" customHeight="1" thickBot="1" x14ac:dyDescent="0.25">
      <c r="A19" s="141"/>
      <c r="B19" s="143"/>
      <c r="C19" s="130"/>
      <c r="D19" s="131"/>
      <c r="E19" s="131"/>
      <c r="F19" s="132"/>
      <c r="G19" s="63" t="str">
        <f>IF(K19="PB","◄","")</f>
        <v>◄</v>
      </c>
      <c r="H19" s="145"/>
      <c r="I19" s="145"/>
      <c r="J19" s="147"/>
      <c r="K19" s="64" t="str">
        <f>IF(OR(B18="Obligatoire",B18="OUI"),IF(COUNTBLANK(C19:F19)=3,1,"PB"),IF(B18="NON",IF(COUNTBLANK(C19:F19)=4,0,"PB")))</f>
        <v>PB</v>
      </c>
      <c r="L19" s="65" t="e">
        <f>H18*K19</f>
        <v>#VALUE!</v>
      </c>
      <c r="M19" s="139"/>
    </row>
    <row r="20" spans="1:13" ht="38.25" customHeight="1" thickBot="1" x14ac:dyDescent="0.25">
      <c r="A20" s="73" t="s">
        <v>8</v>
      </c>
      <c r="B20" s="74"/>
      <c r="C20" s="58" t="s">
        <v>28</v>
      </c>
      <c r="D20" s="58" t="s">
        <v>43</v>
      </c>
      <c r="E20" s="58" t="s">
        <v>44</v>
      </c>
      <c r="F20" s="59" t="s">
        <v>39</v>
      </c>
      <c r="G20" s="75"/>
      <c r="H20" s="76"/>
      <c r="I20" s="76"/>
      <c r="J20" s="77"/>
      <c r="K20" s="61"/>
      <c r="L20" s="65"/>
      <c r="M20" s="115"/>
    </row>
    <row r="21" spans="1:13" ht="39" customHeight="1" thickBot="1" x14ac:dyDescent="0.25">
      <c r="A21" s="78" t="s">
        <v>84</v>
      </c>
      <c r="B21" s="119" t="s">
        <v>94</v>
      </c>
      <c r="C21" s="133"/>
      <c r="D21" s="133"/>
      <c r="E21" s="133"/>
      <c r="F21" s="134"/>
      <c r="G21" s="79" t="str">
        <f>IF(K21="PB","◄","")</f>
        <v>◄</v>
      </c>
      <c r="H21" s="40">
        <v>2.5000000000000001E-2</v>
      </c>
      <c r="I21" s="40" t="e">
        <f>L21*H$4/L$4</f>
        <v>#VALUE!</v>
      </c>
      <c r="J21" s="41" t="e">
        <f>IF(B21="NON","",(IF(D21&lt;&gt;"",1/3,0)+IF(E21&lt;&gt;"",2/3,0)+IF(F21&lt;&gt;"",1,0))*20*I21)</f>
        <v>#VALUE!</v>
      </c>
      <c r="K21" s="61" t="str">
        <f>IF(OR(B21="Obligatoire",B21="OUI"),IF(COUNTBLANK(C21:F21)=3,1,"PB"),IF(B21="NON",IF(COUNTBLANK(C21:F21)=4,0,"PB")))</f>
        <v>PB</v>
      </c>
      <c r="L21" s="65" t="e">
        <f>H21*K21</f>
        <v>#VALUE!</v>
      </c>
      <c r="M21" s="116"/>
    </row>
    <row r="22" spans="1:13" ht="39" customHeight="1" thickBot="1" x14ac:dyDescent="0.25">
      <c r="A22" s="78" t="s">
        <v>85</v>
      </c>
      <c r="B22" s="119" t="s">
        <v>94</v>
      </c>
      <c r="C22" s="133"/>
      <c r="D22" s="133"/>
      <c r="E22" s="133"/>
      <c r="F22" s="134"/>
      <c r="G22" s="79" t="str">
        <f>IF(K22="PB","◄","")</f>
        <v>◄</v>
      </c>
      <c r="H22" s="40">
        <v>0.05</v>
      </c>
      <c r="I22" s="40" t="e">
        <f>L22*H$4/L$4</f>
        <v>#VALUE!</v>
      </c>
      <c r="J22" s="41" t="e">
        <f>IF(B22="NON","",(IF(D22&lt;&gt;"",1/3,0)+IF(E22&lt;&gt;"",2/3,0)+IF(F22&lt;&gt;"",1,0))*20*I22)</f>
        <v>#VALUE!</v>
      </c>
      <c r="K22" s="61" t="str">
        <f>IF(OR(B22="Obligatoire",B22="OUI"),IF(COUNTBLANK(C22:F22)=3,1,"PB"),IF(B22="NON",IF(COUNTBLANK(C22:F22)=4,0,"PB")))</f>
        <v>PB</v>
      </c>
      <c r="L22" s="65" t="e">
        <f>H22*K22</f>
        <v>#VALUE!</v>
      </c>
      <c r="M22" s="38"/>
    </row>
    <row r="23" spans="1:13" ht="39" customHeight="1" thickBot="1" x14ac:dyDescent="0.25">
      <c r="A23" s="80" t="s">
        <v>86</v>
      </c>
      <c r="B23" s="120" t="s">
        <v>94</v>
      </c>
      <c r="C23" s="131"/>
      <c r="D23" s="131"/>
      <c r="E23" s="131"/>
      <c r="F23" s="132"/>
      <c r="G23" s="81" t="str">
        <f>IF(K23="PB","◄","")</f>
        <v>◄</v>
      </c>
      <c r="H23" s="42">
        <v>0.05</v>
      </c>
      <c r="I23" s="42" t="e">
        <f>L23*H$4/L$4</f>
        <v>#VALUE!</v>
      </c>
      <c r="J23" s="43" t="e">
        <f>IF(B23="NON","",(IF(D23&lt;&gt;"",1/3,0)+IF(E23&lt;&gt;"",2/3,0)+IF(F23&lt;&gt;"",1,0))*20*I23)</f>
        <v>#VALUE!</v>
      </c>
      <c r="K23" s="61" t="str">
        <f>IF(OR(B23="Obligatoire",B23="OUI"),IF(COUNTBLANK(C23:F23)=3,1,"PB"),IF(B23="NON",IF(COUNTBLANK(C23:F23)=4,0,"PB")))</f>
        <v>PB</v>
      </c>
      <c r="L23" s="65" t="e">
        <f>H23*K23</f>
        <v>#VALUE!</v>
      </c>
      <c r="M23" s="38"/>
    </row>
    <row r="24" spans="1:13" ht="34.9" customHeight="1" thickBot="1" x14ac:dyDescent="0.25">
      <c r="A24" s="156" t="s">
        <v>97</v>
      </c>
      <c r="B24" s="157"/>
      <c r="C24" s="157"/>
      <c r="D24" s="157"/>
      <c r="E24" s="157"/>
      <c r="F24" s="157"/>
      <c r="G24" s="158"/>
      <c r="H24" s="39">
        <f>SUM(H26:H39)</f>
        <v>0.5</v>
      </c>
      <c r="I24" s="25" t="e">
        <f>SUM(I26:I39)</f>
        <v>#VALUE!</v>
      </c>
      <c r="J24" s="26" t="e">
        <f>SUM(J26:J39)</f>
        <v>#VALUE!</v>
      </c>
      <c r="K24" s="82"/>
      <c r="L24" s="83" t="e">
        <f>SUM(L26:L39)</f>
        <v>#VALUE!</v>
      </c>
      <c r="M24" s="32"/>
    </row>
    <row r="25" spans="1:13" ht="26.25" customHeight="1" thickBot="1" x14ac:dyDescent="0.25">
      <c r="A25" s="51" t="s">
        <v>0</v>
      </c>
      <c r="B25" s="52"/>
      <c r="C25" s="52"/>
      <c r="D25" s="52"/>
      <c r="E25" s="52"/>
      <c r="F25" s="52"/>
      <c r="G25" s="53"/>
      <c r="H25" s="27"/>
      <c r="I25" s="27"/>
      <c r="J25" s="28"/>
      <c r="K25" s="54"/>
      <c r="L25" s="55"/>
      <c r="M25" s="33"/>
    </row>
    <row r="26" spans="1:13" ht="33.75" x14ac:dyDescent="0.2">
      <c r="A26" s="159" t="s">
        <v>9</v>
      </c>
      <c r="B26" s="142" t="s">
        <v>94</v>
      </c>
      <c r="C26" s="57" t="s">
        <v>22</v>
      </c>
      <c r="D26" s="58" t="s">
        <v>91</v>
      </c>
      <c r="E26" s="58" t="s">
        <v>92</v>
      </c>
      <c r="F26" s="59" t="s">
        <v>64</v>
      </c>
      <c r="G26" s="60"/>
      <c r="H26" s="144">
        <v>0.05</v>
      </c>
      <c r="I26" s="144" t="e">
        <f>L27*H$24/L$24</f>
        <v>#VALUE!</v>
      </c>
      <c r="J26" s="146" t="e">
        <f>IF(B26="NON","",(IF(D27&lt;&gt;"",1/3,0)+IF(E27&lt;&gt;"",2/3,0)+IF(F27&lt;&gt;"",1,0))*20*I26)</f>
        <v>#VALUE!</v>
      </c>
      <c r="K26" s="61"/>
      <c r="L26" s="62"/>
      <c r="M26" s="138"/>
    </row>
    <row r="27" spans="1:13" ht="18.75" thickBot="1" x14ac:dyDescent="0.25">
      <c r="A27" s="160"/>
      <c r="B27" s="143"/>
      <c r="C27" s="130"/>
      <c r="D27" s="131"/>
      <c r="E27" s="131"/>
      <c r="F27" s="132"/>
      <c r="G27" s="63" t="str">
        <f>IF(K27="PB","◄","")</f>
        <v>◄</v>
      </c>
      <c r="H27" s="145"/>
      <c r="I27" s="145"/>
      <c r="J27" s="147"/>
      <c r="K27" s="64" t="str">
        <f t="shared" ref="K27:K39" si="8">IF(OR(B26="Obligatoire",B26="OUI"),IF(COUNTBLANK(C27:F27)=3,1,"PB"),IF(B26="NON",IF(COUNTBLANK(C27:F27)=4,0,"PB")))</f>
        <v>PB</v>
      </c>
      <c r="L27" s="65" t="e">
        <f>H26*K27</f>
        <v>#VALUE!</v>
      </c>
      <c r="M27" s="139"/>
    </row>
    <row r="28" spans="1:13" ht="45" x14ac:dyDescent="0.2">
      <c r="A28" s="159" t="s">
        <v>10</v>
      </c>
      <c r="B28" s="142" t="s">
        <v>94</v>
      </c>
      <c r="C28" s="57" t="s">
        <v>90</v>
      </c>
      <c r="D28" s="58" t="s">
        <v>65</v>
      </c>
      <c r="E28" s="58" t="s">
        <v>67</v>
      </c>
      <c r="F28" s="59" t="s">
        <v>66</v>
      </c>
      <c r="G28" s="60"/>
      <c r="H28" s="144">
        <v>7.4999999999999997E-2</v>
      </c>
      <c r="I28" s="144" t="e">
        <f>L29*H$24/L$24</f>
        <v>#VALUE!</v>
      </c>
      <c r="J28" s="146" t="e">
        <f t="shared" ref="J28" si="9">IF(B28="NON","",(IF(D29&lt;&gt;"",1/3,0)+IF(E29&lt;&gt;"",2/3,0)+IF(F29&lt;&gt;"",1,0))*20*I28)</f>
        <v>#VALUE!</v>
      </c>
      <c r="K28" s="64"/>
      <c r="L28" s="65"/>
      <c r="M28" s="138"/>
    </row>
    <row r="29" spans="1:13" ht="18.75" thickBot="1" x14ac:dyDescent="0.25">
      <c r="A29" s="160"/>
      <c r="B29" s="143"/>
      <c r="C29" s="130"/>
      <c r="D29" s="131"/>
      <c r="E29" s="131"/>
      <c r="F29" s="132"/>
      <c r="G29" s="63" t="str">
        <f>IF(K29="PB","◄","")</f>
        <v>◄</v>
      </c>
      <c r="H29" s="145"/>
      <c r="I29" s="145"/>
      <c r="J29" s="147"/>
      <c r="K29" s="64" t="str">
        <f t="shared" si="8"/>
        <v>PB</v>
      </c>
      <c r="L29" s="65" t="e">
        <f t="shared" ref="L29:L39" si="10">H28*K29</f>
        <v>#VALUE!</v>
      </c>
      <c r="M29" s="139"/>
    </row>
    <row r="30" spans="1:13" ht="33.75" x14ac:dyDescent="0.2">
      <c r="A30" s="159" t="s">
        <v>11</v>
      </c>
      <c r="B30" s="142" t="s">
        <v>94</v>
      </c>
      <c r="C30" s="57" t="s">
        <v>60</v>
      </c>
      <c r="D30" s="58" t="s">
        <v>63</v>
      </c>
      <c r="E30" s="58" t="s">
        <v>62</v>
      </c>
      <c r="F30" s="59" t="s">
        <v>61</v>
      </c>
      <c r="G30" s="60"/>
      <c r="H30" s="144">
        <v>0.125</v>
      </c>
      <c r="I30" s="144" t="e">
        <f>L31*H$24/L$24</f>
        <v>#VALUE!</v>
      </c>
      <c r="J30" s="146" t="e">
        <f t="shared" ref="J30" si="11">IF(B30="NON","",(IF(D31&lt;&gt;"",1/3,0)+IF(E31&lt;&gt;"",2/3,0)+IF(F31&lt;&gt;"",1,0))*20*I30)</f>
        <v>#VALUE!</v>
      </c>
      <c r="K30" s="64"/>
      <c r="L30" s="65"/>
      <c r="M30" s="138"/>
    </row>
    <row r="31" spans="1:13" ht="18.75" thickBot="1" x14ac:dyDescent="0.25">
      <c r="A31" s="160"/>
      <c r="B31" s="143"/>
      <c r="C31" s="130"/>
      <c r="D31" s="131"/>
      <c r="E31" s="131"/>
      <c r="F31" s="132"/>
      <c r="G31" s="63" t="str">
        <f>IF(K31="PB","◄","")</f>
        <v>◄</v>
      </c>
      <c r="H31" s="145"/>
      <c r="I31" s="145"/>
      <c r="J31" s="147"/>
      <c r="K31" s="64" t="str">
        <f t="shared" si="8"/>
        <v>PB</v>
      </c>
      <c r="L31" s="65" t="e">
        <f t="shared" si="10"/>
        <v>#VALUE!</v>
      </c>
      <c r="M31" s="139"/>
    </row>
    <row r="32" spans="1:13" ht="22.5" x14ac:dyDescent="0.2">
      <c r="A32" s="159" t="s">
        <v>12</v>
      </c>
      <c r="B32" s="142" t="s">
        <v>94</v>
      </c>
      <c r="C32" s="57" t="s">
        <v>56</v>
      </c>
      <c r="D32" s="58" t="s">
        <v>57</v>
      </c>
      <c r="E32" s="58" t="s">
        <v>58</v>
      </c>
      <c r="F32" s="59" t="s">
        <v>59</v>
      </c>
      <c r="G32" s="60"/>
      <c r="H32" s="144">
        <v>0.05</v>
      </c>
      <c r="I32" s="144" t="e">
        <f>L33*H$24/L$24</f>
        <v>#VALUE!</v>
      </c>
      <c r="J32" s="146" t="e">
        <f t="shared" ref="J32" si="12">IF(B32="NON","",(IF(D33&lt;&gt;"",1/3,0)+IF(E33&lt;&gt;"",2/3,0)+IF(F33&lt;&gt;"",1,0))*20*I32)</f>
        <v>#VALUE!</v>
      </c>
      <c r="K32" s="64"/>
      <c r="L32" s="65"/>
      <c r="M32" s="138"/>
    </row>
    <row r="33" spans="1:13" ht="18.75" thickBot="1" x14ac:dyDescent="0.25">
      <c r="A33" s="160"/>
      <c r="B33" s="143"/>
      <c r="C33" s="130"/>
      <c r="D33" s="131"/>
      <c r="E33" s="131"/>
      <c r="F33" s="132"/>
      <c r="G33" s="63" t="str">
        <f>IF(K33="PB","◄","")</f>
        <v>◄</v>
      </c>
      <c r="H33" s="145"/>
      <c r="I33" s="145"/>
      <c r="J33" s="147"/>
      <c r="K33" s="64" t="str">
        <f t="shared" si="8"/>
        <v>PB</v>
      </c>
      <c r="L33" s="65" t="e">
        <f t="shared" si="10"/>
        <v>#VALUE!</v>
      </c>
      <c r="M33" s="139"/>
    </row>
    <row r="34" spans="1:13" ht="45" x14ac:dyDescent="0.2">
      <c r="A34" s="159" t="s">
        <v>13</v>
      </c>
      <c r="B34" s="142" t="s">
        <v>94</v>
      </c>
      <c r="C34" s="57" t="s">
        <v>52</v>
      </c>
      <c r="D34" s="58" t="s">
        <v>53</v>
      </c>
      <c r="E34" s="58" t="s">
        <v>54</v>
      </c>
      <c r="F34" s="59" t="s">
        <v>55</v>
      </c>
      <c r="G34" s="60"/>
      <c r="H34" s="144">
        <v>7.4999999999999997E-2</v>
      </c>
      <c r="I34" s="144" t="e">
        <f>L35*H$24/L$24</f>
        <v>#VALUE!</v>
      </c>
      <c r="J34" s="146" t="e">
        <f t="shared" ref="J34" si="13">IF(B34="NON","",(IF(D35&lt;&gt;"",1/3,0)+IF(E35&lt;&gt;"",2/3,0)+IF(F35&lt;&gt;"",1,0))*20*I34)</f>
        <v>#VALUE!</v>
      </c>
      <c r="K34" s="64"/>
      <c r="L34" s="65"/>
      <c r="M34" s="138"/>
    </row>
    <row r="35" spans="1:13" ht="16.5" thickBot="1" x14ac:dyDescent="0.25">
      <c r="A35" s="160"/>
      <c r="B35" s="143"/>
      <c r="C35" s="29"/>
      <c r="D35" s="30"/>
      <c r="E35" s="30"/>
      <c r="F35" s="31"/>
      <c r="G35" s="63" t="str">
        <f>IF(K35="PB","◄","")</f>
        <v>◄</v>
      </c>
      <c r="H35" s="145"/>
      <c r="I35" s="145"/>
      <c r="J35" s="147"/>
      <c r="K35" s="64" t="str">
        <f t="shared" si="8"/>
        <v>PB</v>
      </c>
      <c r="L35" s="65" t="e">
        <f t="shared" si="10"/>
        <v>#VALUE!</v>
      </c>
      <c r="M35" s="139"/>
    </row>
    <row r="36" spans="1:13" ht="22.5" x14ac:dyDescent="0.2">
      <c r="A36" s="159" t="s">
        <v>87</v>
      </c>
      <c r="B36" s="142" t="s">
        <v>94</v>
      </c>
      <c r="C36" s="57" t="s">
        <v>48</v>
      </c>
      <c r="D36" s="58" t="s">
        <v>49</v>
      </c>
      <c r="E36" s="58" t="s">
        <v>50</v>
      </c>
      <c r="F36" s="59" t="s">
        <v>51</v>
      </c>
      <c r="G36" s="60"/>
      <c r="H36" s="144">
        <v>0.1</v>
      </c>
      <c r="I36" s="144" t="e">
        <f>L37*H$24/L$24</f>
        <v>#VALUE!</v>
      </c>
      <c r="J36" s="146" t="e">
        <f t="shared" ref="J36" si="14">IF(B36="NON","",(IF(D37&lt;&gt;"",1/3,0)+IF(E37&lt;&gt;"",2/3,0)+IF(F37&lt;&gt;"",1,0))*20*I36)</f>
        <v>#VALUE!</v>
      </c>
      <c r="K36" s="64"/>
      <c r="L36" s="65"/>
      <c r="M36" s="138"/>
    </row>
    <row r="37" spans="1:13" ht="18.75" thickBot="1" x14ac:dyDescent="0.25">
      <c r="A37" s="160"/>
      <c r="B37" s="143"/>
      <c r="C37" s="130"/>
      <c r="D37" s="131"/>
      <c r="E37" s="131"/>
      <c r="F37" s="132"/>
      <c r="G37" s="63" t="str">
        <f>IF(K37="PB","◄","")</f>
        <v>◄</v>
      </c>
      <c r="H37" s="145"/>
      <c r="I37" s="145"/>
      <c r="J37" s="147"/>
      <c r="K37" s="64" t="str">
        <f t="shared" si="8"/>
        <v>PB</v>
      </c>
      <c r="L37" s="65" t="e">
        <f t="shared" si="10"/>
        <v>#VALUE!</v>
      </c>
      <c r="M37" s="139"/>
    </row>
    <row r="38" spans="1:13" ht="67.5" x14ac:dyDescent="0.2">
      <c r="A38" s="176" t="s">
        <v>2</v>
      </c>
      <c r="B38" s="142" t="s">
        <v>94</v>
      </c>
      <c r="C38" s="57" t="s">
        <v>45</v>
      </c>
      <c r="D38" s="58" t="s">
        <v>100</v>
      </c>
      <c r="E38" s="58" t="s">
        <v>46</v>
      </c>
      <c r="F38" s="59" t="s">
        <v>47</v>
      </c>
      <c r="G38" s="60"/>
      <c r="H38" s="144">
        <v>2.5000000000000001E-2</v>
      </c>
      <c r="I38" s="144" t="e">
        <f>L39*H$24/L$24</f>
        <v>#VALUE!</v>
      </c>
      <c r="J38" s="146" t="e">
        <f>IF(B38="NON","",(IF(D39&lt;&gt;"",1/3,0)+IF(E39&lt;&gt;"",2/3,0)+IF(F39&lt;&gt;"",1,0))*20*I38)</f>
        <v>#VALUE!</v>
      </c>
      <c r="K38" s="64"/>
      <c r="L38" s="65"/>
      <c r="M38" s="138"/>
    </row>
    <row r="39" spans="1:13" ht="18.75" thickBot="1" x14ac:dyDescent="0.25">
      <c r="A39" s="177"/>
      <c r="B39" s="143"/>
      <c r="C39" s="130"/>
      <c r="D39" s="131"/>
      <c r="E39" s="131"/>
      <c r="F39" s="132"/>
      <c r="G39" s="63" t="str">
        <f>IF(K39="PB","◄","")</f>
        <v>◄</v>
      </c>
      <c r="H39" s="145"/>
      <c r="I39" s="145"/>
      <c r="J39" s="147"/>
      <c r="K39" s="64" t="str">
        <f t="shared" si="8"/>
        <v>PB</v>
      </c>
      <c r="L39" s="65" t="e">
        <f t="shared" si="10"/>
        <v>#VALUE!</v>
      </c>
      <c r="M39" s="139"/>
    </row>
    <row r="40" spans="1:13" ht="16.5" thickBot="1" x14ac:dyDescent="0.25">
      <c r="A40" s="178" t="s">
        <v>71</v>
      </c>
      <c r="B40" s="179"/>
      <c r="C40" s="179"/>
      <c r="D40" s="179"/>
      <c r="E40" s="179"/>
      <c r="F40" s="179"/>
      <c r="G40" s="84"/>
      <c r="H40" s="85"/>
      <c r="I40" s="85"/>
      <c r="J40" s="86"/>
      <c r="K40" s="87"/>
      <c r="L40" s="88"/>
      <c r="M40" s="89"/>
    </row>
    <row r="41" spans="1:13" ht="21" thickBot="1" x14ac:dyDescent="0.25">
      <c r="A41" s="90"/>
      <c r="B41" s="180" t="s">
        <v>77</v>
      </c>
      <c r="C41" s="180"/>
      <c r="D41" s="180"/>
      <c r="E41" s="180"/>
      <c r="F41" s="180"/>
      <c r="G41" s="180"/>
      <c r="H41" s="181"/>
      <c r="I41" s="91" t="str">
        <f>IF(G42="CORRECT",J4+J24,"PB")</f>
        <v>PB</v>
      </c>
      <c r="J41" s="92" t="s">
        <v>96</v>
      </c>
      <c r="K41" s="93"/>
      <c r="L41" s="94"/>
      <c r="M41" s="95"/>
    </row>
    <row r="42" spans="1:13" ht="34.5" customHeight="1" thickBot="1" x14ac:dyDescent="0.25">
      <c r="A42" s="182" t="s">
        <v>102</v>
      </c>
      <c r="B42" s="183"/>
      <c r="C42" s="183"/>
      <c r="D42" s="183"/>
      <c r="E42" s="183"/>
      <c r="F42" s="183"/>
      <c r="G42" s="184" t="str">
        <f>IF(OR(K7="PB",K9="PB",K11="PB",K13="PB",K15="PB",K17="PB",K19="PB",K21="PB",K22="PB",K23="PB",K27="PB",K29="PB",K31="PB",K33="PB",K35="PB",K37="PB",K39="PB",),"INCORRECT","CORRECT")</f>
        <v>INCORRECT</v>
      </c>
      <c r="H42" s="185"/>
      <c r="I42" s="96"/>
      <c r="J42" s="96"/>
      <c r="K42" s="93"/>
      <c r="L42" s="93"/>
      <c r="M42" s="97" t="s">
        <v>95</v>
      </c>
    </row>
    <row r="43" spans="1:13" ht="42" customHeight="1" thickBot="1" x14ac:dyDescent="0.25">
      <c r="A43" s="174" t="s">
        <v>104</v>
      </c>
      <c r="B43" s="175"/>
      <c r="C43" s="175"/>
      <c r="D43" s="175"/>
      <c r="E43" s="175"/>
      <c r="F43" s="175"/>
      <c r="G43" s="175"/>
      <c r="H43" s="175"/>
      <c r="I43" s="118"/>
      <c r="J43" s="117" t="s">
        <v>96</v>
      </c>
      <c r="K43" s="98"/>
      <c r="L43" s="99"/>
      <c r="M43" s="100"/>
    </row>
    <row r="44" spans="1:13" ht="20.25" x14ac:dyDescent="0.2">
      <c r="A44" s="186" t="s">
        <v>78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8"/>
    </row>
    <row r="45" spans="1:13" x14ac:dyDescent="0.2">
      <c r="A45" s="189"/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1"/>
    </row>
    <row r="46" spans="1:13" x14ac:dyDescent="0.2">
      <c r="A46" s="192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4"/>
    </row>
    <row r="47" spans="1:13" ht="46.9" customHeight="1" thickBot="1" x14ac:dyDescent="0.25">
      <c r="A47" s="195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7"/>
    </row>
    <row r="48" spans="1:13" ht="15.75" thickBot="1" x14ac:dyDescent="0.3">
      <c r="A48" s="101"/>
      <c r="B48" s="102"/>
      <c r="C48" s="102"/>
      <c r="D48" s="103"/>
      <c r="E48" s="103"/>
      <c r="F48" s="103"/>
      <c r="G48" s="104"/>
      <c r="H48" s="104"/>
      <c r="I48" s="104"/>
      <c r="J48" s="105"/>
      <c r="K48" s="106"/>
      <c r="L48" s="107"/>
      <c r="M48" s="95"/>
    </row>
    <row r="49" spans="1:13" ht="18" x14ac:dyDescent="0.2">
      <c r="A49" s="108" t="s">
        <v>101</v>
      </c>
      <c r="B49" s="161" t="s">
        <v>72</v>
      </c>
      <c r="C49" s="162"/>
      <c r="F49" s="109"/>
      <c r="G49" s="110"/>
      <c r="H49" s="163" t="s">
        <v>79</v>
      </c>
      <c r="I49" s="164"/>
      <c r="J49" s="164"/>
      <c r="K49" s="164"/>
      <c r="L49" s="164"/>
      <c r="M49" s="165"/>
    </row>
    <row r="50" spans="1:13" ht="16.5" thickBot="1" x14ac:dyDescent="0.25">
      <c r="A50" s="36"/>
      <c r="B50" s="172"/>
      <c r="C50" s="173"/>
      <c r="F50" s="111"/>
      <c r="G50" s="110"/>
      <c r="H50" s="166"/>
      <c r="I50" s="167"/>
      <c r="J50" s="167"/>
      <c r="K50" s="167"/>
      <c r="L50" s="167"/>
      <c r="M50" s="168"/>
    </row>
    <row r="51" spans="1:13" x14ac:dyDescent="0.2">
      <c r="A51" s="36"/>
      <c r="C51" s="112"/>
      <c r="D51" s="107"/>
      <c r="E51" s="107"/>
      <c r="F51" s="107"/>
      <c r="G51" s="107"/>
      <c r="H51" s="166"/>
      <c r="I51" s="167"/>
      <c r="J51" s="167"/>
      <c r="K51" s="167"/>
      <c r="L51" s="167"/>
      <c r="M51" s="168"/>
    </row>
    <row r="52" spans="1:13" ht="15.75" thickBot="1" x14ac:dyDescent="0.3">
      <c r="A52" s="37"/>
      <c r="B52" s="113"/>
      <c r="C52" s="114"/>
      <c r="D52" s="114"/>
      <c r="E52" s="114"/>
      <c r="F52" s="114"/>
      <c r="G52" s="114"/>
      <c r="H52" s="169"/>
      <c r="I52" s="170"/>
      <c r="J52" s="170"/>
      <c r="K52" s="170"/>
      <c r="L52" s="170"/>
      <c r="M52" s="171"/>
    </row>
  </sheetData>
  <sheetProtection sheet="1" objects="1" scenarios="1" selectLockedCells="1"/>
  <mergeCells count="100">
    <mergeCell ref="A46:M47"/>
    <mergeCell ref="B49:C49"/>
    <mergeCell ref="H49:M52"/>
    <mergeCell ref="B50:C50"/>
    <mergeCell ref="H38:H39"/>
    <mergeCell ref="I38:I39"/>
    <mergeCell ref="M38:M39"/>
    <mergeCell ref="A43:H43"/>
    <mergeCell ref="A38:A39"/>
    <mergeCell ref="B38:B39"/>
    <mergeCell ref="A40:F40"/>
    <mergeCell ref="B41:H41"/>
    <mergeCell ref="A42:F42"/>
    <mergeCell ref="G42:H42"/>
    <mergeCell ref="J38:J39"/>
    <mergeCell ref="A44:M44"/>
    <mergeCell ref="A45:M45"/>
    <mergeCell ref="M34:M35"/>
    <mergeCell ref="A36:A37"/>
    <mergeCell ref="B36:B37"/>
    <mergeCell ref="H36:H37"/>
    <mergeCell ref="I36:I37"/>
    <mergeCell ref="J36:J37"/>
    <mergeCell ref="M36:M37"/>
    <mergeCell ref="A34:A35"/>
    <mergeCell ref="B34:B35"/>
    <mergeCell ref="H34:H35"/>
    <mergeCell ref="I34:I35"/>
    <mergeCell ref="J34:J35"/>
    <mergeCell ref="M30:M31"/>
    <mergeCell ref="A32:A33"/>
    <mergeCell ref="B32:B33"/>
    <mergeCell ref="H32:H33"/>
    <mergeCell ref="I32:I33"/>
    <mergeCell ref="J32:J33"/>
    <mergeCell ref="M32:M33"/>
    <mergeCell ref="A30:A31"/>
    <mergeCell ref="B30:B31"/>
    <mergeCell ref="H30:H31"/>
    <mergeCell ref="I30:I31"/>
    <mergeCell ref="J30:J31"/>
    <mergeCell ref="J26:J27"/>
    <mergeCell ref="M26:M27"/>
    <mergeCell ref="A28:A29"/>
    <mergeCell ref="B28:B29"/>
    <mergeCell ref="H28:H29"/>
    <mergeCell ref="I28:I29"/>
    <mergeCell ref="J28:J29"/>
    <mergeCell ref="M28:M29"/>
    <mergeCell ref="A26:A27"/>
    <mergeCell ref="B26:B27"/>
    <mergeCell ref="H26:H27"/>
    <mergeCell ref="I26:I27"/>
    <mergeCell ref="M18:M19"/>
    <mergeCell ref="A18:A19"/>
    <mergeCell ref="B18:B19"/>
    <mergeCell ref="H18:H19"/>
    <mergeCell ref="I18:I19"/>
    <mergeCell ref="J18:J19"/>
    <mergeCell ref="B10:B11"/>
    <mergeCell ref="H10:H11"/>
    <mergeCell ref="I10:I11"/>
    <mergeCell ref="J10:J11"/>
    <mergeCell ref="A4:G4"/>
    <mergeCell ref="A6:A7"/>
    <mergeCell ref="B6:B7"/>
    <mergeCell ref="H6:H7"/>
    <mergeCell ref="I6:I7"/>
    <mergeCell ref="A24:G24"/>
    <mergeCell ref="J6:J7"/>
    <mergeCell ref="M6:M7"/>
    <mergeCell ref="A8:A9"/>
    <mergeCell ref="B8:B9"/>
    <mergeCell ref="H8:H9"/>
    <mergeCell ref="I8:I9"/>
    <mergeCell ref="J8:J9"/>
    <mergeCell ref="M8:M9"/>
    <mergeCell ref="A12:A13"/>
    <mergeCell ref="B12:B13"/>
    <mergeCell ref="H12:H13"/>
    <mergeCell ref="I12:I13"/>
    <mergeCell ref="J12:J13"/>
    <mergeCell ref="M12:M13"/>
    <mergeCell ref="M10:M11"/>
    <mergeCell ref="F1:J1"/>
    <mergeCell ref="M14:M15"/>
    <mergeCell ref="A16:A17"/>
    <mergeCell ref="B16:B17"/>
    <mergeCell ref="H16:H17"/>
    <mergeCell ref="I16:I17"/>
    <mergeCell ref="J16:J17"/>
    <mergeCell ref="M16:M17"/>
    <mergeCell ref="A14:A15"/>
    <mergeCell ref="B14:B15"/>
    <mergeCell ref="H14:H15"/>
    <mergeCell ref="I14:I15"/>
    <mergeCell ref="J14:J15"/>
    <mergeCell ref="A1:D1"/>
    <mergeCell ref="A3:G3"/>
    <mergeCell ref="A10:A11"/>
  </mergeCells>
  <conditionalFormatting sqref="B5">
    <cfRule type="cellIs" dxfId="20" priority="17" operator="equal">
      <formula>"NON"</formula>
    </cfRule>
    <cfRule type="cellIs" dxfId="19" priority="18" operator="equal">
      <formula>"OUI"</formula>
    </cfRule>
  </conditionalFormatting>
  <conditionalFormatting sqref="B6:B19 B21:B23">
    <cfRule type="containsText" dxfId="18" priority="14" operator="containsText" text="NON">
      <formula>NOT(ISERROR(SEARCH("NON",B6)))</formula>
    </cfRule>
    <cfRule type="containsText" dxfId="17" priority="15" operator="containsText" text="OUI">
      <formula>NOT(ISERROR(SEARCH("OUI",B6)))</formula>
    </cfRule>
    <cfRule type="containsText" dxfId="16" priority="16" operator="containsText" text="Obligatoire">
      <formula>NOT(ISERROR(SEARCH("Obligatoire",B6)))</formula>
    </cfRule>
  </conditionalFormatting>
  <conditionalFormatting sqref="B25">
    <cfRule type="cellIs" dxfId="15" priority="5" operator="equal">
      <formula>"NON"</formula>
    </cfRule>
    <cfRule type="cellIs" dxfId="14" priority="6" operator="equal">
      <formula>"OUI"</formula>
    </cfRule>
  </conditionalFormatting>
  <conditionalFormatting sqref="B26:B39">
    <cfRule type="containsText" dxfId="13" priority="11" operator="containsText" text="NON">
      <formula>NOT(ISERROR(SEARCH("NON",B26)))</formula>
    </cfRule>
    <cfRule type="containsText" dxfId="12" priority="12" operator="containsText" text="OUI">
      <formula>NOT(ISERROR(SEARCH("OUI",B26)))</formula>
    </cfRule>
    <cfRule type="containsText" dxfId="11" priority="13" operator="containsText" text="Obligatoire">
      <formula>NOT(ISERROR(SEARCH("Obligatoire",B26)))</formula>
    </cfRule>
  </conditionalFormatting>
  <conditionalFormatting sqref="B40">
    <cfRule type="cellIs" dxfId="10" priority="19" operator="equal">
      <formula>"NON"</formula>
    </cfRule>
    <cfRule type="cellIs" dxfId="9" priority="20" operator="equal">
      <formula>"OUI"</formula>
    </cfRule>
  </conditionalFormatting>
  <conditionalFormatting sqref="B50 F50">
    <cfRule type="containsText" dxfId="8" priority="21" operator="containsText" text="INCORRECT">
      <formula>NOT(ISERROR(SEARCH("INCORRECT",B50)))</formula>
    </cfRule>
    <cfRule type="containsText" dxfId="7" priority="22" operator="containsText" text="CORRECT">
      <formula>NOT(ISERROR(SEARCH("CORRECT",B50)))</formula>
    </cfRule>
  </conditionalFormatting>
  <conditionalFormatting sqref="D48:F48">
    <cfRule type="containsText" dxfId="6" priority="23" operator="containsText" text="INCORRECT">
      <formula>NOT(ISERROR(SEARCH("INCORRECT",D48)))</formula>
    </cfRule>
    <cfRule type="containsText" dxfId="5" priority="24" operator="containsText" text="CORRECT">
      <formula>NOT(ISERROR(SEARCH("CORRECT",D48)))</formula>
    </cfRule>
  </conditionalFormatting>
  <conditionalFormatting sqref="G5:G23 G25:G39">
    <cfRule type="containsText" dxfId="4" priority="10" operator="containsText" text="◄">
      <formula>NOT(ISERROR(SEARCH("◄",G5)))</formula>
    </cfRule>
  </conditionalFormatting>
  <conditionalFormatting sqref="G42:H42">
    <cfRule type="cellIs" dxfId="3" priority="1" operator="notEqual">
      <formula>"CORRECT"</formula>
    </cfRule>
  </conditionalFormatting>
  <conditionalFormatting sqref="H3:I3">
    <cfRule type="cellIs" dxfId="2" priority="4" operator="notEqual">
      <formula>1</formula>
    </cfRule>
  </conditionalFormatting>
  <conditionalFormatting sqref="H4:I4">
    <cfRule type="cellIs" dxfId="1" priority="3" operator="notEqual">
      <formula>0.5</formula>
    </cfRule>
  </conditionalFormatting>
  <conditionalFormatting sqref="H24:I24">
    <cfRule type="cellIs" dxfId="0" priority="2" operator="notEqual">
      <formula>0.5</formula>
    </cfRule>
  </conditionalFormatting>
  <dataValidations disablePrompts="1" count="2">
    <dataValidation type="list" allowBlank="1" showInputMessage="1" showErrorMessage="1" sqref="B40 B5 B25 B43" xr:uid="{00000000-0002-0000-0000-000000000000}">
      <formula1>"OUI,NON"</formula1>
    </dataValidation>
    <dataValidation type="list" allowBlank="1" showInputMessage="1" showErrorMessage="1" sqref="B26:B39 B6:B19 B21:B23" xr:uid="{00000000-0002-0000-0000-000001000000}">
      <formula1>"OUI,NON,Obligatoire"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G24"/>
  <sheetViews>
    <sheetView showGridLines="0" zoomScaleNormal="100" workbookViewId="0">
      <selection activeCell="D8" sqref="D8"/>
    </sheetView>
  </sheetViews>
  <sheetFormatPr baseColWidth="10" defaultColWidth="11.42578125" defaultRowHeight="15" x14ac:dyDescent="0.25"/>
  <cols>
    <col min="1" max="1" width="2.42578125" style="2" customWidth="1"/>
    <col min="2" max="2" width="65.28515625" style="2" customWidth="1"/>
    <col min="3" max="6" width="47.85546875" style="2" customWidth="1"/>
    <col min="7" max="7" width="6.28515625" style="4" customWidth="1"/>
    <col min="8" max="16384" width="11.42578125" style="2"/>
  </cols>
  <sheetData>
    <row r="1" spans="2:7" ht="9" customHeight="1" x14ac:dyDescent="0.25"/>
    <row r="2" spans="2:7" ht="27.75" customHeight="1" x14ac:dyDescent="0.3">
      <c r="B2" s="204" t="s">
        <v>3</v>
      </c>
      <c r="C2" s="204"/>
      <c r="D2" s="204"/>
      <c r="E2" s="204"/>
      <c r="F2" s="204"/>
      <c r="G2" s="15"/>
    </row>
    <row r="3" spans="2:7" ht="25.5" customHeight="1" x14ac:dyDescent="0.25">
      <c r="B3" s="1" t="s">
        <v>1</v>
      </c>
      <c r="C3" s="1">
        <v>0</v>
      </c>
      <c r="D3" s="1">
        <v>1</v>
      </c>
      <c r="E3" s="1">
        <v>2</v>
      </c>
      <c r="F3" s="1">
        <v>3</v>
      </c>
      <c r="G3" s="5"/>
    </row>
    <row r="4" spans="2:7" s="3" customFormat="1" ht="15.75" x14ac:dyDescent="0.25">
      <c r="B4" s="16" t="s">
        <v>7</v>
      </c>
      <c r="C4" s="208"/>
      <c r="D4" s="209"/>
      <c r="E4" s="209"/>
      <c r="F4" s="210"/>
    </row>
    <row r="5" spans="2:7" s="3" customFormat="1" ht="31.5" x14ac:dyDescent="0.25">
      <c r="B5" s="11" t="s">
        <v>14</v>
      </c>
      <c r="C5" s="10" t="s">
        <v>22</v>
      </c>
      <c r="D5" s="8" t="s">
        <v>21</v>
      </c>
      <c r="E5" s="8" t="s">
        <v>27</v>
      </c>
      <c r="F5" s="8" t="s">
        <v>41</v>
      </c>
      <c r="G5" s="6"/>
    </row>
    <row r="6" spans="2:7" s="3" customFormat="1" ht="47.25" x14ac:dyDescent="0.25">
      <c r="B6" s="11" t="s">
        <v>15</v>
      </c>
      <c r="C6" s="10" t="s">
        <v>105</v>
      </c>
      <c r="D6" s="8" t="s">
        <v>42</v>
      </c>
      <c r="E6" s="8" t="s">
        <v>106</v>
      </c>
      <c r="F6" s="8" t="s">
        <v>107</v>
      </c>
      <c r="G6" s="6"/>
    </row>
    <row r="7" spans="2:7" s="3" customFormat="1" ht="47.25" x14ac:dyDescent="0.25">
      <c r="B7" s="11" t="s">
        <v>16</v>
      </c>
      <c r="C7" s="10" t="s">
        <v>23</v>
      </c>
      <c r="D7" s="8" t="s">
        <v>33</v>
      </c>
      <c r="E7" s="8" t="s">
        <v>25</v>
      </c>
      <c r="F7" s="8" t="s">
        <v>26</v>
      </c>
      <c r="G7" s="6"/>
    </row>
    <row r="8" spans="2:7" s="3" customFormat="1" ht="31.5" x14ac:dyDescent="0.25">
      <c r="B8" s="11" t="s">
        <v>17</v>
      </c>
      <c r="C8" s="10" t="s">
        <v>24</v>
      </c>
      <c r="D8" s="8" t="s">
        <v>43</v>
      </c>
      <c r="E8" s="18" t="s">
        <v>44</v>
      </c>
      <c r="F8" s="8" t="s">
        <v>39</v>
      </c>
      <c r="G8" s="6"/>
    </row>
    <row r="9" spans="2:7" s="3" customFormat="1" ht="47.25" x14ac:dyDescent="0.25">
      <c r="B9" s="17" t="s">
        <v>6</v>
      </c>
      <c r="C9" s="12" t="s">
        <v>28</v>
      </c>
      <c r="D9" s="13" t="s">
        <v>29</v>
      </c>
      <c r="E9" s="13" t="s">
        <v>31</v>
      </c>
      <c r="F9" s="13" t="s">
        <v>30</v>
      </c>
      <c r="G9" s="6"/>
    </row>
    <row r="10" spans="2:7" s="3" customFormat="1" ht="31.5" x14ac:dyDescent="0.25">
      <c r="B10" s="17" t="s">
        <v>4</v>
      </c>
      <c r="C10" s="12" t="s">
        <v>28</v>
      </c>
      <c r="D10" s="13" t="s">
        <v>21</v>
      </c>
      <c r="E10" s="13" t="s">
        <v>37</v>
      </c>
      <c r="F10" s="13" t="s">
        <v>36</v>
      </c>
      <c r="G10" s="6"/>
    </row>
    <row r="11" spans="2:7" s="3" customFormat="1" ht="47.25" x14ac:dyDescent="0.25">
      <c r="B11" s="17" t="s">
        <v>5</v>
      </c>
      <c r="C11" s="12" t="s">
        <v>28</v>
      </c>
      <c r="D11" s="13" t="s">
        <v>29</v>
      </c>
      <c r="E11" s="13" t="s">
        <v>32</v>
      </c>
      <c r="F11" s="13" t="s">
        <v>40</v>
      </c>
      <c r="G11" s="6"/>
    </row>
    <row r="12" spans="2:7" ht="31.5" x14ac:dyDescent="0.25">
      <c r="B12" s="16" t="s">
        <v>8</v>
      </c>
      <c r="C12" s="205"/>
      <c r="D12" s="206"/>
      <c r="E12" s="206"/>
      <c r="F12" s="207"/>
      <c r="G12" s="6"/>
    </row>
    <row r="13" spans="2:7" ht="15.75" x14ac:dyDescent="0.25">
      <c r="B13" s="11" t="s">
        <v>18</v>
      </c>
      <c r="C13" s="198" t="s">
        <v>28</v>
      </c>
      <c r="D13" s="201" t="s">
        <v>43</v>
      </c>
      <c r="E13" s="201" t="s">
        <v>44</v>
      </c>
      <c r="F13" s="201" t="s">
        <v>39</v>
      </c>
      <c r="G13" s="6"/>
    </row>
    <row r="14" spans="2:7" ht="15.75" x14ac:dyDescent="0.25">
      <c r="B14" s="11" t="s">
        <v>19</v>
      </c>
      <c r="C14" s="199"/>
      <c r="D14" s="202"/>
      <c r="E14" s="202"/>
      <c r="F14" s="202"/>
      <c r="G14" s="6"/>
    </row>
    <row r="15" spans="2:7" ht="15.75" x14ac:dyDescent="0.25">
      <c r="B15" s="11" t="s">
        <v>20</v>
      </c>
      <c r="C15" s="200"/>
      <c r="D15" s="203"/>
      <c r="E15" s="203"/>
      <c r="F15" s="203"/>
      <c r="G15" s="6"/>
    </row>
    <row r="18" spans="3:6" x14ac:dyDescent="0.25">
      <c r="C18" s="19"/>
      <c r="D18" s="19"/>
      <c r="E18" s="19"/>
      <c r="F18" s="19"/>
    </row>
    <row r="19" spans="3:6" x14ac:dyDescent="0.25">
      <c r="C19" s="19"/>
      <c r="D19" s="19"/>
      <c r="E19" s="19"/>
      <c r="F19" s="19"/>
    </row>
    <row r="20" spans="3:6" ht="15.75" x14ac:dyDescent="0.25">
      <c r="C20" s="19"/>
      <c r="D20" s="20"/>
      <c r="E20" s="19"/>
      <c r="F20" s="19"/>
    </row>
    <row r="21" spans="3:6" ht="15.75" x14ac:dyDescent="0.25">
      <c r="C21" s="19"/>
      <c r="D21" s="19"/>
      <c r="E21" s="20"/>
      <c r="F21" s="19"/>
    </row>
    <row r="22" spans="3:6" x14ac:dyDescent="0.25">
      <c r="C22" s="19"/>
      <c r="D22" s="19"/>
      <c r="E22" s="19"/>
      <c r="F22" s="19"/>
    </row>
    <row r="23" spans="3:6" x14ac:dyDescent="0.25">
      <c r="C23" s="19"/>
      <c r="D23" s="19"/>
      <c r="E23" s="19"/>
      <c r="F23" s="19"/>
    </row>
    <row r="24" spans="3:6" x14ac:dyDescent="0.25">
      <c r="C24" s="19"/>
      <c r="D24" s="19"/>
      <c r="E24" s="19"/>
      <c r="F24" s="19"/>
    </row>
  </sheetData>
  <sheetProtection sheet="1" objects="1" scenarios="1" selectLockedCells="1"/>
  <mergeCells count="7">
    <mergeCell ref="C13:C15"/>
    <mergeCell ref="D13:D15"/>
    <mergeCell ref="E13:E15"/>
    <mergeCell ref="F13:F15"/>
    <mergeCell ref="B2:F2"/>
    <mergeCell ref="C12:F12"/>
    <mergeCell ref="C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B1:H13"/>
  <sheetViews>
    <sheetView showGridLines="0" zoomScaleNormal="100" workbookViewId="0">
      <selection activeCell="D12" sqref="D12"/>
    </sheetView>
  </sheetViews>
  <sheetFormatPr baseColWidth="10" defaultColWidth="11.42578125" defaultRowHeight="15" x14ac:dyDescent="0.25"/>
  <cols>
    <col min="1" max="1" width="2.42578125" style="2" customWidth="1"/>
    <col min="2" max="2" width="46.85546875" style="2" customWidth="1"/>
    <col min="3" max="6" width="43.5703125" style="2" customWidth="1"/>
    <col min="7" max="7" width="10.140625" style="19" customWidth="1"/>
    <col min="8" max="8" width="11.42578125" style="19"/>
    <col min="9" max="16384" width="11.42578125" style="2"/>
  </cols>
  <sheetData>
    <row r="1" spans="2:7" ht="9" customHeight="1" x14ac:dyDescent="0.25"/>
    <row r="2" spans="2:7" ht="31.5" customHeight="1" x14ac:dyDescent="0.3">
      <c r="B2" s="211" t="s">
        <v>38</v>
      </c>
      <c r="C2" s="211"/>
      <c r="D2" s="211"/>
      <c r="E2" s="211"/>
      <c r="F2" s="211"/>
      <c r="G2" s="15"/>
    </row>
    <row r="3" spans="2:7" ht="25.5" customHeight="1" x14ac:dyDescent="0.25">
      <c r="B3" s="1" t="s">
        <v>1</v>
      </c>
      <c r="C3" s="1">
        <v>0</v>
      </c>
      <c r="D3" s="1">
        <v>1</v>
      </c>
      <c r="E3" s="1">
        <v>2</v>
      </c>
      <c r="F3" s="1">
        <v>3</v>
      </c>
      <c r="G3" s="21"/>
    </row>
    <row r="4" spans="2:7" ht="42.6" customHeight="1" x14ac:dyDescent="0.25">
      <c r="B4" s="16" t="s">
        <v>0</v>
      </c>
      <c r="C4" s="7"/>
      <c r="D4" s="7"/>
      <c r="E4" s="7"/>
      <c r="F4" s="7"/>
      <c r="G4" s="5"/>
    </row>
    <row r="5" spans="2:7" ht="47.25" x14ac:dyDescent="0.25">
      <c r="B5" s="11" t="s">
        <v>9</v>
      </c>
      <c r="C5" s="10" t="s">
        <v>22</v>
      </c>
      <c r="D5" s="8" t="s">
        <v>91</v>
      </c>
      <c r="E5" s="8" t="s">
        <v>92</v>
      </c>
      <c r="F5" s="8" t="s">
        <v>64</v>
      </c>
      <c r="G5" s="6"/>
    </row>
    <row r="6" spans="2:7" ht="63" x14ac:dyDescent="0.25">
      <c r="B6" s="11" t="s">
        <v>10</v>
      </c>
      <c r="C6" s="8" t="s">
        <v>90</v>
      </c>
      <c r="D6" s="8" t="s">
        <v>65</v>
      </c>
      <c r="E6" s="8" t="s">
        <v>67</v>
      </c>
      <c r="F6" s="8" t="s">
        <v>66</v>
      </c>
      <c r="G6" s="6"/>
    </row>
    <row r="7" spans="2:7" ht="62.25" customHeight="1" x14ac:dyDescent="0.25">
      <c r="B7" s="11" t="s">
        <v>11</v>
      </c>
      <c r="C7" s="8" t="s">
        <v>60</v>
      </c>
      <c r="D7" s="8" t="s">
        <v>63</v>
      </c>
      <c r="E7" s="8" t="s">
        <v>62</v>
      </c>
      <c r="F7" s="8" t="s">
        <v>61</v>
      </c>
      <c r="G7" s="6"/>
    </row>
    <row r="8" spans="2:7" ht="31.5" x14ac:dyDescent="0.25">
      <c r="B8" s="11" t="s">
        <v>34</v>
      </c>
      <c r="C8" s="8" t="s">
        <v>56</v>
      </c>
      <c r="D8" s="8" t="s">
        <v>57</v>
      </c>
      <c r="E8" s="8" t="s">
        <v>58</v>
      </c>
      <c r="F8" s="8" t="s">
        <v>59</v>
      </c>
      <c r="G8" s="6"/>
    </row>
    <row r="9" spans="2:7" ht="63" x14ac:dyDescent="0.25">
      <c r="B9" s="11" t="s">
        <v>35</v>
      </c>
      <c r="C9" s="8" t="s">
        <v>52</v>
      </c>
      <c r="D9" s="8" t="s">
        <v>53</v>
      </c>
      <c r="E9" s="8" t="s">
        <v>54</v>
      </c>
      <c r="F9" s="8" t="s">
        <v>55</v>
      </c>
      <c r="G9" s="6"/>
    </row>
    <row r="10" spans="2:7" ht="47.25" x14ac:dyDescent="0.25">
      <c r="B10" s="11" t="s">
        <v>99</v>
      </c>
      <c r="C10" s="8" t="s">
        <v>48</v>
      </c>
      <c r="D10" s="8" t="s">
        <v>49</v>
      </c>
      <c r="E10" s="8" t="s">
        <v>50</v>
      </c>
      <c r="F10" s="8" t="s">
        <v>51</v>
      </c>
      <c r="G10" s="6"/>
    </row>
    <row r="11" spans="2:7" ht="94.5" x14ac:dyDescent="0.25">
      <c r="B11" s="16" t="s">
        <v>2</v>
      </c>
      <c r="C11" s="9" t="s">
        <v>45</v>
      </c>
      <c r="D11" s="9" t="s">
        <v>100</v>
      </c>
      <c r="E11" s="9" t="s">
        <v>46</v>
      </c>
      <c r="F11" s="9" t="s">
        <v>47</v>
      </c>
      <c r="G11" s="6"/>
    </row>
    <row r="12" spans="2:7" ht="34.5" customHeight="1" x14ac:dyDescent="0.25">
      <c r="B12" s="14"/>
    </row>
    <row r="13" spans="2:7" ht="15.75" x14ac:dyDescent="0.25">
      <c r="C13" s="20"/>
      <c r="D13" s="20"/>
      <c r="E13" s="20"/>
      <c r="F13" s="20"/>
    </row>
  </sheetData>
  <sheetProtection sheet="1" objects="1" scenarios="1" selectLockedCells="1"/>
  <mergeCells count="1">
    <mergeCell ref="B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I N V W l U L K t 6 k A A A A 9 g A A A B I A H A B D b 2 5 m a W c v U G F j a 2 F n Z S 5 4 b W w g o h g A K K A U A A A A A A A A A A A A A A A A A A A A A A A A A A A A h Y 8 x D o I w G I W v Q r r T l r I Q 8 l M G E y d J j C b G l Z Q C j V B M W y x 3 c / B I X k G M o m 6 O 7 3 v f 8 N 7 9 e o N 8 6 r v g I o 1 V g 8 5 Q h C k K p B Z D p X S T o d H V Y Y J y D t t S n M p G B r O s b T r Z K k O t c + e U E O 8 9 9 j E e T E M Y p R E 5 F p u 9 a G V f o o + s / s u h 0 t a V W k j E 4 f A a w x m O Y o Z j l m A K Z I F Q K P 0 V 2 L z 3 2 f 5 A W I 2 d G 4 3 k t Q n X O y B L B P L + w B 9 Q S w M E F A A C A A g A o I N V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D V V o o i k e 4 D g A A A B E A A A A T A B w A R m 9 y b X V s Y X M v U 2 V j d G l v b j E u b S C i G A A o o B Q A A A A A A A A A A A A A A A A A A A A A A A A A A A A r T k 0 u y c z P U w i G 0 I b W A F B L A Q I t A B Q A A g A I A K C D V V p V C y r e p A A A A P Y A A A A S A A A A A A A A A A A A A A A A A A A A A A B D b 2 5 m a W c v U G F j a 2 F n Z S 5 4 b W x Q S w E C L Q A U A A I A C A C g g 1 V a D 8 r p q 6 Q A A A D p A A A A E w A A A A A A A A A A A A A A A A D w A A A A W 0 N v b n R l b n R f V H l w Z X N d L n h t b F B L A Q I t A B Q A A g A I A K C D V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S X 2 W w b M 9 T p c J e M z D L p k p A A A A A A I A A A A A A B B m A A A A A Q A A I A A A A I H s C q + p z J N L i w w m p 5 L o U q J J 9 3 f D / g 1 g N 9 H t m p G e o T H x A A A A A A 6 A A A A A A g A A I A A A A H e K b 5 8 R r a n 6 P + O 9 P r e F 7 D K p 6 0 o y m S 9 t U u s T a k Q 6 D a N N U A A A A N l b o 2 g k W 8 W 4 q u U 2 I c N y E 1 W m I r v o 3 a U 9 B T o s S d I S P E 3 c j x j 7 0 Q e E 8 u g o E Z n 0 k e h 0 d / t a 6 1 3 M 8 j B R v C z N 1 Q s D R E / t B K 0 q s I 4 q 3 A u X w m T k K X 2 N Q A A A A D b c w F e 5 / e I N / 2 U C c E q P X G 6 f f S M B N x e d Y m 1 g 4 I O V e K s R V V y E w X q t r H t n D f + u x Y 0 W C S R t o R 9 / j g Z 8 X b 0 f C l B P l B g = < / D a t a M a s h u p > 
</file>

<file path=customXml/itemProps1.xml><?xml version="1.0" encoding="utf-8"?>
<ds:datastoreItem xmlns:ds="http://schemas.openxmlformats.org/officeDocument/2006/customXml" ds:itemID="{79D9860E-7C94-4063-AB34-5FAE8B6BCA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GRILLE E8 CCF continué</vt:lpstr>
      <vt:lpstr>C14 Descripteurs</vt:lpstr>
      <vt:lpstr>C15 Descripteurs</vt:lpstr>
      <vt:lpstr>'GRILLE E8 CCF continué'!Zone_d_impression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2025-11-16T21:19:01Z</cp:lastPrinted>
  <dcterms:created xsi:type="dcterms:W3CDTF">2025-01-04T13:26:24Z</dcterms:created>
  <dcterms:modified xsi:type="dcterms:W3CDTF">2025-12-15T12:49:13Z</dcterms:modified>
</cp:coreProperties>
</file>