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15" windowHeight="13515"/>
  </bookViews>
  <sheets>
    <sheet name="A lire" sheetId="1" r:id="rId1"/>
    <sheet name="Candidat Individuel" sheetId="2" r:id="rId2"/>
  </sheets>
  <definedNames>
    <definedName name="Z_13CAE99E_1326_41E6_A214_B3512518385D_.wvu.Cols" localSheetId="1" hidden="1">'Candidat Individuel'!#REF!,'Candidat Individuel'!#REF!,'Candidat Individuel'!#REF!</definedName>
    <definedName name="Z_13CAE99E_1326_41E6_A214_B3512518385D_.wvu.PrintArea" localSheetId="1" hidden="1">'Candidat Individuel'!$A$4:$M$50</definedName>
    <definedName name="Z_E226B775_EFC5_4E9C_AC92_7B73BDED665D_.wvu.Cols" localSheetId="1" hidden="1">'Candidat Individuel'!#REF!,'Candidat Individuel'!#REF!,'Candidat Individuel'!#REF!</definedName>
    <definedName name="Z_E226B775_EFC5_4E9C_AC92_7B73BDED665D_.wvu.PrintArea" localSheetId="1" hidden="1">'Candidat Individuel'!$A$4:$M$50</definedName>
    <definedName name="Z_E485D932_A549_451D_B0E8_F5A39FB3380B_.wvu.Cols" localSheetId="1" hidden="1">'Candidat Individuel'!#REF!,'Candidat Individuel'!#REF!</definedName>
    <definedName name="Z_E485D932_A549_451D_B0E8_F5A39FB3380B_.wvu.PrintArea" localSheetId="1" hidden="1">'Candidat Individuel'!$A$4:$M$50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 l="1"/>
  <c r="H22" i="2"/>
  <c r="J25" i="2"/>
  <c r="H29" i="2"/>
  <c r="K31" i="2"/>
  <c r="G31" i="2" s="1"/>
  <c r="K33" i="2"/>
  <c r="G33" i="2" s="1"/>
  <c r="K24" i="2"/>
  <c r="L24" i="2" s="1"/>
  <c r="J20" i="2"/>
  <c r="K21" i="2"/>
  <c r="G21" i="2" s="1"/>
  <c r="K15" i="2"/>
  <c r="G15" i="2" s="1"/>
  <c r="K9" i="2"/>
  <c r="G9" i="2" s="1"/>
  <c r="K35" i="2"/>
  <c r="G35" i="2" s="1"/>
  <c r="K28" i="2"/>
  <c r="G28" i="2" s="1"/>
  <c r="K26" i="2"/>
  <c r="L26" i="2" s="1"/>
  <c r="K19" i="2"/>
  <c r="L19" i="2" s="1"/>
  <c r="K17" i="2"/>
  <c r="L17" i="2" s="1"/>
  <c r="K13" i="2"/>
  <c r="G13" i="2" s="1"/>
  <c r="K11" i="2"/>
  <c r="L11" i="2" s="1"/>
  <c r="L31" i="2" l="1"/>
  <c r="G37" i="2"/>
  <c r="L33" i="2"/>
  <c r="L21" i="2"/>
  <c r="G24" i="2"/>
  <c r="L9" i="2"/>
  <c r="G11" i="2"/>
  <c r="H6" i="2"/>
  <c r="L15" i="2"/>
  <c r="G19" i="2"/>
  <c r="L13" i="2"/>
  <c r="L28" i="2"/>
  <c r="L22" i="2" s="1"/>
  <c r="G17" i="2"/>
  <c r="G26" i="2"/>
  <c r="L35" i="2"/>
  <c r="L7" i="2" l="1"/>
  <c r="I12" i="2" s="1"/>
  <c r="J12" i="2" s="1"/>
  <c r="G5" i="2"/>
  <c r="I25" i="2"/>
  <c r="I23" i="2"/>
  <c r="J23" i="2" s="1"/>
  <c r="L29" i="2"/>
  <c r="I27" i="2"/>
  <c r="I22" i="2" l="1"/>
  <c r="I34" i="2"/>
  <c r="I30" i="2"/>
  <c r="I32" i="2"/>
  <c r="J32" i="2" s="1"/>
  <c r="I8" i="2"/>
  <c r="I10" i="2"/>
  <c r="I14" i="2"/>
  <c r="J14" i="2" s="1"/>
  <c r="I16" i="2"/>
  <c r="I18" i="2"/>
  <c r="J18" i="2" s="1"/>
  <c r="I20" i="2"/>
  <c r="J27" i="2"/>
  <c r="J22" i="2" s="1"/>
  <c r="J34" i="2" l="1"/>
  <c r="J10" i="2"/>
  <c r="I29" i="2"/>
  <c r="J30" i="2"/>
  <c r="J16" i="2"/>
  <c r="J8" i="2"/>
  <c r="I7" i="2"/>
  <c r="J7" i="2" l="1"/>
  <c r="J29" i="2"/>
  <c r="I6" i="2"/>
  <c r="G39" i="2" l="1"/>
</calcChain>
</file>

<file path=xl/sharedStrings.xml><?xml version="1.0" encoding="utf-8"?>
<sst xmlns="http://schemas.openxmlformats.org/spreadsheetml/2006/main" count="152" uniqueCount="126">
  <si>
    <t xml:space="preserve"> INFORMATIONS A LIRE AVANT TOUTE UTILISATION DE LA GRILLE</t>
  </si>
  <si>
    <t>SESSION 2028</t>
  </si>
  <si>
    <t>Compétences évaluées</t>
  </si>
  <si>
    <t>EVALUE</t>
  </si>
  <si>
    <t>Poids théorique</t>
  </si>
  <si>
    <t>Poids            réel</t>
  </si>
  <si>
    <t>Nombre de points sur 20</t>
  </si>
  <si>
    <t>Ctrl</t>
  </si>
  <si>
    <t>Poids si croitères non évalués</t>
  </si>
  <si>
    <t>ELEMENTS DE QUESTIONNEMENT</t>
  </si>
  <si>
    <t>C11 : Assurer le suivi de l'opération</t>
  </si>
  <si>
    <t>La participation à une réunion est effective et un compte rendu est rédigé.</t>
  </si>
  <si>
    <t>Obligatoire</t>
  </si>
  <si>
    <t>Observe la réunion et prend de notes incomplètes.</t>
  </si>
  <si>
    <t>Assiste son tuteur dans la rédaction du compte rendu.</t>
  </si>
  <si>
    <t>Réalise le compte rendu sous la supervision de son tuteur.</t>
  </si>
  <si>
    <t>Rédige le compte rendu en complète autonomie.</t>
  </si>
  <si>
    <t>x</t>
  </si>
  <si>
    <t>Les situations d’avancement de travaux sont analysées.</t>
  </si>
  <si>
    <t>OUI</t>
  </si>
  <si>
    <t>Observe son tuteur dans l'évaluation des situations d'avancement.</t>
  </si>
  <si>
    <t>Assiste son tuteur dans l'évaluation des situations d'avancement.</t>
  </si>
  <si>
    <t>Etablit les situations sous le contrôle de son tuteur.</t>
  </si>
  <si>
    <t>Etablit les situations d'avancement en autonomie.</t>
  </si>
  <si>
    <t>La procédure de suivi des coûts du chantier est analysé.</t>
  </si>
  <si>
    <t>Observe son tuteur dans le suivi des coûts du chantier.</t>
  </si>
  <si>
    <t>Assiste son tuteur dans le suivi des coûts.</t>
  </si>
  <si>
    <t>Etablit le suivi sous le contrôle de son tuteur</t>
  </si>
  <si>
    <t>Les écarts entre le prévisionnel et le réel sont analysés et des actions correctives sont proposées le cas échéant.</t>
  </si>
  <si>
    <t>Observe les analyses de son tuteur.</t>
  </si>
  <si>
    <t>Assiste son tuteur dans l'analyse et la mise en œuvre des actions correctives.</t>
  </si>
  <si>
    <t>Propose les actions correctives.</t>
  </si>
  <si>
    <t>Assure le suivi des actions correctives.</t>
  </si>
  <si>
    <t>C12 : Participer au management d'une équipe</t>
  </si>
  <si>
    <r>
      <t>La communication orale et écrite en entreprise est adaptée à la situation et à l’interlocuteur.</t>
    </r>
    <r>
      <rPr>
        <sz val="9"/>
        <color theme="1"/>
        <rFont val="Arial"/>
      </rPr>
      <t xml:space="preserve">
- Le contenu de la communication est adapté au contexte et à l’interlocuteur (arguments, éléments de langage…) ;
- Les moyens de communication sont appropriés au contexte (non digital, digital, écrit, oral) ;
- Les communications sont préparées ;
- Une consigne de réalisation d’une tâche est transmise et explicitée à partir de la lecture de plans ;
- Les éventuels aléas sont analysés et signalés à la hiérarchie ;
- Les arguments des interlocuteurs sont pris en compte ;
- Les comptes rendus formels et informels sont assurés à l’écrit ou à l’oral et conformes aux attendus (type d’information, clarté, concision) ;
- La posture de représentant de l’entreprise est adaptée aux différents contextes (visuel, attitude…).</t>
    </r>
  </si>
  <si>
    <t>NON</t>
  </si>
  <si>
    <t>La communication est maladroite ou inadaptée. Les termes techniques sont méconnus.</t>
  </si>
  <si>
    <t>La communication est hésitante, manque de spontanéité et d'assurance.</t>
  </si>
  <si>
    <t>La communication est correctement formalisée mais des informations sont ommises.</t>
  </si>
  <si>
    <t xml:space="preserve">La communication avec des interlocuteurs internes ou extérieurs est assurée sans supervision.  </t>
  </si>
  <si>
    <r>
      <t>La collaboration et l’encadrement de la réalisation des projets sont observés et analysés via les éléments suivants :</t>
    </r>
    <r>
      <rPr>
        <sz val="9"/>
        <color theme="1"/>
        <rFont val="Arial"/>
      </rPr>
      <t xml:space="preserve">
- Les consignes données par le responsable hiérarchique à ses équipes ;
- L’animation de l’équipe ;
- Les règles de travail de l’entreprise et du chantier (procédures, ressources humaines, accords, rappels, droit du travail) ;
- Les imprévus, difficultés ou conflits éventuels au sein de l’équipe.</t>
    </r>
  </si>
  <si>
    <t>Observe les échanges sans prise d'initiative.</t>
  </si>
  <si>
    <t>Participe à l'organisation courante des travaux des équipes.</t>
  </si>
  <si>
    <t>Assure la transmission de consignes et l'organisation du travail d'une équipe.</t>
  </si>
  <si>
    <t>Réalise des actvités de contrôle, de formation et gère les conflits.</t>
  </si>
  <si>
    <t>C13 : Participer à la mise en œuvre des mesures de sécurité des personnes et des biens, des mesures environnementales et de la démarche qualité</t>
  </si>
  <si>
    <r>
      <t>Le processus management qualité de l’entreprise est analysé sur le chantier via :</t>
    </r>
    <r>
      <rPr>
        <sz val="9"/>
        <color theme="1"/>
        <rFont val="Arial"/>
      </rPr>
      <t xml:space="preserve">
- Le plan d’assurance qualité de l’entreprise (points d’arrêt, points de contrôle, mesures de reprise, gestion des non-conformités...) s’il est formalisé ;
- Le contrôle des ouvrages tout au long du projet avec la production d’une fiche d’autocontrôle en lien avec les normes et réglementations en vigueur ;
- Les données du projet (plannings, plans, bons de livraison…) suivies et mises à jour ;
- Les résultats consignés et réalisés.</t>
    </r>
  </si>
  <si>
    <t>Assiste son tuteur lors de la prise de mesures et relevés pour les contrôles.</t>
  </si>
  <si>
    <t>Procède aux mesures et relevés en autonomie.</t>
  </si>
  <si>
    <t>Analyse les resultats sous la surpervision des son tuteur.</t>
  </si>
  <si>
    <t>Réalise les opérations de management de la qualité en autonmie.</t>
  </si>
  <si>
    <t>ATTENTION, si le symbole ◄ apparait dans cette colonne, l'évaluation est mal renseignée sur la ligne</t>
  </si>
  <si>
    <t>Note brute obtenue par calcul automatique :</t>
  </si>
  <si>
    <t>/20</t>
  </si>
  <si>
    <t>Chaque compétence doit être évaluée au minimum par un critère.</t>
  </si>
  <si>
    <t>Appréciation globale</t>
  </si>
  <si>
    <t xml:space="preserve">Préciser les principaux thèmes de questionnement et les observations factuelles du jury sur la prestation du candidat qui justifient la note.	  </t>
  </si>
  <si>
    <t>Noms des Evaluateurs</t>
  </si>
  <si>
    <t>Signatures</t>
  </si>
  <si>
    <t xml:space="preserve">Date </t>
  </si>
  <si>
    <t>Seules les cases en jaune sont à compléter</t>
  </si>
  <si>
    <t>La gestion des plannings est suivie, analysée, et des ajustements sont proposés si besoin.</t>
  </si>
  <si>
    <t>Un planning est présenté sans analyse.</t>
  </si>
  <si>
    <t>Un planning est présenté ainsi que les outils de suivi de l'avancement mais l'analyse est sommaire.</t>
  </si>
  <si>
    <t>L'analyse des écarts sur quelques tâches est réalisée mais les enjeux mal cernés.</t>
  </si>
  <si>
    <t>Les ajustements effectués par le tuetur sont compris, analysés et des solutions alternatives proposées.</t>
  </si>
  <si>
    <t>Un relevé de cadence et de consommations est réalisé sur la production d’un ouvrage.</t>
  </si>
  <si>
    <t>Les relevés de temps et de quantité ont été réalisés et présentés.</t>
  </si>
  <si>
    <t>Les valeurs ont été comparées aux données de l'entreprise ou à celles d'une base de données métier.</t>
  </si>
  <si>
    <t>Quelques paramètres influents ont été relevés et présentés.</t>
  </si>
  <si>
    <t>Les circonsatnces des relevés sont analysées pour justifier les écarts.</t>
  </si>
  <si>
    <t>La réception des ouvrages est préparée et formalisée dans une fiche.</t>
  </si>
  <si>
    <t>les documents utilisés par l'entreprise sont présentés.</t>
  </si>
  <si>
    <t>Les procédures de contrôle sont identifiées.</t>
  </si>
  <si>
    <t>Les tolérances sont identifiées.</t>
  </si>
  <si>
    <t>Les conséquences techniques et administratives de la réception sont présentées.</t>
  </si>
  <si>
    <r>
      <t>Des activités de management observées au cours du projet sont analysées et présentées dans le rapport d’activités.</t>
    </r>
    <r>
      <rPr>
        <sz val="9"/>
        <color theme="1"/>
        <rFont val="Arial"/>
      </rPr>
      <t xml:space="preserve">
- L’accueil ((livret et fiche d’accueil) et la formation au poste de travail (circulation, travail à réaliser et comment s’en protéger) sont analysés;
- L’information, la formation des équipes (quart d’heure sécurité, nutrition, éveil musculaire, postures…) sont analysés ;
- Les différents intervenants sont identifiés et leur rôle est explicité ;
- La présentation du projet et des travaux confiés à l’équipe est décrite ;
- Les interfaces avec les autres corps d’état sont explicitées ;
- La coactivité est analysée ;
- La mutualisation des moyens est analysée ;
- Une phase technique opérée en responsabilité est décrite.</t>
    </r>
  </si>
  <si>
    <t xml:space="preserve">La présentation reste descriptive ou présente une analyse simpliste. </t>
  </si>
  <si>
    <t>L'analyse des relations est stéréotypée et partielle.</t>
  </si>
  <si>
    <t>L'analyse de la situation est correcte mais le contexte global n'est pas pris en compte.</t>
  </si>
  <si>
    <t>L'analyse est fine et des réactions alternatives sont proposées.</t>
  </si>
  <si>
    <r>
      <t>La prévention des risques pour la santé et la sécurité sur le chantier est analysée via les points suivants :</t>
    </r>
    <r>
      <rPr>
        <sz val="9"/>
        <color theme="1"/>
        <rFont val="Arial"/>
      </rPr>
      <t xml:space="preserve">
- Les documents réglementaires, les moyens de prévention et de protection de la santé (habilitations, certifications, CACES, autorisations…) ;
- Les situations à risques ;
- Les moyens de prévention prévus et adaptés en continu au site ;
- La gestion des situations d’urgence, des incidents, des presqu’accidents ;
- Les consignes de vérification, d’utilisation et de guidage des matériels et outils ;
- La vérification générale périodique (VGP) et le contrôle des équipements (consignation, réserve) ;
- Les marquages, la signalisation de chantier et les protections maintenus en état et adaptés à l’avancement du chantier ;
- Les travaux réalisés et stabilisés et le cas échéant maintenus en état.</t>
    </r>
  </si>
  <si>
    <t>Description de quelques éléments de sécurité mis en œuvre par l'entreprise.</t>
  </si>
  <si>
    <t>Présentation d'éléments et de situations pertinents mais analyse limitée.</t>
  </si>
  <si>
    <t>Justifie les choix faits par l'entreprise.</t>
  </si>
  <si>
    <t>Propose des alternatives pertinentes.</t>
  </si>
  <si>
    <r>
      <t>Les démarches environnementales mises en œuvre sur le chantier sont analysées via :</t>
    </r>
    <r>
      <rPr>
        <sz val="9"/>
        <color theme="1"/>
        <rFont val="Arial"/>
      </rPr>
      <t xml:space="preserve">
- Les documents réglementaires (normes, certifications, labels…)
- L’empreinte environnementale du chantier ;
- La gestion des déchets et les prestataires d’évacuation ;
- Le traitement des eaux ;
- Les contraintes et les risques de nuisances (bruit, pollution) ;
- Une démarche écoresponsable (fluides, énergies, consommables, équipements…).</t>
    </r>
  </si>
  <si>
    <t>Description de quelques éléments convenus et peu pertinents.</t>
  </si>
  <si>
    <t>Note attribuée par le jury arrondie à 0,5 point près sur 20 :</t>
  </si>
  <si>
    <t>CANDIDAT INDIVIDUEL</t>
  </si>
  <si>
    <t>Le candidat individuel qui se présente au BTS Bâtiment devra remettre un rapport d'activités en milieu professionnel d'une trentaine de pages hors annexes. L’épreuve s’appuie sur l’évaluation et la présentation orale de ce rapport, sur l’analyse de la période en entreprise et sur l’entretien avec la commission d’évaluation.</t>
  </si>
  <si>
    <t xml:space="preserve">Le rapport d’activités doit, notamment, contenir les éléments suivants : </t>
  </si>
  <si>
    <t>Il est remis au centre d’examen par le candidat, selon une procédure et une date fixée dans la circulaire inter académique d'organisation de l'examen.</t>
  </si>
  <si>
    <t>·       Présentation de l’entreprise d’accueil</t>
  </si>
  <si>
    <t>·       Présentation du ou des projets suivis</t>
  </si>
  <si>
    <t>·       Présentation des différents intervenants rencontrés et définition de leur rôle</t>
  </si>
  <si>
    <t>·       Présentation et analyse d’une ou deux situations de management observés</t>
  </si>
  <si>
    <t>·       Présentation et analyse d’une ou deux activités de suivi d’un projet</t>
  </si>
  <si>
    <t>·       Présentation et analyse d’une ou deux situations de mise en œuvre des mesures de sécurité des personnes et des biens, des mesures environnementales et de la démarche qualité</t>
  </si>
  <si>
    <r>
      <t xml:space="preserve">·       </t>
    </r>
    <r>
      <rPr>
        <sz val="16"/>
        <color rgb="FF000000"/>
        <rFont val="Calibri"/>
        <family val="2"/>
        <scheme val="minor"/>
      </rPr>
      <t>Présentation et analyse d’un ou deux points techniques (technologie, méthodes…)</t>
    </r>
  </si>
  <si>
    <r>
      <t xml:space="preserve">·       </t>
    </r>
    <r>
      <rPr>
        <sz val="16"/>
        <color rgb="FF000000"/>
        <rFont val="Calibri"/>
        <family val="2"/>
        <scheme val="minor"/>
      </rPr>
      <t>Fiche nationale de suivi de stage signée par le stagiaire et le tuteur en annexe.</t>
    </r>
  </si>
  <si>
    <t xml:space="preserve">L’épreuve se déroule sous forme ponctuelle à travers une soutenance orale individuelle d’une durée maximale de 40 minutes : </t>
  </si>
  <si>
    <t>RAPPORT D'ACTIVITES</t>
  </si>
  <si>
    <t>SOUTENANCE ORALE - Evaluation sous forme ponctuelle</t>
  </si>
  <si>
    <t>·       Exposé devant la commission : 20 minutes maximum.</t>
  </si>
  <si>
    <t>·       Entretien avec la commission : 20 minutes maximum.</t>
  </si>
  <si>
    <t xml:space="preserve">L’épreuve se déroule conformément aux dates imposées par les circulaires d’organisation de l’examen. À l’aide d’un support numérique qu’il a élaboré, le candidat expose : </t>
  </si>
  <si>
    <t>Durant les 20 minutes (maximum) consacrées à cet exposé, le candidat n’est pas interrompu. Cet exposé est suivi d’un entretien d’une durée de 20 minutes maximum avec la commission d’interrogation.</t>
  </si>
  <si>
    <t>·       le déroulement de sa période en entreprise ;</t>
  </si>
  <si>
    <t>·       les tâches qui lui ont été confiées ;</t>
  </si>
  <si>
    <t xml:space="preserve">·       les justifications des compétences développées pendant la période au regard des attendus de l’épreuve ; </t>
  </si>
  <si>
    <t xml:space="preserve">La commission d’interrogation est composée de : </t>
  </si>
  <si>
    <t>En cas d’absence du professionnel, la commission peut valablement exercer sa tâche d’évaluation.</t>
  </si>
  <si>
    <t>·       Un professionnel issu du champ d’activités du diplôme ;</t>
  </si>
  <si>
    <t>·       Deux professeurs de sciences industrielles de l’ingénieur enseignant en BTS Bâtiment et n’intervenant pas dans le centre de formation.</t>
  </si>
  <si>
    <t>À la fin de la soutenance, l"évaluation des compétences du candidat est réalisée en renseignant la feuille nommée "Candidat Individuel".</t>
  </si>
  <si>
    <t>EVALUATION DES COMPETENCES</t>
  </si>
  <si>
    <t>Professionnel</t>
  </si>
  <si>
    <t>Enseignant de SII</t>
  </si>
  <si>
    <t xml:space="preserve">NOM et PRÉNOM DU CANDIDAT: </t>
  </si>
  <si>
    <t>ENTREPRISE :</t>
  </si>
  <si>
    <t>Tuteur en entreprise :</t>
  </si>
  <si>
    <t>Si le terme "INCORRECT" apparaît c'est que toutes les compétences n'ont pas été correctement évaluées ou renseignées.</t>
  </si>
  <si>
    <r>
      <rPr>
        <b/>
        <sz val="16"/>
        <rFont val="Calibri"/>
        <family val="2"/>
        <scheme val="minor"/>
      </rPr>
      <t>Cette feuille doit ensuite être imprimée et signée.</t>
    </r>
    <r>
      <rPr>
        <sz val="16"/>
        <rFont val="Calibri"/>
        <family val="2"/>
        <scheme val="minor"/>
      </rPr>
      <t xml:space="preserve"> Cette feuille permettra de saisir la note sur le bordereau de notation. Cette feuille devra être archivée par le centre d'examen. Elle pourra être sollicitée par le Président de jury.</t>
    </r>
  </si>
  <si>
    <t>NB : Il est important de saisir les éléments d'analyse de l'aquisition des compétences, les questions posées et de compléter la notation par une appréciation sur la prestation globale du candidat.</t>
  </si>
  <si>
    <r>
      <rPr>
        <b/>
        <sz val="24"/>
        <color theme="1"/>
        <rFont val="Arial"/>
        <family val="2"/>
      </rPr>
      <t>BTS BÂTIMENT</t>
    </r>
    <r>
      <rPr>
        <b/>
        <sz val="18"/>
        <color theme="1"/>
        <rFont val="Arial"/>
        <family val="2"/>
      </rPr>
      <t xml:space="preserve">
</t>
    </r>
    <r>
      <rPr>
        <b/>
        <sz val="26"/>
        <color theme="1"/>
        <rFont val="Arial"/>
        <family val="2"/>
      </rPr>
      <t>E7 - Suivi et encadrement de chantier</t>
    </r>
    <r>
      <rPr>
        <b/>
        <sz val="18"/>
        <color theme="1"/>
        <rFont val="Arial"/>
        <family val="2"/>
      </rPr>
      <t xml:space="preserve">
</t>
    </r>
    <r>
      <rPr>
        <b/>
        <sz val="14"/>
        <color theme="1"/>
        <rFont val="Arial"/>
      </rPr>
      <t>Fiche d'évaluation sous forme ponctuelle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</si>
</sst>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font>
      <sz val="11"/>
      <color theme="1"/>
      <name val="Calibri"/>
      <scheme val="minor"/>
    </font>
    <font>
      <sz val="12"/>
      <color theme="1"/>
      <name val="Calibri"/>
      <scheme val="minor"/>
    </font>
    <font>
      <b/>
      <sz val="26"/>
      <color theme="1"/>
      <name val="Calibri"/>
      <scheme val="minor"/>
    </font>
    <font>
      <sz val="11"/>
      <color rgb="FF00B0F0"/>
      <name val="Calibri"/>
      <scheme val="minor"/>
    </font>
    <font>
      <sz val="11"/>
      <name val="Calibri"/>
      <scheme val="minor"/>
    </font>
    <font>
      <sz val="11"/>
      <color theme="1"/>
      <name val="Arial"/>
    </font>
    <font>
      <sz val="10"/>
      <color theme="1"/>
      <name val="Arial"/>
    </font>
    <font>
      <b/>
      <sz val="11"/>
      <color theme="1"/>
      <name val="Arial"/>
    </font>
    <font>
      <sz val="9"/>
      <color indexed="2"/>
      <name val="Arial"/>
    </font>
    <font>
      <b/>
      <sz val="12"/>
      <color indexed="2"/>
      <name val="Arial"/>
    </font>
    <font>
      <b/>
      <sz val="12"/>
      <color theme="1"/>
      <name val="Arial"/>
    </font>
    <font>
      <b/>
      <sz val="11"/>
      <color theme="0"/>
      <name val="Arial"/>
    </font>
    <font>
      <b/>
      <sz val="10"/>
      <color theme="1"/>
      <name val="Arial"/>
    </font>
    <font>
      <sz val="12"/>
      <color theme="1"/>
      <name val="Arial"/>
    </font>
    <font>
      <b/>
      <sz val="14"/>
      <color theme="1"/>
      <name val="Calibri"/>
      <scheme val="minor"/>
    </font>
    <font>
      <sz val="8"/>
      <color indexed="64"/>
      <name val="Arial"/>
    </font>
    <font>
      <sz val="11"/>
      <color indexed="2"/>
      <name val="Arial"/>
    </font>
    <font>
      <i/>
      <sz val="8"/>
      <color indexed="2"/>
      <name val="Arial"/>
    </font>
    <font>
      <b/>
      <sz val="16"/>
      <color indexed="2"/>
      <name val="Arial"/>
    </font>
    <font>
      <b/>
      <sz val="12"/>
      <name val="Arial"/>
    </font>
    <font>
      <sz val="10"/>
      <name val="Arial"/>
    </font>
    <font>
      <sz val="9"/>
      <name val="Arial"/>
    </font>
    <font>
      <b/>
      <sz val="10"/>
      <name val="Arial"/>
    </font>
    <font>
      <b/>
      <sz val="9"/>
      <name val="Arial"/>
    </font>
    <font>
      <b/>
      <sz val="14"/>
      <color theme="1"/>
      <name val="Arial"/>
    </font>
    <font>
      <sz val="11"/>
      <color theme="1"/>
      <name val="Calibri"/>
      <scheme val="minor"/>
    </font>
    <font>
      <sz val="9"/>
      <color theme="1"/>
      <name val="Arial"/>
    </font>
    <font>
      <sz val="16"/>
      <name val="Calibri"/>
      <family val="2"/>
      <scheme val="minor"/>
    </font>
    <font>
      <b/>
      <sz val="18"/>
      <color indexed="2"/>
      <name val="Calibri"/>
      <family val="2"/>
      <scheme val="minor"/>
    </font>
    <font>
      <i/>
      <sz val="16"/>
      <color rgb="FF00B0F0"/>
      <name val="Calibri"/>
      <family val="2"/>
      <scheme val="minor"/>
    </font>
    <font>
      <sz val="16"/>
      <color theme="1"/>
      <name val="Calibri"/>
      <family val="2"/>
      <scheme val="minor"/>
    </font>
    <font>
      <sz val="16"/>
      <color rgb="FF000000"/>
      <name val="Calibri"/>
      <family val="2"/>
      <scheme val="minor"/>
    </font>
    <font>
      <b/>
      <sz val="26"/>
      <color theme="1"/>
      <name val="Calibri"/>
      <family val="2"/>
      <scheme val="minor"/>
    </font>
    <font>
      <b/>
      <sz val="16"/>
      <name val="Calibri"/>
      <family val="2"/>
      <scheme val="minor"/>
    </font>
    <font>
      <b/>
      <sz val="18"/>
      <color theme="1"/>
      <name val="Arial"/>
      <family val="2"/>
    </font>
    <font>
      <b/>
      <sz val="20"/>
      <color rgb="FFFF0000"/>
      <name val="Arial"/>
      <family val="2"/>
    </font>
    <font>
      <sz val="18"/>
      <color theme="1"/>
      <name val="Arial"/>
      <family val="2"/>
    </font>
    <font>
      <b/>
      <sz val="11"/>
      <color theme="1"/>
      <name val="Arial"/>
      <family val="2"/>
    </font>
    <font>
      <b/>
      <sz val="11"/>
      <name val="Arial"/>
      <family val="2"/>
    </font>
    <font>
      <b/>
      <sz val="12"/>
      <name val="Arial"/>
      <family val="2"/>
    </font>
    <font>
      <i/>
      <sz val="14"/>
      <name val="Arial"/>
      <family val="2"/>
    </font>
    <font>
      <b/>
      <sz val="16"/>
      <color indexed="2"/>
      <name val="Arial"/>
      <family val="2"/>
    </font>
    <font>
      <sz val="18"/>
      <name val="Arial"/>
      <family val="2"/>
    </font>
    <font>
      <b/>
      <sz val="18"/>
      <name val="Arial"/>
      <family val="2"/>
    </font>
    <font>
      <b/>
      <sz val="24"/>
      <color theme="1"/>
      <name val="Arial"/>
      <family val="2"/>
    </font>
    <font>
      <b/>
      <sz val="24"/>
      <name val="Arial"/>
      <family val="2"/>
    </font>
    <font>
      <b/>
      <sz val="26"/>
      <color theme="1"/>
      <name val="Arial"/>
      <family val="2"/>
    </font>
    <font>
      <sz val="8"/>
      <name val="Calibri"/>
      <family val="2"/>
      <scheme val="minor"/>
    </font>
    <font>
      <b/>
      <sz val="20"/>
      <color indexed="2"/>
      <name val="Arial"/>
      <family val="2"/>
    </font>
    <font>
      <b/>
      <sz val="26"/>
      <color rgb="FFFF0000"/>
      <name val="Calibri"/>
      <family val="2"/>
      <scheme val="minor"/>
    </font>
  </fonts>
  <fills count="12">
    <fill>
      <patternFill patternType="none"/>
    </fill>
    <fill>
      <patternFill patternType="gray125"/>
    </fill>
    <fill>
      <patternFill patternType="solid">
        <fgColor theme="0" tint="-0.14999847407452621"/>
        <bgColor indexed="65"/>
      </patternFill>
    </fill>
    <fill>
      <patternFill patternType="solid">
        <fgColor theme="0" tint="-0.14999847407452621"/>
        <bgColor indexed="65"/>
      </patternFill>
    </fill>
    <fill>
      <patternFill patternType="solid">
        <fgColor indexed="43"/>
      </patternFill>
    </fill>
    <fill>
      <patternFill patternType="solid">
        <fgColor theme="5" tint="0.79998168889431442"/>
        <bgColor indexed="65"/>
      </patternFill>
    </fill>
    <fill>
      <patternFill patternType="solid">
        <fgColor theme="8" tint="0.79998168889431442"/>
        <bgColor indexed="65"/>
      </patternFill>
    </fill>
    <fill>
      <patternFill patternType="solid">
        <fgColor theme="4" tint="0.79998168889431442"/>
        <bgColor indexed="65"/>
      </patternFill>
    </fill>
    <fill>
      <patternFill patternType="solid">
        <fgColor theme="4" tint="0.79998168889431442"/>
        <bgColor indexed="65"/>
      </patternFill>
    </fill>
    <fill>
      <patternFill patternType="solid">
        <fgColor rgb="FF92D050"/>
      </patternFill>
    </fill>
    <fill>
      <patternFill patternType="solid">
        <fgColor indexed="5"/>
      </patternFill>
    </fill>
    <fill>
      <patternFill patternType="solid">
        <fgColor theme="0"/>
      </patternFill>
    </fill>
  </fills>
  <borders count="5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indexed="64"/>
      </left>
      <right/>
      <top/>
      <bottom style="thin">
        <color auto="1"/>
      </bottom>
      <diagonal/>
    </border>
    <border>
      <left style="medium">
        <color auto="1"/>
      </left>
      <right style="medium">
        <color auto="1"/>
      </right>
      <top/>
      <bottom style="thin">
        <color auto="1"/>
      </bottom>
      <diagonal/>
    </border>
    <border>
      <left style="thin">
        <color auto="1"/>
      </left>
      <right/>
      <top style="medium">
        <color auto="1"/>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s>
  <cellStyleXfs count="4">
    <xf numFmtId="0" fontId="0" fillId="0" borderId="0"/>
    <xf numFmtId="0" fontId="25" fillId="0" borderId="0"/>
    <xf numFmtId="0" fontId="1" fillId="0" borderId="0"/>
    <xf numFmtId="9" fontId="25" fillId="0" borderId="0" applyFont="0" applyFill="0" applyBorder="0" applyProtection="0"/>
  </cellStyleXfs>
  <cellXfs count="197">
    <xf numFmtId="0" fontId="0" fillId="0" borderId="0" xfId="0"/>
    <xf numFmtId="0" fontId="2" fillId="0" borderId="0" xfId="0" applyFont="1" applyAlignment="1">
      <alignment horizontal="center" vertical="center"/>
    </xf>
    <xf numFmtId="0" fontId="3" fillId="0" borderId="0" xfId="0" applyFont="1"/>
    <xf numFmtId="0" fontId="4" fillId="0" borderId="0" xfId="0" applyFont="1"/>
    <xf numFmtId="0" fontId="5" fillId="0" borderId="0" xfId="1" applyFont="1"/>
    <xf numFmtId="0" fontId="6" fillId="0" borderId="0" xfId="1" applyFont="1"/>
    <xf numFmtId="0" fontId="5" fillId="0" borderId="0" xfId="0" applyFont="1" applyAlignment="1">
      <alignment horizontal="center"/>
    </xf>
    <xf numFmtId="0" fontId="5" fillId="0" borderId="0" xfId="1" applyFont="1" applyAlignment="1">
      <alignment horizontal="center" vertical="center"/>
    </xf>
    <xf numFmtId="0" fontId="7" fillId="0" borderId="0" xfId="1" applyFont="1" applyAlignment="1">
      <alignment horizontal="center" vertical="center"/>
    </xf>
    <xf numFmtId="0" fontId="8" fillId="0" borderId="0" xfId="0" applyFont="1"/>
    <xf numFmtId="0" fontId="8" fillId="0" borderId="0" xfId="0" applyFont="1" applyAlignment="1">
      <alignment horizontal="center" vertical="center"/>
    </xf>
    <xf numFmtId="0" fontId="6" fillId="0" borderId="0" xfId="1" applyFont="1" applyAlignment="1">
      <alignment horizontal="center" vertical="center" textRotation="90" wrapText="1"/>
    </xf>
    <xf numFmtId="0" fontId="10" fillId="0" borderId="6" xfId="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1" applyFont="1" applyBorder="1" applyAlignment="1">
      <alignment horizontal="center" vertical="center" wrapText="1"/>
    </xf>
    <xf numFmtId="0" fontId="12" fillId="0" borderId="11" xfId="1" applyFont="1" applyBorder="1" applyAlignment="1">
      <alignment horizontal="center" vertical="center" wrapText="1"/>
    </xf>
    <xf numFmtId="9" fontId="13" fillId="5" borderId="15" xfId="3" applyFont="1" applyFill="1" applyBorder="1" applyAlignment="1" applyProtection="1">
      <alignment horizontal="center" vertical="center"/>
    </xf>
    <xf numFmtId="2" fontId="10" fillId="5" borderId="15" xfId="3" applyNumberFormat="1" applyFont="1" applyFill="1" applyBorder="1" applyAlignment="1" applyProtection="1">
      <alignment horizontal="center" vertical="center"/>
    </xf>
    <xf numFmtId="164" fontId="13" fillId="7" borderId="12" xfId="3" applyNumberFormat="1" applyFont="1" applyFill="1" applyBorder="1" applyAlignment="1" applyProtection="1">
      <alignment horizontal="center" vertical="center"/>
    </xf>
    <xf numFmtId="2" fontId="13" fillId="7" borderId="1" xfId="3" applyNumberFormat="1" applyFont="1" applyFill="1" applyBorder="1" applyAlignment="1" applyProtection="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6" fillId="0" borderId="5" xfId="1" applyFont="1" applyBorder="1" applyAlignment="1">
      <alignment horizontal="left" vertical="center"/>
    </xf>
    <xf numFmtId="0" fontId="13" fillId="4" borderId="23" xfId="1" applyFont="1" applyFill="1" applyBorder="1" applyAlignment="1" applyProtection="1">
      <alignment horizontal="center" vertical="center"/>
      <protection locked="0"/>
    </xf>
    <xf numFmtId="0" fontId="13" fillId="4" borderId="8" xfId="1" applyFont="1" applyFill="1" applyBorder="1" applyAlignment="1" applyProtection="1">
      <alignment horizontal="center" vertical="center"/>
      <protection locked="0"/>
    </xf>
    <xf numFmtId="0" fontId="13" fillId="4" borderId="9" xfId="1" applyFont="1" applyFill="1" applyBorder="1" applyAlignment="1" applyProtection="1">
      <alignment horizontal="center" vertical="center"/>
      <protection locked="0"/>
    </xf>
    <xf numFmtId="0" fontId="16" fillId="0" borderId="24" xfId="1" applyFont="1" applyBorder="1" applyAlignment="1">
      <alignment horizontal="left" vertical="center"/>
    </xf>
    <xf numFmtId="0" fontId="8" fillId="0" borderId="14" xfId="0" applyFont="1" applyBorder="1"/>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3" fillId="4" borderId="29" xfId="1" applyFont="1" applyFill="1" applyBorder="1" applyAlignment="1" applyProtection="1">
      <alignment horizontal="center" vertical="center"/>
      <protection locked="0"/>
    </xf>
    <xf numFmtId="0" fontId="13" fillId="4" borderId="30"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protection locked="0"/>
    </xf>
    <xf numFmtId="9" fontId="13" fillId="7" borderId="34" xfId="3" applyFont="1" applyFill="1" applyBorder="1" applyAlignment="1" applyProtection="1">
      <alignment horizontal="center" vertical="center"/>
    </xf>
    <xf numFmtId="9" fontId="13" fillId="7" borderId="27" xfId="3" applyFont="1" applyFill="1" applyBorder="1" applyAlignment="1" applyProtection="1">
      <alignment horizontal="center" vertical="center"/>
    </xf>
    <xf numFmtId="0" fontId="13" fillId="4" borderId="35" xfId="1" applyFont="1" applyFill="1" applyBorder="1" applyAlignment="1" applyProtection="1">
      <alignment horizontal="center" vertical="center"/>
      <protection locked="0"/>
    </xf>
    <xf numFmtId="0" fontId="13" fillId="4" borderId="40" xfId="1" applyFont="1" applyFill="1" applyBorder="1" applyAlignment="1" applyProtection="1">
      <alignment horizontal="center" vertical="center"/>
      <protection locked="0"/>
    </xf>
    <xf numFmtId="0" fontId="13" fillId="4" borderId="41" xfId="1" applyFont="1" applyFill="1" applyBorder="1" applyAlignment="1" applyProtection="1">
      <alignment horizontal="center" vertical="center"/>
      <protection locked="0"/>
    </xf>
    <xf numFmtId="0" fontId="17" fillId="0" borderId="5" xfId="1" applyFont="1" applyBorder="1" applyAlignment="1">
      <alignment vertical="center"/>
    </xf>
    <xf numFmtId="0" fontId="17" fillId="0" borderId="5" xfId="1" applyFont="1" applyBorder="1" applyAlignment="1">
      <alignment horizontal="center" vertical="center"/>
    </xf>
    <xf numFmtId="2" fontId="7" fillId="0" borderId="5" xfId="1" applyNumberFormat="1" applyFont="1" applyBorder="1" applyAlignment="1">
      <alignment horizontal="center" vertical="center"/>
    </xf>
    <xf numFmtId="0" fontId="8" fillId="0" borderId="5" xfId="0" applyFont="1" applyBorder="1"/>
    <xf numFmtId="9" fontId="8" fillId="0" borderId="5" xfId="0" applyNumberFormat="1" applyFont="1" applyBorder="1" applyAlignment="1">
      <alignment horizontal="center" vertical="center"/>
    </xf>
    <xf numFmtId="0" fontId="5" fillId="0" borderId="43" xfId="1" applyFont="1" applyBorder="1"/>
    <xf numFmtId="0" fontId="5" fillId="0" borderId="11" xfId="1" applyFont="1" applyBorder="1"/>
    <xf numFmtId="0" fontId="21" fillId="0" borderId="14" xfId="1" applyFont="1" applyBorder="1" applyAlignment="1">
      <alignment vertical="top" wrapText="1"/>
    </xf>
    <xf numFmtId="0" fontId="7" fillId="0" borderId="24" xfId="1" applyFont="1" applyBorder="1"/>
    <xf numFmtId="0" fontId="21" fillId="0" borderId="0" xfId="0" applyFont="1" applyAlignment="1">
      <alignment horizontal="center" vertical="top" wrapText="1"/>
    </xf>
    <xf numFmtId="0" fontId="19" fillId="0" borderId="0" xfId="0" applyFont="1" applyAlignment="1">
      <alignment horizontal="center" vertical="center"/>
    </xf>
    <xf numFmtId="0" fontId="20" fillId="0" borderId="0" xfId="0" applyFont="1" applyAlignment="1">
      <alignment horizontal="center" vertical="center"/>
    </xf>
    <xf numFmtId="0" fontId="1" fillId="0" borderId="0" xfId="2"/>
    <xf numFmtId="0" fontId="1" fillId="0" borderId="0" xfId="2" applyAlignment="1">
      <alignment horizontal="center" vertical="center"/>
    </xf>
    <xf numFmtId="0" fontId="27" fillId="0" borderId="0" xfId="0" applyFont="1" applyAlignment="1">
      <alignment vertical="center" wrapText="1"/>
    </xf>
    <xf numFmtId="0" fontId="28" fillId="0" borderId="0" xfId="0" applyFont="1" applyAlignment="1">
      <alignment wrapText="1"/>
    </xf>
    <xf numFmtId="0" fontId="29" fillId="0" borderId="0" xfId="0" applyFont="1" applyAlignment="1">
      <alignment vertical="top"/>
    </xf>
    <xf numFmtId="0" fontId="30" fillId="0" borderId="0" xfId="0" applyFont="1" applyAlignment="1">
      <alignment horizontal="left" vertical="center" wrapText="1"/>
    </xf>
    <xf numFmtId="0" fontId="30" fillId="0" borderId="0" xfId="0" applyFont="1" applyAlignment="1">
      <alignment horizontal="left" vertical="center" wrapText="1" indent="4"/>
    </xf>
    <xf numFmtId="0" fontId="30" fillId="0" borderId="0" xfId="0" applyFont="1" applyAlignment="1">
      <alignment horizontal="justify" vertical="center" wrapText="1"/>
    </xf>
    <xf numFmtId="0" fontId="32" fillId="2" borderId="1" xfId="0" applyFont="1" applyFill="1" applyBorder="1" applyAlignment="1">
      <alignment horizontal="center" vertical="center"/>
    </xf>
    <xf numFmtId="0" fontId="30" fillId="0" borderId="0" xfId="0" applyFont="1" applyAlignment="1">
      <alignment horizontal="justify" vertical="center"/>
    </xf>
    <xf numFmtId="0" fontId="16" fillId="0" borderId="0" xfId="1" applyFont="1" applyBorder="1" applyAlignment="1">
      <alignment horizontal="left" vertical="center"/>
    </xf>
    <xf numFmtId="0" fontId="8" fillId="0" borderId="0" xfId="0" applyFont="1" applyBorder="1"/>
    <xf numFmtId="0" fontId="8" fillId="0" borderId="0" xfId="0" applyFont="1" applyBorder="1" applyAlignment="1">
      <alignment horizontal="center" vertical="center" wrapText="1"/>
    </xf>
    <xf numFmtId="0" fontId="8" fillId="8" borderId="0" xfId="0" applyFont="1" applyFill="1" applyBorder="1"/>
    <xf numFmtId="9" fontId="8" fillId="8" borderId="0" xfId="0" applyNumberFormat="1" applyFont="1" applyFill="1" applyBorder="1" applyAlignment="1">
      <alignment horizontal="center" vertical="center"/>
    </xf>
    <xf numFmtId="9" fontId="8" fillId="0" borderId="0" xfId="0" applyNumberFormat="1" applyFont="1" applyBorder="1" applyAlignment="1">
      <alignment horizontal="center" vertical="center"/>
    </xf>
    <xf numFmtId="9" fontId="8" fillId="0" borderId="0" xfId="0" applyNumberFormat="1" applyFont="1" applyBorder="1" applyAlignment="1">
      <alignment vertical="center"/>
    </xf>
    <xf numFmtId="9" fontId="8" fillId="8" borderId="0" xfId="0" applyNumberFormat="1" applyFont="1" applyFill="1" applyBorder="1" applyAlignment="1">
      <alignment vertical="center"/>
    </xf>
    <xf numFmtId="0" fontId="9" fillId="0" borderId="0" xfId="1" applyFont="1" applyBorder="1" applyAlignment="1">
      <alignment vertical="top"/>
    </xf>
    <xf numFmtId="0" fontId="18" fillId="0" borderId="0" xfId="0" applyFont="1" applyBorder="1" applyAlignment="1">
      <alignment horizontal="center" vertical="center"/>
    </xf>
    <xf numFmtId="0" fontId="21" fillId="0" borderId="0" xfId="1" applyFont="1" applyBorder="1" applyAlignment="1">
      <alignment horizontal="center" vertical="top" wrapText="1"/>
    </xf>
    <xf numFmtId="0" fontId="22" fillId="0" borderId="0" xfId="1" applyFont="1" applyBorder="1" applyAlignment="1">
      <alignment horizontal="center" vertical="center"/>
    </xf>
    <xf numFmtId="0" fontId="5"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xf numFmtId="0" fontId="5" fillId="0" borderId="0" xfId="1" applyFont="1" applyBorder="1"/>
    <xf numFmtId="0" fontId="23" fillId="0" borderId="0" xfId="1" applyFont="1" applyBorder="1" applyAlignment="1">
      <alignment horizontal="center" vertical="center"/>
    </xf>
    <xf numFmtId="0" fontId="5" fillId="0" borderId="0" xfId="1" applyFont="1" applyBorder="1" applyAlignment="1">
      <alignment wrapText="1"/>
    </xf>
    <xf numFmtId="0" fontId="21" fillId="0" borderId="0" xfId="1" applyFont="1" applyBorder="1" applyAlignment="1">
      <alignment horizontal="center" vertical="center"/>
    </xf>
    <xf numFmtId="0" fontId="12" fillId="0" borderId="48" xfId="1" applyFont="1" applyBorder="1" applyAlignment="1">
      <alignment horizontal="center" vertical="center" wrapText="1"/>
    </xf>
    <xf numFmtId="0" fontId="9" fillId="10" borderId="1" xfId="1" applyFont="1" applyFill="1" applyBorder="1" applyAlignment="1">
      <alignment horizontal="center" vertical="center" wrapText="1"/>
    </xf>
    <xf numFmtId="0" fontId="5" fillId="0" borderId="14" xfId="1" applyFont="1" applyBorder="1" applyAlignment="1">
      <alignment vertical="center"/>
    </xf>
    <xf numFmtId="0" fontId="9" fillId="0" borderId="0" xfId="1" applyFont="1" applyBorder="1" applyAlignment="1">
      <alignment vertical="center"/>
    </xf>
    <xf numFmtId="0" fontId="5" fillId="0" borderId="11" xfId="1" applyFont="1" applyBorder="1" applyAlignment="1">
      <alignment vertical="center"/>
    </xf>
    <xf numFmtId="0" fontId="5" fillId="0" borderId="0" xfId="1" applyFont="1" applyAlignment="1">
      <alignment vertical="center"/>
    </xf>
    <xf numFmtId="0" fontId="10" fillId="0" borderId="50" xfId="1" applyFont="1" applyBorder="1" applyAlignment="1">
      <alignment horizontal="center" vertical="center" wrapText="1"/>
    </xf>
    <xf numFmtId="0" fontId="12" fillId="0" borderId="51" xfId="1" applyFont="1" applyBorder="1" applyAlignment="1">
      <alignment horizontal="center" vertical="center" wrapText="1"/>
    </xf>
    <xf numFmtId="9" fontId="13" fillId="5" borderId="46" xfId="3" applyFont="1" applyFill="1" applyBorder="1" applyAlignment="1" applyProtection="1">
      <alignment horizontal="center" vertical="center"/>
    </xf>
    <xf numFmtId="9" fontId="13" fillId="7" borderId="38" xfId="3" applyFont="1" applyFill="1" applyBorder="1" applyAlignment="1" applyProtection="1">
      <alignment horizontal="center" vertical="center"/>
    </xf>
    <xf numFmtId="0" fontId="11" fillId="0" borderId="21" xfId="1" applyFont="1" applyBorder="1" applyAlignment="1">
      <alignment horizontal="center" vertical="center" wrapText="1"/>
    </xf>
    <xf numFmtId="0" fontId="5" fillId="0" borderId="42" xfId="1" applyFont="1" applyBorder="1" applyAlignment="1">
      <alignment horizontal="left" vertical="center" wrapText="1"/>
    </xf>
    <xf numFmtId="0" fontId="16" fillId="0" borderId="25" xfId="1" applyFont="1" applyBorder="1" applyAlignment="1">
      <alignment horizontal="left" vertical="center"/>
    </xf>
    <xf numFmtId="2" fontId="10" fillId="5" borderId="39" xfId="3" applyNumberFormat="1" applyFont="1" applyFill="1" applyBorder="1" applyAlignment="1" applyProtection="1">
      <alignment horizontal="center" vertical="center"/>
    </xf>
    <xf numFmtId="2" fontId="10" fillId="5" borderId="52" xfId="3" applyNumberFormat="1" applyFont="1" applyFill="1" applyBorder="1" applyAlignment="1" applyProtection="1">
      <alignment horizontal="center" vertical="center"/>
    </xf>
    <xf numFmtId="0" fontId="8" fillId="8" borderId="14" xfId="0" applyFont="1" applyFill="1" applyBorder="1"/>
    <xf numFmtId="9" fontId="8" fillId="8" borderId="11"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49" fillId="0" borderId="0" xfId="0" applyFont="1" applyAlignment="1">
      <alignment horizontal="center" vertical="center"/>
    </xf>
    <xf numFmtId="165" fontId="45" fillId="4" borderId="12" xfId="0" applyNumberFormat="1" applyFont="1" applyFill="1" applyBorder="1" applyAlignment="1">
      <alignment horizontal="center" vertical="center"/>
    </xf>
    <xf numFmtId="0" fontId="45" fillId="0" borderId="12" xfId="1" applyFont="1" applyBorder="1" applyAlignment="1">
      <alignment horizontal="center" vertical="center"/>
    </xf>
    <xf numFmtId="0" fontId="45" fillId="0" borderId="13" xfId="1" applyFont="1" applyBorder="1" applyAlignment="1">
      <alignment horizontal="center" vertical="center"/>
    </xf>
    <xf numFmtId="0" fontId="45" fillId="0" borderId="2" xfId="0" applyFont="1" applyBorder="1" applyAlignment="1">
      <alignment horizontal="right" vertical="center"/>
    </xf>
    <xf numFmtId="0" fontId="45" fillId="0" borderId="3" xfId="0" applyFont="1" applyBorder="1" applyAlignment="1">
      <alignment horizontal="right" vertical="center"/>
    </xf>
    <xf numFmtId="0" fontId="42" fillId="0" borderId="0" xfId="1" applyFont="1" applyBorder="1" applyAlignment="1">
      <alignment horizontal="right" vertical="center"/>
    </xf>
    <xf numFmtId="0" fontId="46" fillId="3" borderId="21" xfId="1" applyFont="1" applyFill="1" applyBorder="1" applyAlignment="1">
      <alignment horizontal="center" vertical="center" wrapText="1"/>
    </xf>
    <xf numFmtId="0" fontId="46" fillId="3" borderId="42" xfId="1" applyFont="1" applyFill="1" applyBorder="1" applyAlignment="1">
      <alignment horizontal="center" vertical="center" wrapText="1"/>
    </xf>
    <xf numFmtId="0" fontId="46" fillId="3" borderId="25" xfId="1" applyFont="1" applyFill="1" applyBorder="1" applyAlignment="1">
      <alignment horizontal="center" vertical="center" wrapText="1"/>
    </xf>
    <xf numFmtId="0" fontId="10" fillId="4" borderId="27" xfId="0" applyFont="1" applyFill="1" applyBorder="1" applyAlignment="1" applyProtection="1">
      <alignment horizontal="center" vertical="center"/>
      <protection locked="0"/>
    </xf>
    <xf numFmtId="2" fontId="34" fillId="0" borderId="40" xfId="1" applyNumberFormat="1" applyFont="1" applyBorder="1" applyAlignment="1">
      <alignment horizontal="center" vertical="center"/>
    </xf>
    <xf numFmtId="0" fontId="43" fillId="0" borderId="40" xfId="1" applyFont="1" applyBorder="1" applyAlignment="1">
      <alignment horizontal="center" vertical="center"/>
    </xf>
    <xf numFmtId="0" fontId="34" fillId="3" borderId="16"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4" fillId="3" borderId="22" xfId="1" applyFont="1" applyFill="1" applyBorder="1" applyAlignment="1">
      <alignment horizontal="center" vertical="center" wrapText="1"/>
    </xf>
    <xf numFmtId="0" fontId="38" fillId="0" borderId="17" xfId="1" applyFont="1" applyFill="1" applyBorder="1" applyAlignment="1" applyProtection="1">
      <alignment horizontal="left" vertical="center" wrapText="1"/>
      <protection locked="0"/>
    </xf>
    <xf numFmtId="0" fontId="38" fillId="0" borderId="18" xfId="1" applyFont="1" applyFill="1" applyBorder="1" applyAlignment="1" applyProtection="1">
      <alignment horizontal="left" vertical="center" wrapText="1"/>
      <protection locked="0"/>
    </xf>
    <xf numFmtId="0" fontId="37" fillId="4" borderId="26" xfId="1" applyFont="1" applyFill="1" applyBorder="1" applyAlignment="1" applyProtection="1">
      <alignment horizontal="center" vertical="top" wrapText="1"/>
      <protection locked="0"/>
    </xf>
    <xf numFmtId="0" fontId="37" fillId="4" borderId="27" xfId="1" applyFont="1" applyFill="1" applyBorder="1" applyAlignment="1" applyProtection="1">
      <alignment horizontal="center" vertical="top" wrapText="1"/>
      <protection locked="0"/>
    </xf>
    <xf numFmtId="0" fontId="37" fillId="4" borderId="29" xfId="1" applyFont="1" applyFill="1" applyBorder="1" applyAlignment="1" applyProtection="1">
      <alignment horizontal="center" vertical="top" wrapText="1"/>
      <protection locked="0"/>
    </xf>
    <xf numFmtId="0" fontId="37" fillId="4" borderId="30" xfId="1" applyFont="1" applyFill="1" applyBorder="1" applyAlignment="1" applyProtection="1">
      <alignment horizontal="center" vertical="top" wrapText="1"/>
      <protection locked="0"/>
    </xf>
    <xf numFmtId="0" fontId="39" fillId="0" borderId="18" xfId="1" applyFont="1" applyFill="1" applyBorder="1" applyAlignment="1" applyProtection="1">
      <alignment horizontal="left" vertical="center" wrapText="1"/>
      <protection locked="0"/>
    </xf>
    <xf numFmtId="0" fontId="39" fillId="0" borderId="19" xfId="1" applyFont="1" applyFill="1" applyBorder="1" applyAlignment="1" applyProtection="1">
      <alignment horizontal="left" vertical="center" wrapText="1"/>
      <protection locked="0"/>
    </xf>
    <xf numFmtId="0" fontId="39" fillId="0" borderId="27" xfId="1" applyFont="1" applyFill="1" applyBorder="1" applyAlignment="1" applyProtection="1">
      <alignment horizontal="left" vertical="center" wrapText="1"/>
      <protection locked="0"/>
    </xf>
    <xf numFmtId="0" fontId="39" fillId="0" borderId="28" xfId="1" applyFont="1" applyFill="1" applyBorder="1" applyAlignment="1" applyProtection="1">
      <alignment horizontal="left" vertical="center" wrapText="1"/>
      <protection locked="0"/>
    </xf>
    <xf numFmtId="0" fontId="37" fillId="4" borderId="28" xfId="1" applyFont="1" applyFill="1" applyBorder="1" applyAlignment="1" applyProtection="1">
      <alignment horizontal="center" vertical="top" wrapText="1"/>
      <protection locked="0"/>
    </xf>
    <xf numFmtId="0" fontId="37" fillId="4" borderId="31" xfId="1" applyFont="1" applyFill="1" applyBorder="1" applyAlignment="1" applyProtection="1">
      <alignment horizontal="center" vertical="top" wrapText="1"/>
      <protection locked="0"/>
    </xf>
    <xf numFmtId="0" fontId="19" fillId="0" borderId="17" xfId="1" applyFont="1" applyBorder="1" applyAlignment="1">
      <alignment horizontal="center" vertical="center" wrapText="1"/>
    </xf>
    <xf numFmtId="0" fontId="19" fillId="0" borderId="18" xfId="1" applyFont="1" applyBorder="1" applyAlignment="1">
      <alignment horizontal="center" vertical="center" wrapText="1"/>
    </xf>
    <xf numFmtId="0" fontId="20" fillId="4" borderId="26" xfId="1" applyFont="1" applyFill="1" applyBorder="1" applyAlignment="1" applyProtection="1">
      <alignment horizontal="center" vertical="center" wrapText="1"/>
      <protection locked="0"/>
    </xf>
    <xf numFmtId="0" fontId="20" fillId="4" borderId="27" xfId="1" applyFont="1" applyFill="1" applyBorder="1" applyAlignment="1" applyProtection="1">
      <alignment horizontal="center" vertical="center" wrapText="1"/>
      <protection locked="0"/>
    </xf>
    <xf numFmtId="0" fontId="36" fillId="0" borderId="0" xfId="1" applyFont="1" applyBorder="1" applyAlignment="1">
      <alignment horizontal="left" vertical="center"/>
    </xf>
    <xf numFmtId="0" fontId="36" fillId="0" borderId="24" xfId="1" applyFont="1" applyBorder="1" applyAlignment="1">
      <alignment horizontal="left" vertical="center"/>
    </xf>
    <xf numFmtId="0" fontId="19" fillId="0" borderId="18" xfId="1" applyFont="1" applyBorder="1" applyAlignment="1">
      <alignment horizontal="center" vertical="center"/>
    </xf>
    <xf numFmtId="0" fontId="19" fillId="0" borderId="19" xfId="1" applyFont="1" applyBorder="1" applyAlignment="1">
      <alignment horizontal="center" vertical="center"/>
    </xf>
    <xf numFmtId="0" fontId="20" fillId="4" borderId="27" xfId="1" applyFont="1" applyFill="1" applyBorder="1" applyAlignment="1" applyProtection="1">
      <alignment horizontal="center" vertical="center"/>
      <protection locked="0"/>
    </xf>
    <xf numFmtId="0" fontId="20" fillId="4" borderId="28" xfId="1" applyFont="1" applyFill="1" applyBorder="1" applyAlignment="1" applyProtection="1">
      <alignment horizontal="center" vertical="center"/>
      <protection locked="0"/>
    </xf>
    <xf numFmtId="0" fontId="20" fillId="4" borderId="30" xfId="1" applyFont="1" applyFill="1" applyBorder="1" applyAlignment="1" applyProtection="1">
      <alignment horizontal="center" vertical="center"/>
      <protection locked="0"/>
    </xf>
    <xf numFmtId="0" fontId="20" fillId="4" borderId="31" xfId="1" applyFont="1" applyFill="1" applyBorder="1" applyAlignment="1" applyProtection="1">
      <alignment horizontal="center" vertical="center"/>
      <protection locked="0"/>
    </xf>
    <xf numFmtId="0" fontId="20" fillId="4" borderId="29" xfId="1" applyFont="1" applyFill="1" applyBorder="1" applyAlignment="1" applyProtection="1">
      <alignment horizontal="center" vertical="center" wrapText="1"/>
      <protection locked="0"/>
    </xf>
    <xf numFmtId="0" fontId="20" fillId="4" borderId="30" xfId="1" applyFont="1" applyFill="1" applyBorder="1" applyAlignment="1" applyProtection="1">
      <alignment horizontal="center" vertical="center" wrapText="1"/>
      <protection locked="0"/>
    </xf>
    <xf numFmtId="0" fontId="35" fillId="4" borderId="21" xfId="1" applyFont="1" applyFill="1" applyBorder="1" applyAlignment="1" applyProtection="1">
      <alignment horizontal="center" vertical="center" wrapText="1"/>
      <protection locked="0"/>
    </xf>
    <xf numFmtId="0" fontId="35" fillId="4" borderId="42" xfId="1" applyFont="1" applyFill="1" applyBorder="1" applyAlignment="1" applyProtection="1">
      <alignment horizontal="center" vertical="center" wrapText="1"/>
      <protection locked="0"/>
    </xf>
    <xf numFmtId="0" fontId="35" fillId="4" borderId="25" xfId="1" applyFont="1" applyFill="1" applyBorder="1" applyAlignment="1" applyProtection="1">
      <alignment horizontal="center" vertical="center" wrapText="1"/>
      <protection locked="0"/>
    </xf>
    <xf numFmtId="0" fontId="10" fillId="0" borderId="27" xfId="0" applyFont="1" applyBorder="1" applyAlignment="1">
      <alignment horizontal="center" vertical="center"/>
    </xf>
    <xf numFmtId="2" fontId="13" fillId="0" borderId="21" xfId="3" applyNumberFormat="1" applyFont="1" applyBorder="1" applyAlignment="1" applyProtection="1">
      <alignment horizontal="center" vertical="center"/>
    </xf>
    <xf numFmtId="2" fontId="13" fillId="0" borderId="42" xfId="3" applyNumberFormat="1" applyFont="1" applyBorder="1" applyAlignment="1" applyProtection="1">
      <alignment horizontal="center" vertical="center"/>
    </xf>
    <xf numFmtId="0" fontId="12" fillId="4" borderId="21" xfId="1" applyFont="1" applyFill="1" applyBorder="1" applyAlignment="1" applyProtection="1">
      <alignment horizontal="center" vertical="center" wrapText="1"/>
      <protection locked="0"/>
    </xf>
    <xf numFmtId="0" fontId="12" fillId="4" borderId="42" xfId="1" applyFont="1" applyFill="1" applyBorder="1" applyAlignment="1" applyProtection="1">
      <alignment horizontal="center" vertical="center" wrapText="1"/>
      <protection locked="0"/>
    </xf>
    <xf numFmtId="0" fontId="13" fillId="0" borderId="21" xfId="2" applyFont="1" applyBorder="1" applyAlignment="1">
      <alignment horizontal="left" vertical="center" wrapText="1"/>
    </xf>
    <xf numFmtId="0" fontId="13" fillId="0" borderId="25" xfId="2" applyFont="1" applyBorder="1" applyAlignment="1">
      <alignment horizontal="left" vertical="center" wrapText="1"/>
    </xf>
    <xf numFmtId="0" fontId="10" fillId="9" borderId="16" xfId="0" applyFont="1" applyFill="1" applyBorder="1" applyAlignment="1">
      <alignment horizontal="center" vertical="center"/>
    </xf>
    <xf numFmtId="0" fontId="10" fillId="9" borderId="14" xfId="0" applyFont="1" applyFill="1" applyBorder="1" applyAlignment="1">
      <alignment horizontal="center" vertical="center"/>
    </xf>
    <xf numFmtId="9" fontId="13" fillId="0" borderId="20" xfId="3" applyFont="1" applyBorder="1" applyAlignment="1" applyProtection="1">
      <alignment horizontal="center" vertical="center"/>
    </xf>
    <xf numFmtId="9" fontId="13" fillId="0" borderId="7" xfId="3" applyFont="1" applyBorder="1" applyAlignment="1" applyProtection="1">
      <alignment horizontal="center" vertical="center"/>
    </xf>
    <xf numFmtId="0" fontId="10" fillId="9" borderId="22" xfId="0" applyFont="1" applyFill="1" applyBorder="1" applyAlignment="1">
      <alignment horizontal="center" vertical="center"/>
    </xf>
    <xf numFmtId="9" fontId="13" fillId="0" borderId="8" xfId="3" applyFont="1" applyBorder="1" applyAlignment="1" applyProtection="1">
      <alignment horizontal="center" vertical="center"/>
    </xf>
    <xf numFmtId="2" fontId="13" fillId="0" borderId="25" xfId="3" applyNumberFormat="1" applyFont="1" applyBorder="1" applyAlignment="1" applyProtection="1">
      <alignment horizontal="center" vertical="center"/>
    </xf>
    <xf numFmtId="164" fontId="13" fillId="0" borderId="20" xfId="3" applyNumberFormat="1" applyFont="1" applyBorder="1" applyAlignment="1" applyProtection="1">
      <alignment horizontal="center" vertical="center"/>
    </xf>
    <xf numFmtId="164" fontId="13" fillId="0" borderId="8" xfId="3" applyNumberFormat="1" applyFont="1" applyBorder="1" applyAlignment="1" applyProtection="1">
      <alignment horizontal="center" vertical="center"/>
    </xf>
    <xf numFmtId="0" fontId="12" fillId="4" borderId="25" xfId="1" applyFont="1" applyFill="1" applyBorder="1" applyAlignment="1" applyProtection="1">
      <alignment horizontal="center" vertical="center" wrapText="1"/>
      <protection locked="0"/>
    </xf>
    <xf numFmtId="2" fontId="48" fillId="0" borderId="2" xfId="1" applyNumberFormat="1" applyFont="1" applyBorder="1" applyAlignment="1">
      <alignment horizontal="center" vertical="center"/>
    </xf>
    <xf numFmtId="2" fontId="48" fillId="0" borderId="3" xfId="1" applyNumberFormat="1" applyFont="1" applyBorder="1" applyAlignment="1">
      <alignment horizontal="center" vertical="center"/>
    </xf>
    <xf numFmtId="2" fontId="48" fillId="0" borderId="4" xfId="1" applyNumberFormat="1" applyFont="1" applyBorder="1" applyAlignment="1">
      <alignment horizontal="center" vertical="center"/>
    </xf>
    <xf numFmtId="0" fontId="41" fillId="10" borderId="14" xfId="1" applyFont="1" applyFill="1" applyBorder="1" applyAlignment="1">
      <alignment horizontal="center" vertical="center"/>
    </xf>
    <xf numFmtId="0" fontId="41" fillId="10" borderId="0" xfId="1" applyFont="1" applyFill="1" applyBorder="1" applyAlignment="1">
      <alignment horizontal="center" vertical="center"/>
    </xf>
    <xf numFmtId="0" fontId="13" fillId="0" borderId="39" xfId="2" applyFont="1" applyBorder="1" applyAlignment="1">
      <alignment horizontal="left" vertical="center" wrapText="1"/>
    </xf>
    <xf numFmtId="0" fontId="13" fillId="0" borderId="14" xfId="2" applyFont="1" applyBorder="1" applyAlignment="1">
      <alignment horizontal="left" vertical="center" wrapText="1"/>
    </xf>
    <xf numFmtId="0" fontId="14" fillId="6" borderId="45" xfId="2" applyFont="1" applyFill="1" applyBorder="1" applyAlignment="1">
      <alignment horizontal="left" vertical="top" wrapText="1"/>
    </xf>
    <xf numFmtId="0" fontId="14" fillId="6" borderId="37" xfId="2" applyFont="1" applyFill="1" applyBorder="1" applyAlignment="1">
      <alignment horizontal="left" vertical="top" wrapText="1"/>
    </xf>
    <xf numFmtId="0" fontId="14" fillId="6" borderId="38" xfId="2" applyFont="1" applyFill="1" applyBorder="1" applyAlignment="1">
      <alignment horizontal="left" vertical="top" wrapText="1"/>
    </xf>
    <xf numFmtId="0" fontId="14" fillId="6" borderId="47" xfId="2" applyFont="1" applyFill="1" applyBorder="1" applyAlignment="1">
      <alignment horizontal="left" vertical="top" wrapText="1"/>
    </xf>
    <xf numFmtId="0" fontId="14" fillId="6" borderId="32" xfId="2" applyFont="1" applyFill="1" applyBorder="1" applyAlignment="1">
      <alignment horizontal="left" vertical="top" wrapText="1"/>
    </xf>
    <xf numFmtId="0" fontId="14" fillId="6" borderId="33" xfId="2" applyFont="1" applyFill="1" applyBorder="1" applyAlignment="1">
      <alignment horizontal="left" vertical="top" wrapText="1"/>
    </xf>
    <xf numFmtId="0" fontId="13" fillId="0" borderId="35" xfId="2" applyFont="1" applyBorder="1" applyAlignment="1">
      <alignment horizontal="left" vertical="center" wrapText="1"/>
    </xf>
    <xf numFmtId="0" fontId="13" fillId="0" borderId="36" xfId="2" applyFont="1" applyBorder="1" applyAlignment="1">
      <alignment horizontal="left" vertical="center" wrapText="1"/>
    </xf>
    <xf numFmtId="0" fontId="10" fillId="5" borderId="6" xfId="1" applyFont="1" applyFill="1" applyBorder="1" applyAlignment="1">
      <alignment horizontal="left" vertical="center" wrapText="1"/>
    </xf>
    <xf numFmtId="0" fontId="10" fillId="5" borderId="12" xfId="1" applyFont="1" applyFill="1" applyBorder="1" applyAlignment="1">
      <alignment horizontal="left" vertical="center" wrapText="1"/>
    </xf>
    <xf numFmtId="0" fontId="10" fillId="5" borderId="49" xfId="1" applyFont="1" applyFill="1" applyBorder="1" applyAlignment="1">
      <alignment horizontal="left" vertical="center" wrapText="1"/>
    </xf>
    <xf numFmtId="0" fontId="14" fillId="6" borderId="2" xfId="2" applyFont="1" applyFill="1" applyBorder="1" applyAlignment="1">
      <alignment horizontal="left" vertical="top" wrapText="1"/>
    </xf>
    <xf numFmtId="0" fontId="14" fillId="6" borderId="3" xfId="2" applyFont="1" applyFill="1" applyBorder="1" applyAlignment="1">
      <alignment horizontal="left" vertical="top" wrapText="1"/>
    </xf>
    <xf numFmtId="0" fontId="13" fillId="0" borderId="10" xfId="2" applyFont="1" applyBorder="1" applyAlignment="1">
      <alignment horizontal="left" vertical="center" wrapText="1"/>
    </xf>
    <xf numFmtId="0" fontId="13" fillId="0" borderId="15" xfId="2" applyFont="1" applyBorder="1" applyAlignment="1">
      <alignment horizontal="left" vertical="center" wrapText="1"/>
    </xf>
    <xf numFmtId="0" fontId="19" fillId="11" borderId="16" xfId="1" applyFont="1" applyFill="1" applyBorder="1" applyAlignment="1">
      <alignment horizontal="center" vertical="center"/>
    </xf>
    <xf numFmtId="0" fontId="19" fillId="11" borderId="5" xfId="1" applyFont="1" applyFill="1" applyBorder="1" applyAlignment="1">
      <alignment horizontal="center" vertical="center"/>
    </xf>
    <xf numFmtId="0" fontId="19" fillId="11" borderId="43" xfId="1" applyFont="1" applyFill="1" applyBorder="1" applyAlignment="1">
      <alignment horizontal="center" vertical="center"/>
    </xf>
    <xf numFmtId="0" fontId="40" fillId="4" borderId="14" xfId="1" applyFont="1" applyFill="1" applyBorder="1" applyAlignment="1">
      <alignment horizontal="center" vertical="center" wrapText="1"/>
    </xf>
    <xf numFmtId="0" fontId="40" fillId="4" borderId="0" xfId="1" applyFont="1" applyFill="1" applyBorder="1" applyAlignment="1">
      <alignment horizontal="center" vertical="center" wrapText="1"/>
    </xf>
    <xf numFmtId="0" fontId="40" fillId="4" borderId="11" xfId="1" applyFont="1" applyFill="1" applyBorder="1" applyAlignment="1">
      <alignment horizontal="center" vertical="center" wrapText="1"/>
    </xf>
    <xf numFmtId="0" fontId="20" fillId="4" borderId="14" xfId="1" applyFont="1" applyFill="1" applyBorder="1" applyAlignment="1" applyProtection="1">
      <alignment horizontal="center" vertical="top" wrapText="1"/>
      <protection locked="0"/>
    </xf>
    <xf numFmtId="0" fontId="20" fillId="4" borderId="0" xfId="1" applyFont="1" applyFill="1" applyBorder="1" applyAlignment="1" applyProtection="1">
      <alignment horizontal="center" vertical="top" wrapText="1"/>
      <protection locked="0"/>
    </xf>
    <xf numFmtId="0" fontId="20" fillId="4" borderId="11" xfId="1" applyFont="1" applyFill="1" applyBorder="1" applyAlignment="1" applyProtection="1">
      <alignment horizontal="center" vertical="top" wrapText="1"/>
      <protection locked="0"/>
    </xf>
    <xf numFmtId="0" fontId="20" fillId="4" borderId="22" xfId="1" applyFont="1" applyFill="1" applyBorder="1" applyAlignment="1" applyProtection="1">
      <alignment horizontal="center" vertical="top" wrapText="1"/>
      <protection locked="0"/>
    </xf>
    <xf numFmtId="0" fontId="20" fillId="4" borderId="24" xfId="1" applyFont="1" applyFill="1" applyBorder="1" applyAlignment="1" applyProtection="1">
      <alignment horizontal="center" vertical="top" wrapText="1"/>
      <protection locked="0"/>
    </xf>
    <xf numFmtId="0" fontId="20" fillId="4" borderId="44" xfId="1" applyFont="1" applyFill="1" applyBorder="1" applyAlignment="1" applyProtection="1">
      <alignment horizontal="center" vertical="top" wrapText="1"/>
      <protection locked="0"/>
    </xf>
    <xf numFmtId="0" fontId="41" fillId="10" borderId="16" xfId="1" applyFont="1" applyFill="1" applyBorder="1" applyAlignment="1">
      <alignment horizontal="center" vertical="center" wrapText="1"/>
    </xf>
    <xf numFmtId="0" fontId="41" fillId="10" borderId="5" xfId="1" applyFont="1" applyFill="1" applyBorder="1" applyAlignment="1">
      <alignment horizontal="center" vertical="center" wrapText="1"/>
    </xf>
  </cellXfs>
  <cellStyles count="4">
    <cellStyle name="Normal" xfId="0" builtinId="0"/>
    <cellStyle name="Normal 2" xfId="1"/>
    <cellStyle name="Normal 3" xfId="2"/>
    <cellStyle name="Pourcentage 2" xfId="3"/>
  </cellStyles>
  <dxfs count="38">
    <dxf>
      <fill>
        <patternFill patternType="solid">
          <fgColor indexed="5"/>
          <bgColor indexed="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indexed="5"/>
          <bgColor indexed="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indexed="5"/>
          <bgColor indexed="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indexed="5"/>
          <bgColor indexed="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indexed="5"/>
          <bgColor indexed="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indexed="5"/>
          <bgColor indexed="5"/>
        </patternFill>
      </fill>
    </dxf>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458257</xdr:colOff>
      <xdr:row>34</xdr:row>
      <xdr:rowOff>611188</xdr:rowOff>
    </xdr:from>
    <xdr:to>
      <xdr:col>6</xdr:col>
      <xdr:colOff>311149</xdr:colOff>
      <xdr:row>35</xdr:row>
      <xdr:rowOff>137584</xdr:rowOff>
    </xdr:to>
    <xdr:sp macro="" textlink="">
      <xdr:nvSpPr>
        <xdr:cNvPr id="2" name="Flèche à angle droit 1">
          <a:extLst>
            <a:ext uri="{FF2B5EF4-FFF2-40B4-BE49-F238E27FC236}">
              <a16:creationId xmlns:a16="http://schemas.microsoft.com/office/drawing/2014/main" xmlns="" id="{00000000-0008-0000-0100-000002000000}"/>
            </a:ext>
          </a:extLst>
        </xdr:cNvPr>
        <xdr:cNvSpPr/>
      </xdr:nvSpPr>
      <xdr:spPr bwMode="auto">
        <a:xfrm>
          <a:off x="12864570" y="21439188"/>
          <a:ext cx="1178454" cy="296334"/>
        </a:xfrm>
        <a:prstGeom prst="bentUpArrow">
          <a:avLst>
            <a:gd name="adj1" fmla="val 25000"/>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fr-FR" sz="1100" b="1" cap="none" spc="0">
            <a:ln w="18000">
              <a:solidFill>
                <a:schemeClr val="accent2">
                  <a:satMod val="140000"/>
                </a:schemeClr>
              </a:solidFill>
              <a:prstDash val="solid"/>
              <a:miter lim="800000"/>
            </a:ln>
            <a:no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C40"/>
  <sheetViews>
    <sheetView tabSelected="1" zoomScale="70" zoomScaleNormal="70" workbookViewId="0">
      <selection activeCell="D28" sqref="D28"/>
    </sheetView>
  </sheetViews>
  <sheetFormatPr baseColWidth="10" defaultRowHeight="15"/>
  <cols>
    <col min="1" max="1" width="184.7109375" customWidth="1"/>
  </cols>
  <sheetData>
    <row r="1" spans="1:3" ht="33.75">
      <c r="A1" s="1" t="s">
        <v>0</v>
      </c>
    </row>
    <row r="2" spans="1:3" ht="33.75">
      <c r="A2" s="1"/>
    </row>
    <row r="3" spans="1:3" ht="33.75">
      <c r="A3" s="99" t="s">
        <v>89</v>
      </c>
    </row>
    <row r="4" spans="1:3" ht="34.5" thickBot="1">
      <c r="A4" s="98"/>
    </row>
    <row r="5" spans="1:3" s="2" customFormat="1" ht="34.5" thickBot="1">
      <c r="A5" s="60" t="s">
        <v>102</v>
      </c>
      <c r="C5" s="56"/>
    </row>
    <row r="6" spans="1:3" s="2" customFormat="1" ht="63">
      <c r="A6" s="54" t="s">
        <v>90</v>
      </c>
    </row>
    <row r="7" spans="1:3" s="2" customFormat="1" ht="21">
      <c r="A7" s="54"/>
    </row>
    <row r="8" spans="1:3" s="2" customFormat="1" ht="21">
      <c r="A8" s="57" t="s">
        <v>91</v>
      </c>
    </row>
    <row r="9" spans="1:3" s="2" customFormat="1" ht="21">
      <c r="A9" s="58" t="s">
        <v>93</v>
      </c>
    </row>
    <row r="10" spans="1:3" s="2" customFormat="1" ht="21">
      <c r="A10" s="58" t="s">
        <v>94</v>
      </c>
    </row>
    <row r="11" spans="1:3" s="2" customFormat="1" ht="21">
      <c r="A11" s="58" t="s">
        <v>95</v>
      </c>
    </row>
    <row r="12" spans="1:3" s="2" customFormat="1" ht="21">
      <c r="A12" s="58" t="s">
        <v>96</v>
      </c>
    </row>
    <row r="13" spans="1:3" s="2" customFormat="1" ht="21">
      <c r="A13" s="58" t="s">
        <v>97</v>
      </c>
    </row>
    <row r="14" spans="1:3" s="2" customFormat="1" ht="42">
      <c r="A14" s="58" t="s">
        <v>98</v>
      </c>
    </row>
    <row r="15" spans="1:3" ht="21">
      <c r="A15" s="58" t="s">
        <v>99</v>
      </c>
    </row>
    <row r="16" spans="1:3" ht="21">
      <c r="A16" s="58" t="s">
        <v>100</v>
      </c>
    </row>
    <row r="17" spans="1:1" ht="42">
      <c r="A17" s="59" t="s">
        <v>92</v>
      </c>
    </row>
    <row r="18" spans="1:1" ht="33.4" customHeight="1" thickBot="1">
      <c r="A18" s="59"/>
    </row>
    <row r="19" spans="1:1" ht="34.5" thickBot="1">
      <c r="A19" s="60" t="s">
        <v>103</v>
      </c>
    </row>
    <row r="20" spans="1:1" ht="21">
      <c r="A20" s="61" t="s">
        <v>101</v>
      </c>
    </row>
    <row r="21" spans="1:1" ht="21">
      <c r="A21" s="58" t="s">
        <v>104</v>
      </c>
    </row>
    <row r="22" spans="1:1" ht="21">
      <c r="A22" s="58" t="s">
        <v>105</v>
      </c>
    </row>
    <row r="23" spans="1:1" ht="21">
      <c r="A23" s="58"/>
    </row>
    <row r="24" spans="1:1" ht="42">
      <c r="A24" s="61" t="s">
        <v>106</v>
      </c>
    </row>
    <row r="25" spans="1:1" ht="21">
      <c r="A25" s="58" t="s">
        <v>108</v>
      </c>
    </row>
    <row r="26" spans="1:1" ht="21">
      <c r="A26" s="58" t="s">
        <v>109</v>
      </c>
    </row>
    <row r="27" spans="1:1" ht="21">
      <c r="A27" s="58" t="s">
        <v>110</v>
      </c>
    </row>
    <row r="28" spans="1:1" ht="42">
      <c r="A28" s="61" t="s">
        <v>107</v>
      </c>
    </row>
    <row r="29" spans="1:1" ht="21">
      <c r="A29" s="61"/>
    </row>
    <row r="30" spans="1:1" ht="21">
      <c r="A30" s="61" t="s">
        <v>111</v>
      </c>
    </row>
    <row r="31" spans="1:1" ht="21">
      <c r="A31" s="58" t="s">
        <v>113</v>
      </c>
    </row>
    <row r="32" spans="1:1" ht="22.5" customHeight="1">
      <c r="A32" s="58" t="s">
        <v>114</v>
      </c>
    </row>
    <row r="33" spans="1:1" ht="21">
      <c r="A33" s="61" t="s">
        <v>112</v>
      </c>
    </row>
    <row r="34" spans="1:1" ht="15.75" thickBot="1">
      <c r="A34" s="2"/>
    </row>
    <row r="35" spans="1:1" ht="34.5" thickBot="1">
      <c r="A35" s="60" t="s">
        <v>116</v>
      </c>
    </row>
    <row r="36" spans="1:1" ht="21">
      <c r="A36" s="54" t="s">
        <v>115</v>
      </c>
    </row>
    <row r="37" spans="1:1" ht="21">
      <c r="A37" s="54"/>
    </row>
    <row r="38" spans="1:1" ht="42">
      <c r="A38" s="54" t="s">
        <v>123</v>
      </c>
    </row>
    <row r="39" spans="1:1">
      <c r="A39" s="3"/>
    </row>
    <row r="40" spans="1:1" ht="46.5">
      <c r="A40" s="55" t="s">
        <v>124</v>
      </c>
    </row>
  </sheetData>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autoPageBreaks="0" fitToPage="1"/>
  </sheetPr>
  <dimension ref="A1:M58"/>
  <sheetViews>
    <sheetView zoomScale="55" zoomScaleNormal="55" workbookViewId="0">
      <selection activeCell="I8" sqref="I8:I9"/>
    </sheetView>
  </sheetViews>
  <sheetFormatPr baseColWidth="10" defaultColWidth="11.42578125" defaultRowHeight="15"/>
  <cols>
    <col min="1" max="1" width="100.5703125" style="5" customWidth="1"/>
    <col min="2" max="2" width="17.42578125" style="6" customWidth="1"/>
    <col min="3" max="6" width="18.5703125" style="4" customWidth="1"/>
    <col min="7" max="7" width="7.42578125" style="4" customWidth="1"/>
    <col min="8" max="9" width="9.5703125" style="7" customWidth="1"/>
    <col min="10" max="10" width="9.5703125" style="8" customWidth="1"/>
    <col min="11" max="11" width="3" style="9" customWidth="1"/>
    <col min="12" max="12" width="10.42578125" style="10" customWidth="1"/>
    <col min="13" max="13" width="75.5703125" style="4" customWidth="1"/>
    <col min="14" max="16384" width="11.42578125" style="4"/>
  </cols>
  <sheetData>
    <row r="1" spans="1:13" ht="31.15" customHeight="1">
      <c r="A1" s="112" t="s">
        <v>125</v>
      </c>
      <c r="B1" s="115" t="s">
        <v>119</v>
      </c>
      <c r="C1" s="116"/>
      <c r="D1" s="116"/>
      <c r="E1" s="116"/>
      <c r="F1" s="121" t="s">
        <v>120</v>
      </c>
      <c r="G1" s="121"/>
      <c r="H1" s="121"/>
      <c r="I1" s="121"/>
      <c r="J1" s="121"/>
      <c r="K1" s="121"/>
      <c r="L1" s="122"/>
      <c r="M1" s="106" t="s">
        <v>1</v>
      </c>
    </row>
    <row r="2" spans="1:13" ht="60" customHeight="1">
      <c r="A2" s="113"/>
      <c r="B2" s="117"/>
      <c r="C2" s="118"/>
      <c r="D2" s="118"/>
      <c r="E2" s="118"/>
      <c r="F2" s="118"/>
      <c r="G2" s="118"/>
      <c r="H2" s="118"/>
      <c r="I2" s="118"/>
      <c r="J2" s="118"/>
      <c r="K2" s="118"/>
      <c r="L2" s="125"/>
      <c r="M2" s="107"/>
    </row>
    <row r="3" spans="1:13" ht="30.4" customHeight="1">
      <c r="A3" s="113"/>
      <c r="B3" s="117"/>
      <c r="C3" s="118"/>
      <c r="D3" s="118"/>
      <c r="E3" s="118"/>
      <c r="F3" s="123" t="s">
        <v>121</v>
      </c>
      <c r="G3" s="123"/>
      <c r="H3" s="123"/>
      <c r="I3" s="123"/>
      <c r="J3" s="123"/>
      <c r="K3" s="123"/>
      <c r="L3" s="124"/>
      <c r="M3" s="107"/>
    </row>
    <row r="4" spans="1:13" ht="60" customHeight="1" thickBot="1">
      <c r="A4" s="114"/>
      <c r="B4" s="119"/>
      <c r="C4" s="120"/>
      <c r="D4" s="120"/>
      <c r="E4" s="120"/>
      <c r="F4" s="120"/>
      <c r="G4" s="120"/>
      <c r="H4" s="120"/>
      <c r="I4" s="120"/>
      <c r="J4" s="120"/>
      <c r="K4" s="120"/>
      <c r="L4" s="126"/>
      <c r="M4" s="108"/>
    </row>
    <row r="5" spans="1:13" s="11" customFormat="1" ht="48" customHeight="1" thickBot="1">
      <c r="A5" s="12" t="s">
        <v>2</v>
      </c>
      <c r="B5" s="13" t="s">
        <v>3</v>
      </c>
      <c r="C5" s="14">
        <v>0</v>
      </c>
      <c r="D5" s="14">
        <v>1</v>
      </c>
      <c r="E5" s="14">
        <v>2</v>
      </c>
      <c r="F5" s="87">
        <v>3</v>
      </c>
      <c r="G5" s="91">
        <f>COUNTIF(G7:G34,"◄")</f>
        <v>0</v>
      </c>
      <c r="H5" s="88" t="s">
        <v>4</v>
      </c>
      <c r="I5" s="81" t="s">
        <v>5</v>
      </c>
      <c r="J5" s="81" t="s">
        <v>6</v>
      </c>
      <c r="K5" s="64" t="s">
        <v>7</v>
      </c>
      <c r="L5" s="64" t="s">
        <v>8</v>
      </c>
      <c r="M5" s="15" t="s">
        <v>9</v>
      </c>
    </row>
    <row r="6" spans="1:13" s="11" customFormat="1" ht="22.35" customHeight="1" thickBot="1">
      <c r="A6" s="176"/>
      <c r="B6" s="177"/>
      <c r="C6" s="177"/>
      <c r="D6" s="177"/>
      <c r="E6" s="177"/>
      <c r="F6" s="178"/>
      <c r="G6" s="92"/>
      <c r="H6" s="89">
        <f>H7+H22+H29</f>
        <v>1</v>
      </c>
      <c r="I6" s="16">
        <f>I7+I22+I29</f>
        <v>1</v>
      </c>
      <c r="J6" s="17"/>
      <c r="K6" s="94"/>
      <c r="L6" s="95"/>
      <c r="M6" s="17"/>
    </row>
    <row r="7" spans="1:13" ht="20.100000000000001" customHeight="1" thickBot="1">
      <c r="A7" s="179" t="s">
        <v>10</v>
      </c>
      <c r="B7" s="180"/>
      <c r="C7" s="180"/>
      <c r="D7" s="180"/>
      <c r="E7" s="180"/>
      <c r="F7" s="180"/>
      <c r="G7" s="93"/>
      <c r="H7" s="90">
        <f>SUM(H8:H21)</f>
        <v>0.39999999999999997</v>
      </c>
      <c r="I7" s="36">
        <f>SUM(I8:I21)</f>
        <v>0.4</v>
      </c>
      <c r="J7" s="19">
        <f>SUM(J8:J21)</f>
        <v>5.3333333333333321</v>
      </c>
      <c r="K7" s="96"/>
      <c r="L7" s="97">
        <f>SUM(L8:L21)</f>
        <v>0.35</v>
      </c>
      <c r="M7" s="19"/>
    </row>
    <row r="8" spans="1:13" ht="51" customHeight="1">
      <c r="A8" s="149" t="s">
        <v>61</v>
      </c>
      <c r="B8" s="151" t="s">
        <v>12</v>
      </c>
      <c r="C8" s="29" t="s">
        <v>62</v>
      </c>
      <c r="D8" s="30" t="s">
        <v>63</v>
      </c>
      <c r="E8" s="30" t="s">
        <v>64</v>
      </c>
      <c r="F8" s="31" t="s">
        <v>65</v>
      </c>
      <c r="G8" s="23"/>
      <c r="H8" s="158">
        <v>7.4999999999999997E-2</v>
      </c>
      <c r="I8" s="153">
        <f t="shared" ref="I8:I18" si="0">L9*H$7/L$7</f>
        <v>8.5714285714285701E-2</v>
      </c>
      <c r="J8" s="145">
        <f>IF(B8="NON","",(IF(D9&lt;&gt;"",1/3,0)+IF(E9&lt;&gt;"",2/3,0)+IF(F9&lt;&gt;"",1,0))*20*I8)</f>
        <v>1.1428571428571426</v>
      </c>
      <c r="K8" s="63"/>
      <c r="L8" s="67"/>
      <c r="M8" s="147"/>
    </row>
    <row r="9" spans="1:13" ht="51" customHeight="1" thickBot="1">
      <c r="A9" s="150"/>
      <c r="B9" s="155"/>
      <c r="C9" s="24"/>
      <c r="D9" s="25"/>
      <c r="E9" s="25" t="s">
        <v>17</v>
      </c>
      <c r="F9" s="26"/>
      <c r="G9" s="27" t="str">
        <f>IF(K9="PB","◄","")</f>
        <v/>
      </c>
      <c r="H9" s="159"/>
      <c r="I9" s="156"/>
      <c r="J9" s="157"/>
      <c r="K9" s="28">
        <f>IF(OR(B8="Obligatoire",B8="OUI"),IF(COUNTBLANK(C9:F9)=3,1,"PB"),IF(B8="NON",IF(COUNTBLANK(C9:F9)=4,0,"PB")))</f>
        <v>1</v>
      </c>
      <c r="L9" s="68">
        <f>H8*K9</f>
        <v>7.4999999999999997E-2</v>
      </c>
      <c r="M9" s="160"/>
    </row>
    <row r="10" spans="1:13" ht="51" customHeight="1">
      <c r="A10" s="181" t="s">
        <v>11</v>
      </c>
      <c r="B10" s="151" t="s">
        <v>12</v>
      </c>
      <c r="C10" s="20" t="s">
        <v>13</v>
      </c>
      <c r="D10" s="21" t="s">
        <v>14</v>
      </c>
      <c r="E10" s="21" t="s">
        <v>15</v>
      </c>
      <c r="F10" s="22" t="s">
        <v>16</v>
      </c>
      <c r="G10" s="23"/>
      <c r="H10" s="153">
        <v>0.05</v>
      </c>
      <c r="I10" s="153">
        <f t="shared" si="0"/>
        <v>5.7142857142857148E-2</v>
      </c>
      <c r="J10" s="145">
        <f>IF(B10="NON","",(IF(D11&lt;&gt;"",1/3,0)+IF(E11&lt;&gt;"",2/3,0)+IF(F11&lt;&gt;"",1,0))*20*I10)</f>
        <v>0.76190476190476186</v>
      </c>
      <c r="K10" s="63"/>
      <c r="L10" s="67"/>
      <c r="M10" s="147"/>
    </row>
    <row r="11" spans="1:13" ht="51" customHeight="1" thickBot="1">
      <c r="A11" s="182"/>
      <c r="B11" s="155"/>
      <c r="C11" s="24"/>
      <c r="D11" s="25"/>
      <c r="E11" s="25" t="s">
        <v>17</v>
      </c>
      <c r="F11" s="26"/>
      <c r="G11" s="27" t="str">
        <f>IF(K11="PB","◄","")</f>
        <v/>
      </c>
      <c r="H11" s="156"/>
      <c r="I11" s="156"/>
      <c r="J11" s="157"/>
      <c r="K11" s="28">
        <f>IF(OR(B10="Obligatoire",B10="OUI"),IF(COUNTBLANK(C11:F11)=3,1,"PB"),IF(B10="NON",IF(COUNTBLANK(C11:F11)=4,0,"PB")))</f>
        <v>1</v>
      </c>
      <c r="L11" s="68">
        <f>H10*K11</f>
        <v>0.05</v>
      </c>
      <c r="M11" s="160"/>
    </row>
    <row r="12" spans="1:13" ht="51" customHeight="1">
      <c r="A12" s="149" t="s">
        <v>18</v>
      </c>
      <c r="B12" s="151" t="s">
        <v>19</v>
      </c>
      <c r="C12" s="29" t="s">
        <v>20</v>
      </c>
      <c r="D12" s="30" t="s">
        <v>21</v>
      </c>
      <c r="E12" s="30" t="s">
        <v>22</v>
      </c>
      <c r="F12" s="31" t="s">
        <v>23</v>
      </c>
      <c r="G12" s="23"/>
      <c r="H12" s="153">
        <v>0.05</v>
      </c>
      <c r="I12" s="153">
        <f t="shared" si="0"/>
        <v>5.7142857142857148E-2</v>
      </c>
      <c r="J12" s="145">
        <f>IF(B12="NON","",(IF(D13&lt;&gt;"",1/3,0)+IF(E13&lt;&gt;"",2/3,0)+IF(F13&lt;&gt;"",1,0))*20*I12)</f>
        <v>0.76190476190476186</v>
      </c>
      <c r="K12" s="63"/>
      <c r="L12" s="67"/>
      <c r="M12" s="147"/>
    </row>
    <row r="13" spans="1:13" ht="51" customHeight="1" thickBot="1">
      <c r="A13" s="150"/>
      <c r="B13" s="155"/>
      <c r="C13" s="32"/>
      <c r="D13" s="33"/>
      <c r="E13" s="33" t="s">
        <v>17</v>
      </c>
      <c r="F13" s="34"/>
      <c r="G13" s="27" t="str">
        <f>IF(K13="PB","◄","")</f>
        <v/>
      </c>
      <c r="H13" s="156"/>
      <c r="I13" s="156"/>
      <c r="J13" s="157"/>
      <c r="K13" s="28">
        <f>IF(OR(B12="Obligatoire",B12="OUI"),IF(COUNTBLANK(C13:F13)=3,1,"PB"),IF(B12="NON",IF(COUNTBLANK(C13:F13)=4,0,"PB")))</f>
        <v>1</v>
      </c>
      <c r="L13" s="68">
        <f>H12*K13</f>
        <v>0.05</v>
      </c>
      <c r="M13" s="160"/>
    </row>
    <row r="14" spans="1:13" ht="51" customHeight="1">
      <c r="A14" s="149" t="s">
        <v>66</v>
      </c>
      <c r="B14" s="151" t="s">
        <v>12</v>
      </c>
      <c r="C14" s="29" t="s">
        <v>67</v>
      </c>
      <c r="D14" s="30" t="s">
        <v>68</v>
      </c>
      <c r="E14" s="30" t="s">
        <v>69</v>
      </c>
      <c r="F14" s="31" t="s">
        <v>70</v>
      </c>
      <c r="G14" s="23"/>
      <c r="H14" s="158">
        <v>7.4999999999999997E-2</v>
      </c>
      <c r="I14" s="153">
        <f t="shared" si="0"/>
        <v>8.5714285714285701E-2</v>
      </c>
      <c r="J14" s="145">
        <f>IF(B14="NON","",(IF(D15&lt;&gt;"",1/3,0)+IF(E15&lt;&gt;"",2/3,0)+IF(F15&lt;&gt;"",1,0))*20*I14)</f>
        <v>1.1428571428571426</v>
      </c>
      <c r="K14" s="63"/>
      <c r="L14" s="67"/>
      <c r="M14" s="147"/>
    </row>
    <row r="15" spans="1:13" ht="51" customHeight="1" thickBot="1">
      <c r="A15" s="150"/>
      <c r="B15" s="155"/>
      <c r="C15" s="32"/>
      <c r="D15" s="33"/>
      <c r="E15" s="33" t="s">
        <v>17</v>
      </c>
      <c r="F15" s="34"/>
      <c r="G15" s="27" t="str">
        <f>IF(K15="PB","◄","")</f>
        <v/>
      </c>
      <c r="H15" s="159"/>
      <c r="I15" s="156"/>
      <c r="J15" s="157"/>
      <c r="K15" s="28">
        <f>IF(OR(B14="Obligatoire",B14="OUI"),IF(COUNTBLANK(C15:F15)=3,1,"PB"),IF(B14="NON",IF(COUNTBLANK(C15:F15)=4,0,"PB")))</f>
        <v>1</v>
      </c>
      <c r="L15" s="68">
        <f>H14*K15</f>
        <v>7.4999999999999997E-2</v>
      </c>
      <c r="M15" s="160"/>
    </row>
    <row r="16" spans="1:13" ht="51" customHeight="1">
      <c r="A16" s="149" t="s">
        <v>24</v>
      </c>
      <c r="B16" s="151" t="s">
        <v>19</v>
      </c>
      <c r="C16" s="29" t="s">
        <v>25</v>
      </c>
      <c r="D16" s="30" t="s">
        <v>26</v>
      </c>
      <c r="E16" s="30" t="s">
        <v>27</v>
      </c>
      <c r="F16" s="31" t="s">
        <v>23</v>
      </c>
      <c r="G16" s="23"/>
      <c r="H16" s="153">
        <v>0.05</v>
      </c>
      <c r="I16" s="153">
        <f t="shared" si="0"/>
        <v>5.7142857142857148E-2</v>
      </c>
      <c r="J16" s="145">
        <f>IF(B16="NON","",(IF(D17&lt;&gt;"",1/3,0)+IF(E17&lt;&gt;"",2/3,0)+IF(F17&lt;&gt;"",1,0))*20*I16)</f>
        <v>0.76190476190476186</v>
      </c>
      <c r="K16" s="63"/>
      <c r="L16" s="67"/>
      <c r="M16" s="147"/>
    </row>
    <row r="17" spans="1:13" ht="51" customHeight="1" thickBot="1">
      <c r="A17" s="150"/>
      <c r="B17" s="155"/>
      <c r="C17" s="32"/>
      <c r="D17" s="33"/>
      <c r="E17" s="33" t="s">
        <v>17</v>
      </c>
      <c r="F17" s="34"/>
      <c r="G17" s="27" t="str">
        <f t="shared" ref="G17:G35" si="1">IF(K17="PB","◄","")</f>
        <v/>
      </c>
      <c r="H17" s="156"/>
      <c r="I17" s="156"/>
      <c r="J17" s="157"/>
      <c r="K17" s="28">
        <f>IF(OR(B16="Obligatoire",B16="OUI"),IF(COUNTBLANK(C17:F17)=3,1,"PB"),IF(B16="NON",IF(COUNTBLANK(C17:F17)=4,0,"PB")))</f>
        <v>1</v>
      </c>
      <c r="L17" s="68">
        <f>H16*K17</f>
        <v>0.05</v>
      </c>
      <c r="M17" s="160"/>
    </row>
    <row r="18" spans="1:13" ht="51" customHeight="1">
      <c r="A18" s="149" t="s">
        <v>28</v>
      </c>
      <c r="B18" s="151" t="s">
        <v>19</v>
      </c>
      <c r="C18" s="29" t="s">
        <v>29</v>
      </c>
      <c r="D18" s="30" t="s">
        <v>30</v>
      </c>
      <c r="E18" s="30" t="s">
        <v>31</v>
      </c>
      <c r="F18" s="31" t="s">
        <v>32</v>
      </c>
      <c r="G18" s="23"/>
      <c r="H18" s="153">
        <v>0.05</v>
      </c>
      <c r="I18" s="153">
        <f t="shared" si="0"/>
        <v>5.7142857142857148E-2</v>
      </c>
      <c r="J18" s="145">
        <f>IF(B18="NON","",(IF(D19&lt;&gt;"",1/3,0)+IF(E19&lt;&gt;"",2/3,0)+IF(F19&lt;&gt;"",1,0))*20*I18)</f>
        <v>0.76190476190476186</v>
      </c>
      <c r="K18" s="63"/>
      <c r="L18" s="67"/>
      <c r="M18" s="147"/>
    </row>
    <row r="19" spans="1:13" ht="51" customHeight="1" thickBot="1">
      <c r="A19" s="150"/>
      <c r="B19" s="155"/>
      <c r="C19" s="32"/>
      <c r="D19" s="33"/>
      <c r="E19" s="33" t="s">
        <v>17</v>
      </c>
      <c r="F19" s="34"/>
      <c r="G19" s="27" t="str">
        <f t="shared" si="1"/>
        <v/>
      </c>
      <c r="H19" s="156"/>
      <c r="I19" s="156"/>
      <c r="J19" s="157"/>
      <c r="K19" s="28">
        <f>IF(OR(B18="Obligatoire",B18="OUI"),IF(COUNTBLANK(C19:F19)=3,1,"PB"),IF(B18="NON",IF(COUNTBLANK(C19:F19)=4,0,"PB")))</f>
        <v>1</v>
      </c>
      <c r="L19" s="68">
        <f>H18*K19</f>
        <v>0.05</v>
      </c>
      <c r="M19" s="160"/>
    </row>
    <row r="20" spans="1:13" ht="51" customHeight="1">
      <c r="A20" s="149" t="s">
        <v>71</v>
      </c>
      <c r="B20" s="151" t="s">
        <v>35</v>
      </c>
      <c r="C20" s="29" t="s">
        <v>72</v>
      </c>
      <c r="D20" s="30" t="s">
        <v>73</v>
      </c>
      <c r="E20" s="30" t="s">
        <v>74</v>
      </c>
      <c r="F20" s="31" t="s">
        <v>75</v>
      </c>
      <c r="G20" s="23"/>
      <c r="H20" s="153">
        <v>0.05</v>
      </c>
      <c r="I20" s="153">
        <f t="shared" ref="I20" si="2">L21*H$7/L$7</f>
        <v>0</v>
      </c>
      <c r="J20" s="145" t="str">
        <f>IF(B20="NON","",(IF(D21&lt;&gt;"",1/3,0)+IF(E21&lt;&gt;"",2/3,0)+IF(F21&lt;&gt;"",1,0))*20*I20)</f>
        <v/>
      </c>
      <c r="K20" s="63"/>
      <c r="L20" s="67"/>
      <c r="M20" s="147"/>
    </row>
    <row r="21" spans="1:13" ht="51" customHeight="1" thickBot="1">
      <c r="A21" s="150"/>
      <c r="B21" s="155"/>
      <c r="C21" s="32"/>
      <c r="D21" s="33"/>
      <c r="E21" s="33"/>
      <c r="F21" s="34"/>
      <c r="G21" s="27" t="str">
        <f>IF(K21="PB","◄","")</f>
        <v/>
      </c>
      <c r="H21" s="156"/>
      <c r="I21" s="156"/>
      <c r="J21" s="157"/>
      <c r="K21" s="28">
        <f>IF(OR(B20="Obligatoire",B20="OUI"),IF(COUNTBLANK(C21:F21)=3,1,"PB"),IF(B20="NON",IF(COUNTBLANK(C21:F21)=4,0,"PB")))</f>
        <v>0</v>
      </c>
      <c r="L21" s="68">
        <f>H20*K21</f>
        <v>0</v>
      </c>
      <c r="M21" s="160"/>
    </row>
    <row r="22" spans="1:13" ht="22.35" customHeight="1" thickBot="1">
      <c r="A22" s="171" t="s">
        <v>33</v>
      </c>
      <c r="B22" s="172"/>
      <c r="C22" s="172"/>
      <c r="D22" s="172"/>
      <c r="E22" s="172"/>
      <c r="F22" s="173"/>
      <c r="G22" s="62"/>
      <c r="H22" s="35">
        <f>SUM(H23:H28)</f>
        <v>0.30000000000000004</v>
      </c>
      <c r="I22" s="18">
        <f>SUM(I23:I28)</f>
        <v>0.30000000000000004</v>
      </c>
      <c r="J22" s="19">
        <f>SUM(J23:J28)</f>
        <v>4</v>
      </c>
      <c r="K22" s="65"/>
      <c r="L22" s="69">
        <f>SUM(L23:L28)</f>
        <v>0.2</v>
      </c>
      <c r="M22" s="19"/>
    </row>
    <row r="23" spans="1:13" ht="51" customHeight="1">
      <c r="A23" s="149" t="s">
        <v>76</v>
      </c>
      <c r="B23" s="151" t="s">
        <v>12</v>
      </c>
      <c r="C23" s="29" t="s">
        <v>77</v>
      </c>
      <c r="D23" s="30" t="s">
        <v>78</v>
      </c>
      <c r="E23" s="30" t="s">
        <v>79</v>
      </c>
      <c r="F23" s="31" t="s">
        <v>80</v>
      </c>
      <c r="G23" s="23"/>
      <c r="H23" s="153">
        <v>0.1</v>
      </c>
      <c r="I23" s="153">
        <f t="shared" ref="I23" si="3">L24*H$22/L$22</f>
        <v>0.15000000000000002</v>
      </c>
      <c r="J23" s="145">
        <f t="shared" ref="J23" si="4">IF(B23="NON","",(IF(D24&lt;&gt;"",1/3,0)+IF(E24&lt;&gt;"",2/3,0)+IF(F24&lt;&gt;"",1,0))*20*I23)</f>
        <v>2</v>
      </c>
      <c r="K23" s="63"/>
      <c r="L23" s="67"/>
      <c r="M23" s="147"/>
    </row>
    <row r="24" spans="1:13" ht="90" customHeight="1" thickBot="1">
      <c r="A24" s="150"/>
      <c r="B24" s="155"/>
      <c r="C24" s="32"/>
      <c r="D24" s="33"/>
      <c r="E24" s="33" t="s">
        <v>17</v>
      </c>
      <c r="F24" s="34"/>
      <c r="G24" s="27" t="str">
        <f>IF(K24="PB","◄","")</f>
        <v/>
      </c>
      <c r="H24" s="156"/>
      <c r="I24" s="156"/>
      <c r="J24" s="157"/>
      <c r="K24" s="28">
        <f>IF(OR(B23="Obligatoire",B23="OUI"),IF(COUNTBLANK(C24:F24)=3,1,"PB"),IF(B23="NON",IF(COUNTBLANK(C24:F24)=4,0,"PB")))</f>
        <v>1</v>
      </c>
      <c r="L24" s="68">
        <f>H23*K24</f>
        <v>0.1</v>
      </c>
      <c r="M24" s="160"/>
    </row>
    <row r="25" spans="1:13" ht="51" customHeight="1">
      <c r="A25" s="174" t="s">
        <v>34</v>
      </c>
      <c r="B25" s="151" t="s">
        <v>35</v>
      </c>
      <c r="C25" s="29" t="s">
        <v>36</v>
      </c>
      <c r="D25" s="30" t="s">
        <v>37</v>
      </c>
      <c r="E25" s="30" t="s">
        <v>38</v>
      </c>
      <c r="F25" s="31" t="s">
        <v>39</v>
      </c>
      <c r="G25" s="23"/>
      <c r="H25" s="153">
        <v>0.1</v>
      </c>
      <c r="I25" s="153">
        <f t="shared" ref="I25" si="5">L26*H$22/L$22</f>
        <v>0</v>
      </c>
      <c r="J25" s="145" t="str">
        <f t="shared" ref="J25" si="6">IF(B25="NON","",(IF(D26&lt;&gt;"",1/3,0)+IF(E26&lt;&gt;"",2/3,0)+IF(F26&lt;&gt;"",1,0))*20*I25)</f>
        <v/>
      </c>
      <c r="K25" s="63"/>
      <c r="L25" s="67"/>
      <c r="M25" s="147"/>
    </row>
    <row r="26" spans="1:13" ht="90" customHeight="1" thickBot="1">
      <c r="A26" s="175"/>
      <c r="B26" s="155"/>
      <c r="C26" s="32"/>
      <c r="D26" s="33"/>
      <c r="E26" s="33"/>
      <c r="F26" s="34"/>
      <c r="G26" s="27" t="str">
        <f t="shared" si="1"/>
        <v/>
      </c>
      <c r="H26" s="156"/>
      <c r="I26" s="156"/>
      <c r="J26" s="157"/>
      <c r="K26" s="28">
        <f t="shared" ref="K26:K35" si="7">IF(OR(B25="Obligatoire",B25="OUI"),IF(COUNTBLANK(C26:F26)=3,1,"PB"),IF(B25="NON",IF(COUNTBLANK(C26:F26)=4,0,"PB")))</f>
        <v>0</v>
      </c>
      <c r="L26" s="68">
        <f>H25*K26</f>
        <v>0</v>
      </c>
      <c r="M26" s="160"/>
    </row>
    <row r="27" spans="1:13" ht="51" customHeight="1">
      <c r="A27" s="174" t="s">
        <v>40</v>
      </c>
      <c r="B27" s="151" t="s">
        <v>19</v>
      </c>
      <c r="C27" s="29" t="s">
        <v>41</v>
      </c>
      <c r="D27" s="30" t="s">
        <v>42</v>
      </c>
      <c r="E27" s="30" t="s">
        <v>43</v>
      </c>
      <c r="F27" s="31" t="s">
        <v>44</v>
      </c>
      <c r="G27" s="23"/>
      <c r="H27" s="153">
        <v>0.1</v>
      </c>
      <c r="I27" s="153">
        <f>L28*H$22/L$22</f>
        <v>0.15000000000000002</v>
      </c>
      <c r="J27" s="145">
        <f>IF(B27="NON","",(IF(D28&lt;&gt;"",1/3,0)+IF(E28&lt;&gt;"",2/3,0)+IF(F28&lt;&gt;"",1,0))*20*I27)</f>
        <v>2</v>
      </c>
      <c r="K27" s="63"/>
      <c r="L27" s="67"/>
      <c r="M27" s="147"/>
    </row>
    <row r="28" spans="1:13" ht="90" customHeight="1" thickBot="1">
      <c r="A28" s="175"/>
      <c r="B28" s="155"/>
      <c r="C28" s="32"/>
      <c r="D28" s="33"/>
      <c r="E28" s="33" t="s">
        <v>17</v>
      </c>
      <c r="F28" s="34"/>
      <c r="G28" s="27" t="str">
        <f t="shared" si="1"/>
        <v/>
      </c>
      <c r="H28" s="156"/>
      <c r="I28" s="156"/>
      <c r="J28" s="157"/>
      <c r="K28" s="28">
        <f t="shared" si="7"/>
        <v>1</v>
      </c>
      <c r="L28" s="68">
        <f>H27*K28</f>
        <v>0.1</v>
      </c>
      <c r="M28" s="160"/>
    </row>
    <row r="29" spans="1:13" ht="22.35" customHeight="1" thickBot="1">
      <c r="A29" s="168" t="s">
        <v>45</v>
      </c>
      <c r="B29" s="169"/>
      <c r="C29" s="169"/>
      <c r="D29" s="169"/>
      <c r="E29" s="169"/>
      <c r="F29" s="170"/>
      <c r="G29" s="62"/>
      <c r="H29" s="36">
        <f>SUM(H30:H35)</f>
        <v>0.30000000000000004</v>
      </c>
      <c r="I29" s="36">
        <f>SUM(I30:I35)</f>
        <v>0.30000000000000004</v>
      </c>
      <c r="J29" s="19">
        <f>SUM(J30:J35)</f>
        <v>4</v>
      </c>
      <c r="K29" s="65"/>
      <c r="L29" s="66">
        <f>SUM(L30:L35)</f>
        <v>0.30000000000000004</v>
      </c>
      <c r="M29" s="19"/>
    </row>
    <row r="30" spans="1:13" ht="51" customHeight="1">
      <c r="A30" s="149" t="s">
        <v>81</v>
      </c>
      <c r="B30" s="151" t="s">
        <v>12</v>
      </c>
      <c r="C30" s="29" t="s">
        <v>82</v>
      </c>
      <c r="D30" s="30" t="s">
        <v>83</v>
      </c>
      <c r="E30" s="30" t="s">
        <v>84</v>
      </c>
      <c r="F30" s="31" t="s">
        <v>85</v>
      </c>
      <c r="G30" s="23"/>
      <c r="H30" s="153">
        <v>0.1</v>
      </c>
      <c r="I30" s="153">
        <f t="shared" ref="I30" si="8">L31*H$29/L$29</f>
        <v>0.1</v>
      </c>
      <c r="J30" s="145">
        <f t="shared" ref="J30" si="9">IF(B30="NON","",(IF(D31&lt;&gt;"",1/3,0)+IF(E31&lt;&gt;"",2/3,0)+IF(F31&lt;&gt;"",1,0))*20*I30)</f>
        <v>1.3333333333333333</v>
      </c>
      <c r="K30" s="63"/>
      <c r="L30" s="67"/>
      <c r="M30" s="147"/>
    </row>
    <row r="31" spans="1:13" ht="61.15" customHeight="1" thickBot="1">
      <c r="A31" s="150"/>
      <c r="B31" s="152"/>
      <c r="C31" s="32"/>
      <c r="D31" s="33"/>
      <c r="E31" s="33" t="s">
        <v>17</v>
      </c>
      <c r="F31" s="34"/>
      <c r="G31" s="62" t="str">
        <f>IF(K31="PB","◄","")</f>
        <v/>
      </c>
      <c r="H31" s="154"/>
      <c r="I31" s="154"/>
      <c r="J31" s="146"/>
      <c r="K31" s="28">
        <f>IF(OR(B30="Obligatoire",B30="OUI"),IF(COUNTBLANK(C31:F31)=3,1,"PB"),IF(B30="NON",IF(COUNTBLANK(C31:F31)=4,0,"PB")))</f>
        <v>1</v>
      </c>
      <c r="L31" s="68">
        <f>H30*K31</f>
        <v>0.1</v>
      </c>
      <c r="M31" s="148"/>
    </row>
    <row r="32" spans="1:13" ht="51" customHeight="1">
      <c r="A32" s="149" t="s">
        <v>86</v>
      </c>
      <c r="B32" s="151" t="s">
        <v>12</v>
      </c>
      <c r="C32" s="29" t="s">
        <v>87</v>
      </c>
      <c r="D32" s="30" t="s">
        <v>83</v>
      </c>
      <c r="E32" s="30" t="s">
        <v>84</v>
      </c>
      <c r="F32" s="31" t="s">
        <v>85</v>
      </c>
      <c r="G32" s="23"/>
      <c r="H32" s="153">
        <v>0.1</v>
      </c>
      <c r="I32" s="153">
        <f t="shared" ref="I32" si="10">L33*H$29/L$29</f>
        <v>0.1</v>
      </c>
      <c r="J32" s="145">
        <f t="shared" ref="J32" si="11">IF(B32="NON","",(IF(D33&lt;&gt;"",1/3,0)+IF(E33&lt;&gt;"",2/3,0)+IF(F33&lt;&gt;"",1,0))*20*I32)</f>
        <v>1.3333333333333333</v>
      </c>
      <c r="K32" s="63"/>
      <c r="L32" s="67"/>
      <c r="M32" s="147"/>
    </row>
    <row r="33" spans="1:13" ht="61.15" customHeight="1" thickBot="1">
      <c r="A33" s="150"/>
      <c r="B33" s="152"/>
      <c r="C33" s="32"/>
      <c r="D33" s="33"/>
      <c r="E33" s="33" t="s">
        <v>17</v>
      </c>
      <c r="F33" s="34"/>
      <c r="G33" s="62" t="str">
        <f>IF(K33="PB","◄","")</f>
        <v/>
      </c>
      <c r="H33" s="154"/>
      <c r="I33" s="154"/>
      <c r="J33" s="146"/>
      <c r="K33" s="28">
        <f>IF(OR(B32="Obligatoire",B32="OUI"),IF(COUNTBLANK(C33:F33)=3,1,"PB"),IF(B32="NON",IF(COUNTBLANK(C33:F33)=4,0,"PB")))</f>
        <v>1</v>
      </c>
      <c r="L33" s="68">
        <f>H32*K33</f>
        <v>0.1</v>
      </c>
      <c r="M33" s="148"/>
    </row>
    <row r="34" spans="1:13" ht="51" customHeight="1">
      <c r="A34" s="166" t="s">
        <v>46</v>
      </c>
      <c r="B34" s="151" t="s">
        <v>12</v>
      </c>
      <c r="C34" s="29" t="s">
        <v>47</v>
      </c>
      <c r="D34" s="30" t="s">
        <v>48</v>
      </c>
      <c r="E34" s="30" t="s">
        <v>49</v>
      </c>
      <c r="F34" s="31" t="s">
        <v>50</v>
      </c>
      <c r="G34" s="23"/>
      <c r="H34" s="153">
        <v>0.1</v>
      </c>
      <c r="I34" s="153">
        <f>L35*H$29/L$29</f>
        <v>0.1</v>
      </c>
      <c r="J34" s="145">
        <f>IF(B34="NON","",(IF(D35&lt;&gt;"",1/3,0)+IF(E35&lt;&gt;"",2/3,0)+IF(F35&lt;&gt;"",1,0))*20*I34)</f>
        <v>1.3333333333333333</v>
      </c>
      <c r="K34" s="63"/>
      <c r="L34" s="67"/>
      <c r="M34" s="147"/>
    </row>
    <row r="35" spans="1:13" ht="61.15" customHeight="1" thickBot="1">
      <c r="A35" s="167"/>
      <c r="B35" s="152"/>
      <c r="C35" s="37"/>
      <c r="D35" s="38"/>
      <c r="E35" s="38" t="s">
        <v>17</v>
      </c>
      <c r="F35" s="39"/>
      <c r="G35" s="62" t="str">
        <f t="shared" si="1"/>
        <v/>
      </c>
      <c r="H35" s="154"/>
      <c r="I35" s="154"/>
      <c r="J35" s="146"/>
      <c r="K35" s="28">
        <f t="shared" si="7"/>
        <v>1</v>
      </c>
      <c r="L35" s="68">
        <f>H34*K35</f>
        <v>0.1</v>
      </c>
      <c r="M35" s="148"/>
    </row>
    <row r="36" spans="1:13" ht="21" thickBot="1">
      <c r="A36" s="195" t="s">
        <v>51</v>
      </c>
      <c r="B36" s="196"/>
      <c r="C36" s="196"/>
      <c r="D36" s="196"/>
      <c r="E36" s="196"/>
      <c r="F36" s="196"/>
      <c r="G36" s="40"/>
      <c r="H36" s="41"/>
      <c r="I36" s="41"/>
      <c r="J36" s="42"/>
      <c r="K36" s="43"/>
      <c r="L36" s="44"/>
      <c r="M36" s="45"/>
    </row>
    <row r="37" spans="1:13" ht="27" thickBot="1">
      <c r="A37" s="164" t="s">
        <v>122</v>
      </c>
      <c r="B37" s="165"/>
      <c r="C37" s="165"/>
      <c r="D37" s="165"/>
      <c r="E37" s="165"/>
      <c r="F37" s="165"/>
      <c r="G37" s="161" t="str">
        <f>IF(OR(K35="PB",K33="PB",K31="PB",K28="PB",K26="PB",K24="PB",K21="PB",K19="PB",K17="PB",K15="PB",K13="PB",K11="PB",K9="PB"),"INCORRECT","CORRECT")</f>
        <v>CORRECT</v>
      </c>
      <c r="H37" s="162"/>
      <c r="I37" s="162"/>
      <c r="J37" s="163"/>
      <c r="K37" s="70"/>
      <c r="L37" s="70"/>
      <c r="M37" s="82" t="s">
        <v>54</v>
      </c>
    </row>
    <row r="38" spans="1:13" ht="50.1" customHeight="1">
      <c r="A38" s="4"/>
      <c r="B38" s="4"/>
      <c r="H38" s="4"/>
      <c r="I38" s="4"/>
      <c r="J38" s="4"/>
      <c r="K38" s="4"/>
      <c r="L38" s="4"/>
    </row>
    <row r="39" spans="1:13" s="86" customFormat="1" ht="50.1" customHeight="1" thickBot="1">
      <c r="A39" s="83"/>
      <c r="B39" s="105" t="s">
        <v>52</v>
      </c>
      <c r="C39" s="105"/>
      <c r="D39" s="105"/>
      <c r="E39" s="105"/>
      <c r="F39" s="105"/>
      <c r="G39" s="110">
        <f>IF(G37="CORRECT",J29+J22+J7,"PB")</f>
        <v>13.333333333333332</v>
      </c>
      <c r="H39" s="110"/>
      <c r="I39" s="111" t="s">
        <v>53</v>
      </c>
      <c r="J39" s="111"/>
      <c r="K39" s="84"/>
      <c r="L39" s="71"/>
      <c r="M39" s="85"/>
    </row>
    <row r="40" spans="1:13" s="86" customFormat="1" ht="50.1" customHeight="1" thickBot="1">
      <c r="A40" s="103" t="s">
        <v>88</v>
      </c>
      <c r="B40" s="104"/>
      <c r="C40" s="104"/>
      <c r="D40" s="104"/>
      <c r="E40" s="104"/>
      <c r="F40" s="104"/>
      <c r="G40" s="100"/>
      <c r="H40" s="100"/>
      <c r="I40" s="101" t="s">
        <v>53</v>
      </c>
      <c r="J40" s="102"/>
      <c r="K40" s="84"/>
      <c r="L40" s="71"/>
      <c r="M40" s="85"/>
    </row>
    <row r="41" spans="1:13" ht="50.1" customHeight="1" thickBot="1">
      <c r="A41" s="4"/>
      <c r="B41" s="4"/>
      <c r="H41" s="4"/>
      <c r="I41" s="4"/>
      <c r="J41" s="4"/>
      <c r="K41" s="4"/>
      <c r="L41" s="4"/>
    </row>
    <row r="42" spans="1:13" ht="15.75">
      <c r="A42" s="183" t="s">
        <v>55</v>
      </c>
      <c r="B42" s="184"/>
      <c r="C42" s="184"/>
      <c r="D42" s="184"/>
      <c r="E42" s="184"/>
      <c r="F42" s="184"/>
      <c r="G42" s="184"/>
      <c r="H42" s="184"/>
      <c r="I42" s="184"/>
      <c r="J42" s="184"/>
      <c r="K42" s="184"/>
      <c r="L42" s="184"/>
      <c r="M42" s="185"/>
    </row>
    <row r="43" spans="1:13" ht="18.75">
      <c r="A43" s="186" t="s">
        <v>56</v>
      </c>
      <c r="B43" s="187"/>
      <c r="C43" s="187"/>
      <c r="D43" s="187"/>
      <c r="E43" s="187"/>
      <c r="F43" s="187"/>
      <c r="G43" s="187"/>
      <c r="H43" s="187"/>
      <c r="I43" s="187"/>
      <c r="J43" s="187"/>
      <c r="K43" s="187"/>
      <c r="L43" s="187"/>
      <c r="M43" s="188"/>
    </row>
    <row r="44" spans="1:13" ht="81.95" customHeight="1">
      <c r="A44" s="189"/>
      <c r="B44" s="190"/>
      <c r="C44" s="190"/>
      <c r="D44" s="190"/>
      <c r="E44" s="190"/>
      <c r="F44" s="190"/>
      <c r="G44" s="190"/>
      <c r="H44" s="190"/>
      <c r="I44" s="190"/>
      <c r="J44" s="190"/>
      <c r="K44" s="190"/>
      <c r="L44" s="190"/>
      <c r="M44" s="191"/>
    </row>
    <row r="45" spans="1:13" ht="81.95" customHeight="1" thickBot="1">
      <c r="A45" s="192"/>
      <c r="B45" s="193"/>
      <c r="C45" s="193"/>
      <c r="D45" s="193"/>
      <c r="E45" s="193"/>
      <c r="F45" s="193"/>
      <c r="G45" s="193"/>
      <c r="H45" s="193"/>
      <c r="I45" s="193"/>
      <c r="J45" s="193"/>
      <c r="K45" s="193"/>
      <c r="L45" s="193"/>
      <c r="M45" s="194"/>
    </row>
    <row r="46" spans="1:13" ht="20.100000000000001" customHeight="1" thickBot="1">
      <c r="A46" s="47"/>
      <c r="B46" s="72"/>
      <c r="C46" s="72"/>
      <c r="D46" s="73"/>
      <c r="E46" s="73"/>
      <c r="F46" s="73"/>
      <c r="G46" s="74"/>
      <c r="H46" s="74"/>
      <c r="I46" s="74"/>
      <c r="J46" s="75"/>
      <c r="K46" s="76"/>
      <c r="L46" s="77"/>
      <c r="M46" s="46"/>
    </row>
    <row r="47" spans="1:13" ht="48.95" customHeight="1">
      <c r="A47" s="127" t="s">
        <v>57</v>
      </c>
      <c r="B47" s="128"/>
      <c r="C47" s="133" t="s">
        <v>58</v>
      </c>
      <c r="D47" s="134"/>
      <c r="E47" s="77"/>
      <c r="F47" s="77"/>
      <c r="G47" s="78"/>
      <c r="H47" s="144" t="s">
        <v>59</v>
      </c>
      <c r="I47" s="144"/>
      <c r="J47" s="144"/>
      <c r="K47" s="79"/>
      <c r="L47" s="79"/>
      <c r="M47" s="141" t="s">
        <v>60</v>
      </c>
    </row>
    <row r="48" spans="1:13" ht="40.15" customHeight="1">
      <c r="A48" s="129"/>
      <c r="B48" s="130"/>
      <c r="C48" s="135"/>
      <c r="D48" s="136"/>
      <c r="E48" s="131" t="s">
        <v>117</v>
      </c>
      <c r="F48" s="131"/>
      <c r="G48" s="80"/>
      <c r="H48" s="109"/>
      <c r="I48" s="109"/>
      <c r="J48" s="109"/>
      <c r="K48" s="79"/>
      <c r="L48" s="79"/>
      <c r="M48" s="142"/>
    </row>
    <row r="49" spans="1:13" ht="40.15" customHeight="1">
      <c r="A49" s="129"/>
      <c r="B49" s="130"/>
      <c r="C49" s="135"/>
      <c r="D49" s="136"/>
      <c r="E49" s="131" t="s">
        <v>118</v>
      </c>
      <c r="F49" s="131"/>
      <c r="G49" s="80"/>
      <c r="H49" s="109"/>
      <c r="I49" s="109"/>
      <c r="J49" s="109"/>
      <c r="K49" s="77"/>
      <c r="L49" s="77"/>
      <c r="M49" s="142"/>
    </row>
    <row r="50" spans="1:13" ht="40.15" customHeight="1" thickBot="1">
      <c r="A50" s="139"/>
      <c r="B50" s="140"/>
      <c r="C50" s="137"/>
      <c r="D50" s="138"/>
      <c r="E50" s="132" t="s">
        <v>118</v>
      </c>
      <c r="F50" s="132"/>
      <c r="G50" s="48"/>
      <c r="H50" s="48"/>
      <c r="I50" s="48"/>
      <c r="J50" s="48"/>
      <c r="K50" s="48"/>
      <c r="L50" s="48"/>
      <c r="M50" s="143"/>
    </row>
    <row r="51" spans="1:13">
      <c r="B51" s="49"/>
    </row>
    <row r="52" spans="1:13" ht="15.75">
      <c r="B52" s="50"/>
    </row>
    <row r="53" spans="1:13">
      <c r="B53" s="51"/>
    </row>
    <row r="54" spans="1:13">
      <c r="B54" s="51"/>
    </row>
    <row r="55" spans="1:13" ht="15.75">
      <c r="B55" s="51"/>
      <c r="D55" s="52"/>
      <c r="E55" s="52"/>
    </row>
    <row r="56" spans="1:13" ht="15.75">
      <c r="D56" s="52"/>
      <c r="E56" s="52"/>
    </row>
    <row r="57" spans="1:13" ht="15.75">
      <c r="D57" s="52"/>
      <c r="E57" s="52"/>
      <c r="F57" s="52"/>
      <c r="G57" s="52"/>
      <c r="H57" s="53"/>
      <c r="I57" s="53"/>
    </row>
    <row r="58" spans="1:13" ht="15.75">
      <c r="D58" s="52"/>
      <c r="E58" s="52"/>
      <c r="F58" s="52"/>
      <c r="G58" s="52"/>
      <c r="H58" s="53"/>
      <c r="I58" s="53"/>
    </row>
  </sheetData>
  <mergeCells count="116">
    <mergeCell ref="A42:M42"/>
    <mergeCell ref="A43:M43"/>
    <mergeCell ref="A44:M45"/>
    <mergeCell ref="H27:H28"/>
    <mergeCell ref="I25:I26"/>
    <mergeCell ref="I27:I28"/>
    <mergeCell ref="J27:J28"/>
    <mergeCell ref="J25:J26"/>
    <mergeCell ref="A36:F36"/>
    <mergeCell ref="A6:F6"/>
    <mergeCell ref="A7:F7"/>
    <mergeCell ref="A10:A11"/>
    <mergeCell ref="A12:A13"/>
    <mergeCell ref="A16:A17"/>
    <mergeCell ref="H16:H17"/>
    <mergeCell ref="M25:M26"/>
    <mergeCell ref="M27:M28"/>
    <mergeCell ref="M34:M35"/>
    <mergeCell ref="G37:J37"/>
    <mergeCell ref="A37:F37"/>
    <mergeCell ref="A34:A35"/>
    <mergeCell ref="B34:B35"/>
    <mergeCell ref="H34:H35"/>
    <mergeCell ref="I34:I35"/>
    <mergeCell ref="J34:J35"/>
    <mergeCell ref="A29:F29"/>
    <mergeCell ref="A18:A19"/>
    <mergeCell ref="A22:F22"/>
    <mergeCell ref="A25:A26"/>
    <mergeCell ref="A27:A28"/>
    <mergeCell ref="M18:M19"/>
    <mergeCell ref="B25:B26"/>
    <mergeCell ref="B27:B28"/>
    <mergeCell ref="H25:H26"/>
    <mergeCell ref="M20:M21"/>
    <mergeCell ref="M23:M24"/>
    <mergeCell ref="H18:H19"/>
    <mergeCell ref="I18:I19"/>
    <mergeCell ref="J18:J19"/>
    <mergeCell ref="M8:M9"/>
    <mergeCell ref="A8:A9"/>
    <mergeCell ref="B8:B9"/>
    <mergeCell ref="H8:H9"/>
    <mergeCell ref="I8:I9"/>
    <mergeCell ref="J8:J9"/>
    <mergeCell ref="I16:I17"/>
    <mergeCell ref="J16:J17"/>
    <mergeCell ref="M10:M11"/>
    <mergeCell ref="H10:H11"/>
    <mergeCell ref="I10:I11"/>
    <mergeCell ref="J10:J11"/>
    <mergeCell ref="M14:M15"/>
    <mergeCell ref="M12:M13"/>
    <mergeCell ref="M16:M17"/>
    <mergeCell ref="B10:B11"/>
    <mergeCell ref="B12:B13"/>
    <mergeCell ref="B16:B17"/>
    <mergeCell ref="H12:H13"/>
    <mergeCell ref="I12:I13"/>
    <mergeCell ref="J12:J13"/>
    <mergeCell ref="J23:J24"/>
    <mergeCell ref="A20:A21"/>
    <mergeCell ref="B20:B21"/>
    <mergeCell ref="H20:H21"/>
    <mergeCell ref="I20:I21"/>
    <mergeCell ref="J20:J21"/>
    <mergeCell ref="A14:A15"/>
    <mergeCell ref="B14:B15"/>
    <mergeCell ref="H14:H15"/>
    <mergeCell ref="I14:I15"/>
    <mergeCell ref="J14:J15"/>
    <mergeCell ref="B18:B19"/>
    <mergeCell ref="B32:B33"/>
    <mergeCell ref="H32:H33"/>
    <mergeCell ref="I32:I33"/>
    <mergeCell ref="A30:A31"/>
    <mergeCell ref="B30:B31"/>
    <mergeCell ref="H30:H31"/>
    <mergeCell ref="I30:I31"/>
    <mergeCell ref="A23:A24"/>
    <mergeCell ref="B23:B24"/>
    <mergeCell ref="H23:H24"/>
    <mergeCell ref="I23:I24"/>
    <mergeCell ref="E50:F50"/>
    <mergeCell ref="C47:D47"/>
    <mergeCell ref="C48:D48"/>
    <mergeCell ref="C49:D49"/>
    <mergeCell ref="C50:D50"/>
    <mergeCell ref="A49:B49"/>
    <mergeCell ref="A50:B50"/>
    <mergeCell ref="M47:M50"/>
    <mergeCell ref="H47:J47"/>
    <mergeCell ref="G40:H40"/>
    <mergeCell ref="I40:J40"/>
    <mergeCell ref="A40:F40"/>
    <mergeCell ref="B39:F39"/>
    <mergeCell ref="M1:M4"/>
    <mergeCell ref="H48:J49"/>
    <mergeCell ref="G39:H39"/>
    <mergeCell ref="I39:J39"/>
    <mergeCell ref="A1:A4"/>
    <mergeCell ref="B1:E1"/>
    <mergeCell ref="B2:E4"/>
    <mergeCell ref="F1:L1"/>
    <mergeCell ref="F3:L3"/>
    <mergeCell ref="F2:L2"/>
    <mergeCell ref="F4:L4"/>
    <mergeCell ref="A47:B47"/>
    <mergeCell ref="A48:B48"/>
    <mergeCell ref="E48:F48"/>
    <mergeCell ref="E49:F49"/>
    <mergeCell ref="J30:J31"/>
    <mergeCell ref="M30:M31"/>
    <mergeCell ref="M32:M33"/>
    <mergeCell ref="J32:J33"/>
    <mergeCell ref="A32:A33"/>
  </mergeCells>
  <phoneticPr fontId="47" type="noConversion"/>
  <conditionalFormatting sqref="B7">
    <cfRule type="cellIs" dxfId="37" priority="52" operator="equal">
      <formula>"NON"</formula>
    </cfRule>
    <cfRule type="cellIs" dxfId="36" priority="53" operator="equal">
      <formula>"OUI"</formula>
    </cfRule>
  </conditionalFormatting>
  <conditionalFormatting sqref="B10:B13 B16:B19">
    <cfRule type="containsText" dxfId="35" priority="34" operator="containsText" text="NON">
      <formula>NOT(ISERROR(SEARCH("NON",B10)))</formula>
    </cfRule>
    <cfRule type="containsText" dxfId="34" priority="35" operator="containsText" text="OUI">
      <formula>NOT(ISERROR(SEARCH("OUI",B10)))</formula>
    </cfRule>
    <cfRule type="containsText" dxfId="33" priority="36" operator="containsText" text="Obligatoire">
      <formula>NOT(ISERROR(SEARCH("Obligatoire",B10)))</formula>
    </cfRule>
  </conditionalFormatting>
  <conditionalFormatting sqref="B22 B29 B36:B37">
    <cfRule type="cellIs" dxfId="32" priority="63" operator="equal">
      <formula>"NON"</formula>
    </cfRule>
    <cfRule type="cellIs" dxfId="31" priority="64" operator="equal">
      <formula>"OUI"</formula>
    </cfRule>
  </conditionalFormatting>
  <conditionalFormatting sqref="B25:B28">
    <cfRule type="containsText" dxfId="30" priority="25" operator="containsText" text="NON">
      <formula>NOT(ISERROR(SEARCH("NON",B25)))</formula>
    </cfRule>
    <cfRule type="containsText" dxfId="29" priority="26" operator="containsText" text="OUI">
      <formula>NOT(ISERROR(SEARCH("OUI",B25)))</formula>
    </cfRule>
    <cfRule type="containsText" dxfId="28" priority="27" operator="containsText" text="Obligatoire">
      <formula>NOT(ISERROR(SEARCH("Obligatoire",B25)))</formula>
    </cfRule>
  </conditionalFormatting>
  <conditionalFormatting sqref="B34:B35">
    <cfRule type="containsText" dxfId="27" priority="22" operator="containsText" text="NON">
      <formula>NOT(ISERROR(SEARCH("NON",B34)))</formula>
    </cfRule>
    <cfRule type="containsText" dxfId="26" priority="23" operator="containsText" text="OUI">
      <formula>NOT(ISERROR(SEARCH("OUI",B34)))</formula>
    </cfRule>
    <cfRule type="containsText" dxfId="25" priority="24" operator="containsText" text="Obligatoire">
      <formula>NOT(ISERROR(SEARCH("Obligatoire",B34)))</formula>
    </cfRule>
  </conditionalFormatting>
  <conditionalFormatting sqref="H48">
    <cfRule type="containsText" dxfId="24" priority="65" operator="containsText" text="INCORRECT">
      <formula>NOT(ISERROR(SEARCH("INCORRECT",H48)))</formula>
    </cfRule>
    <cfRule type="containsText" dxfId="23" priority="66" operator="containsText" text="CORRECT">
      <formula>NOT(ISERROR(SEARCH("CORRECT",H48)))</formula>
    </cfRule>
  </conditionalFormatting>
  <conditionalFormatting sqref="D46:F46">
    <cfRule type="containsText" dxfId="22" priority="70" operator="containsText" text="INCORRECT">
      <formula>NOT(ISERROR(SEARCH("INCORRECT",D46)))</formula>
    </cfRule>
    <cfRule type="containsText" dxfId="21" priority="71" operator="containsText" text="CORRECT">
      <formula>NOT(ISERROR(SEARCH("CORRECT",D46)))</formula>
    </cfRule>
  </conditionalFormatting>
  <conditionalFormatting sqref="G10:G13 G16:G19 G22 G25:G29 G34:G35 G7">
    <cfRule type="containsText" dxfId="20" priority="21" operator="containsText" text="◄">
      <formula>NOT(ISERROR(SEARCH("◄",G7)))</formula>
    </cfRule>
  </conditionalFormatting>
  <conditionalFormatting sqref="B8:B9">
    <cfRule type="containsText" dxfId="19" priority="18" operator="containsText" text="NON">
      <formula>NOT(ISERROR(SEARCH("NON",B8)))</formula>
    </cfRule>
    <cfRule type="containsText" dxfId="18" priority="19" operator="containsText" text="OUI">
      <formula>NOT(ISERROR(SEARCH("OUI",B8)))</formula>
    </cfRule>
    <cfRule type="containsText" dxfId="17" priority="20" operator="containsText" text="Obligatoire">
      <formula>NOT(ISERROR(SEARCH("Obligatoire",B8)))</formula>
    </cfRule>
  </conditionalFormatting>
  <conditionalFormatting sqref="G8:G9">
    <cfRule type="containsText" dxfId="16" priority="17" operator="containsText" text="◄">
      <formula>NOT(ISERROR(SEARCH("◄",G8)))</formula>
    </cfRule>
  </conditionalFormatting>
  <conditionalFormatting sqref="B14:B15">
    <cfRule type="containsText" dxfId="15" priority="14" operator="containsText" text="NON">
      <formula>NOT(ISERROR(SEARCH("NON",B14)))</formula>
    </cfRule>
    <cfRule type="containsText" dxfId="14" priority="15" operator="containsText" text="OUI">
      <formula>NOT(ISERROR(SEARCH("OUI",B14)))</formula>
    </cfRule>
    <cfRule type="containsText" dxfId="13" priority="16" operator="containsText" text="Obligatoire">
      <formula>NOT(ISERROR(SEARCH("Obligatoire",B14)))</formula>
    </cfRule>
  </conditionalFormatting>
  <conditionalFormatting sqref="G14:G15">
    <cfRule type="containsText" dxfId="12" priority="13" operator="containsText" text="◄">
      <formula>NOT(ISERROR(SEARCH("◄",G14)))</formula>
    </cfRule>
  </conditionalFormatting>
  <conditionalFormatting sqref="B20:B21">
    <cfRule type="containsText" dxfId="11" priority="10" operator="containsText" text="NON">
      <formula>NOT(ISERROR(SEARCH("NON",B20)))</formula>
    </cfRule>
    <cfRule type="containsText" dxfId="10" priority="11" operator="containsText" text="OUI">
      <formula>NOT(ISERROR(SEARCH("OUI",B20)))</formula>
    </cfRule>
    <cfRule type="containsText" dxfId="9" priority="12" operator="containsText" text="Obligatoire">
      <formula>NOT(ISERROR(SEARCH("Obligatoire",B20)))</formula>
    </cfRule>
  </conditionalFormatting>
  <conditionalFormatting sqref="G20:G21">
    <cfRule type="containsText" dxfId="8" priority="9" operator="containsText" text="◄">
      <formula>NOT(ISERROR(SEARCH("◄",G20)))</formula>
    </cfRule>
  </conditionalFormatting>
  <conditionalFormatting sqref="B23:B24">
    <cfRule type="containsText" dxfId="7" priority="6" operator="containsText" text="NON">
      <formula>NOT(ISERROR(SEARCH("NON",B23)))</formula>
    </cfRule>
    <cfRule type="containsText" dxfId="6" priority="7" operator="containsText" text="OUI">
      <formula>NOT(ISERROR(SEARCH("OUI",B23)))</formula>
    </cfRule>
    <cfRule type="containsText" dxfId="5" priority="8" operator="containsText" text="Obligatoire">
      <formula>NOT(ISERROR(SEARCH("Obligatoire",B23)))</formula>
    </cfRule>
  </conditionalFormatting>
  <conditionalFormatting sqref="G23:G24">
    <cfRule type="containsText" dxfId="4" priority="5" operator="containsText" text="◄">
      <formula>NOT(ISERROR(SEARCH("◄",G23)))</formula>
    </cfRule>
  </conditionalFormatting>
  <conditionalFormatting sqref="B30:B33">
    <cfRule type="containsText" dxfId="3" priority="2" operator="containsText" text="NON">
      <formula>NOT(ISERROR(SEARCH("NON",B30)))</formula>
    </cfRule>
    <cfRule type="containsText" dxfId="2" priority="3" operator="containsText" text="OUI">
      <formula>NOT(ISERROR(SEARCH("OUI",B30)))</formula>
    </cfRule>
    <cfRule type="containsText" dxfId="1" priority="4" operator="containsText" text="Obligatoire">
      <formula>NOT(ISERROR(SEARCH("Obligatoire",B30)))</formula>
    </cfRule>
  </conditionalFormatting>
  <conditionalFormatting sqref="G30:G33">
    <cfRule type="containsText" dxfId="0" priority="1" operator="containsText" text="◄">
      <formula>NOT(ISERROR(SEARCH("◄",G30)))</formula>
    </cfRule>
  </conditionalFormatting>
  <dataValidations disablePrompts="1" count="2">
    <dataValidation type="list" allowBlank="1" showInputMessage="1" showErrorMessage="1" sqref="B29 B7 B22 B36:B37">
      <formula1>"OUI,NON"</formula1>
    </dataValidation>
    <dataValidation type="list" allowBlank="1" showInputMessage="1" showErrorMessage="1" sqref="B23:B28 B30:B35 B8:B21">
      <formula1>"OUI,NON,Obligatoire"</formula1>
    </dataValidation>
  </dataValidations>
  <printOptions horizontalCentered="1"/>
  <pageMargins left="0.23622047244094491" right="0.23622047244094491" top="0.35433070866141736" bottom="0.35433070866141736" header="0.31496062992125984" footer="0.31496062992125984"/>
  <pageSetup paperSize="8"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 lire</vt:lpstr>
      <vt:lpstr>Candidat Individuel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Utilisateur</cp:lastModifiedBy>
  <cp:lastPrinted>2025-09-12T15:51:15Z</cp:lastPrinted>
  <dcterms:created xsi:type="dcterms:W3CDTF">2015-01-07T17:35:44Z</dcterms:created>
  <dcterms:modified xsi:type="dcterms:W3CDTF">2026-01-26T17:19:51Z</dcterms:modified>
</cp:coreProperties>
</file>