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embeddings/oleObject8.bin" ContentType="application/vnd.openxmlformats-officedocument.oleObject"/>
  <Override PartName="/xl/ctrlProps/ctrlProp1.xml" ContentType="application/vnd.ms-excel.controlproperti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dele\Desktop\PRODUCTIONS AUTEURS 2022\Pierre Dupic\"/>
    </mc:Choice>
  </mc:AlternateContent>
  <xr:revisionPtr revIDLastSave="0" documentId="8_{8A0309C5-20DD-47BD-923A-4DFE09E06030}" xr6:coauthVersionLast="47" xr6:coauthVersionMax="47" xr10:uidLastSave="{00000000-0000-0000-0000-000000000000}"/>
  <bookViews>
    <workbookView xWindow="40920" yWindow="-120" windowWidth="29040" windowHeight="16440" firstSheet="2" activeTab="2" xr2:uid="{00000000-000D-0000-FFFF-FFFF00000000}"/>
  </bookViews>
  <sheets>
    <sheet name="1 - Géométrie de pale" sheetId="7" r:id="rId1"/>
    <sheet name="2 - Rei&amp;Vmi - 4 portions" sheetId="1" r:id="rId2"/>
    <sheet name="3 - Aérodyn 10° - 4 portions" sheetId="2" r:id="rId3"/>
    <sheet name="4 - Aérodyn 10° - 12 p - Re cor" sheetId="4" r:id="rId4"/>
    <sheet name="5- Aérodyn 10° -12p - NRJ" sheetId="11" r:id="rId5"/>
    <sheet name="5 - Interpolation Cz&amp;Cx" sheetId="9" r:id="rId6"/>
    <sheet name="6 - Aerodyn - Allure" sheetId="8" r:id="rId7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2" i="4" l="1"/>
  <c r="B4" i="11" l="1"/>
  <c r="C4" i="11" s="1"/>
  <c r="B5" i="11" s="1"/>
  <c r="C5" i="11" s="1"/>
  <c r="B6" i="11" s="1"/>
  <c r="C6" i="11" s="1"/>
  <c r="B7" i="11" s="1"/>
  <c r="C7" i="11" s="1"/>
  <c r="B8" i="11" s="1"/>
  <c r="C8" i="11" s="1"/>
  <c r="B9" i="11" s="1"/>
  <c r="C9" i="11" s="1"/>
  <c r="B10" i="11" s="1"/>
  <c r="C10" i="11" s="1"/>
  <c r="B11" i="11" s="1"/>
  <c r="C11" i="11" s="1"/>
  <c r="B12" i="11" s="1"/>
  <c r="C12" i="11" s="1"/>
  <c r="B13" i="11" s="1"/>
  <c r="C13" i="11" s="1"/>
  <c r="B14" i="11" s="1"/>
  <c r="C14" i="11" s="1"/>
  <c r="B15" i="11" s="1"/>
  <c r="C15" i="11" s="1"/>
  <c r="C19" i="11" s="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E14" i="8" l="1"/>
  <c r="AE13" i="8" l="1"/>
  <c r="AE15" i="8" s="1"/>
  <c r="A5" i="9" l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E12" i="8"/>
  <c r="AE21" i="8" s="1"/>
  <c r="AI2" i="8"/>
  <c r="AI3" i="8" s="1"/>
  <c r="AI4" i="8" s="1"/>
  <c r="AI5" i="8" s="1"/>
  <c r="AI6" i="8" s="1"/>
  <c r="AI7" i="8" s="1"/>
  <c r="AI8" i="8" s="1"/>
  <c r="AI9" i="8" s="1"/>
  <c r="AI10" i="8" s="1"/>
  <c r="AI11" i="8" s="1"/>
  <c r="AI12" i="8" s="1"/>
  <c r="AI13" i="8" s="1"/>
  <c r="AI14" i="8" s="1"/>
  <c r="AI15" i="8" s="1"/>
  <c r="AI16" i="8" s="1"/>
  <c r="AI17" i="8" s="1"/>
  <c r="AI18" i="8" s="1"/>
  <c r="AI19" i="8" s="1"/>
  <c r="AI20" i="8" s="1"/>
  <c r="AI21" i="8" s="1"/>
  <c r="AI22" i="8" s="1"/>
  <c r="AI23" i="8" s="1"/>
  <c r="AI24" i="8" s="1"/>
  <c r="AI25" i="8" s="1"/>
  <c r="AI26" i="8" s="1"/>
  <c r="AI27" i="8" s="1"/>
  <c r="AI28" i="8" s="1"/>
  <c r="AI29" i="8" s="1"/>
  <c r="AI30" i="8" s="1"/>
  <c r="AI31" i="8" s="1"/>
  <c r="AI32" i="8" s="1"/>
  <c r="AI33" i="8" s="1"/>
  <c r="AI34" i="8" s="1"/>
  <c r="AI35" i="8" s="1"/>
  <c r="AI36" i="8" s="1"/>
  <c r="AI37" i="8" s="1"/>
  <c r="AI38" i="8" s="1"/>
  <c r="AI39" i="8" s="1"/>
  <c r="AI40" i="8" s="1"/>
  <c r="AI41" i="8" s="1"/>
  <c r="AI42" i="8" s="1"/>
  <c r="AI43" i="8" s="1"/>
  <c r="AI44" i="8" s="1"/>
  <c r="AI45" i="8" s="1"/>
  <c r="AI46" i="8" s="1"/>
  <c r="AI47" i="8" s="1"/>
  <c r="AI48" i="8" s="1"/>
  <c r="AI49" i="8" s="1"/>
  <c r="AI50" i="8" s="1"/>
  <c r="AI51" i="8" s="1"/>
  <c r="AI52" i="8" s="1"/>
  <c r="AI53" i="8" s="1"/>
  <c r="AI54" i="8" s="1"/>
  <c r="AI55" i="8" s="1"/>
  <c r="AI56" i="8" s="1"/>
  <c r="AI57" i="8" s="1"/>
  <c r="AI58" i="8" s="1"/>
  <c r="AI59" i="8" s="1"/>
  <c r="AI60" i="8" s="1"/>
  <c r="AI61" i="8" s="1"/>
  <c r="AI62" i="8" s="1"/>
  <c r="AI63" i="8" s="1"/>
  <c r="AI64" i="8" s="1"/>
  <c r="AI65" i="8" s="1"/>
  <c r="AI66" i="8" s="1"/>
  <c r="AI67" i="8" s="1"/>
  <c r="AI68" i="8" s="1"/>
  <c r="AI69" i="8" s="1"/>
  <c r="AI70" i="8" s="1"/>
  <c r="AI71" i="8" s="1"/>
  <c r="AI72" i="8" s="1"/>
  <c r="AI73" i="8" s="1"/>
  <c r="AI74" i="8" s="1"/>
  <c r="AI75" i="8" s="1"/>
  <c r="AI76" i="8" s="1"/>
  <c r="AI77" i="8" s="1"/>
  <c r="AI78" i="8" s="1"/>
  <c r="AI79" i="8" s="1"/>
  <c r="AI80" i="8" s="1"/>
  <c r="AI81" i="8" s="1"/>
  <c r="AI82" i="8" s="1"/>
  <c r="AI83" i="8" s="1"/>
  <c r="AI84" i="8" s="1"/>
  <c r="AI85" i="8" s="1"/>
  <c r="AI86" i="8" s="1"/>
  <c r="AI87" i="8" s="1"/>
  <c r="AI88" i="8" s="1"/>
  <c r="AI89" i="8" s="1"/>
  <c r="AI90" i="8" s="1"/>
  <c r="AI91" i="8" s="1"/>
  <c r="AI92" i="8" s="1"/>
  <c r="AI93" i="8" s="1"/>
  <c r="AI94" i="8" s="1"/>
  <c r="AI95" i="8" s="1"/>
  <c r="AI96" i="8" s="1"/>
  <c r="AI97" i="8" s="1"/>
  <c r="AI98" i="8" s="1"/>
  <c r="AI99" i="8" s="1"/>
  <c r="AI100" i="8" s="1"/>
  <c r="AI101" i="8" s="1"/>
  <c r="AI102" i="8" s="1"/>
  <c r="AI103" i="8" s="1"/>
  <c r="AI104" i="8" s="1"/>
  <c r="AI105" i="8" s="1"/>
  <c r="AI106" i="8" s="1"/>
  <c r="AI107" i="8" s="1"/>
  <c r="AI108" i="8" s="1"/>
  <c r="AI109" i="8" s="1"/>
  <c r="AI110" i="8" s="1"/>
  <c r="AI111" i="8" s="1"/>
  <c r="AI112" i="8" s="1"/>
  <c r="AI113" i="8" s="1"/>
  <c r="AI114" i="8" s="1"/>
  <c r="AI115" i="8" s="1"/>
  <c r="AI116" i="8" s="1"/>
  <c r="AI117" i="8" s="1"/>
  <c r="AI118" i="8" s="1"/>
  <c r="AI119" i="8" s="1"/>
  <c r="AI120" i="8" s="1"/>
  <c r="AI121" i="8" s="1"/>
  <c r="AI122" i="8" s="1"/>
  <c r="AI123" i="8" s="1"/>
  <c r="AI124" i="8" s="1"/>
  <c r="AI125" i="8" s="1"/>
  <c r="AI126" i="8" s="1"/>
  <c r="AI127" i="8" s="1"/>
  <c r="AI128" i="8" s="1"/>
  <c r="AI129" i="8" s="1"/>
  <c r="AI130" i="8" s="1"/>
  <c r="AI131" i="8" s="1"/>
  <c r="AI132" i="8" s="1"/>
  <c r="AI133" i="8" s="1"/>
  <c r="AI134" i="8" s="1"/>
  <c r="AI135" i="8" s="1"/>
  <c r="AI136" i="8" s="1"/>
  <c r="AI137" i="8" s="1"/>
  <c r="AI138" i="8" s="1"/>
  <c r="AI139" i="8" s="1"/>
  <c r="AI140" i="8" s="1"/>
  <c r="AI141" i="8" s="1"/>
  <c r="AI142" i="8" s="1"/>
  <c r="AI143" i="8" s="1"/>
  <c r="AI144" i="8" s="1"/>
  <c r="AI145" i="8" s="1"/>
  <c r="AI146" i="8" s="1"/>
  <c r="AI147" i="8" s="1"/>
  <c r="AI148" i="8" s="1"/>
  <c r="AI149" i="8" s="1"/>
  <c r="AI150" i="8" s="1"/>
  <c r="AI151" i="8" s="1"/>
  <c r="AI152" i="8" s="1"/>
  <c r="AI153" i="8" s="1"/>
  <c r="AI154" i="8" s="1"/>
  <c r="AI155" i="8" s="1"/>
  <c r="AI156" i="8" s="1"/>
  <c r="AI157" i="8" s="1"/>
  <c r="AI158" i="8" s="1"/>
  <c r="AI159" i="8" s="1"/>
  <c r="AI160" i="8" s="1"/>
  <c r="AI161" i="8" s="1"/>
  <c r="AI162" i="8" s="1"/>
  <c r="AI163" i="8" s="1"/>
  <c r="AI164" i="8" s="1"/>
  <c r="AI165" i="8" s="1"/>
  <c r="AI166" i="8" s="1"/>
  <c r="AI167" i="8" s="1"/>
  <c r="AI168" i="8" s="1"/>
  <c r="AI169" i="8" s="1"/>
  <c r="AI170" i="8" s="1"/>
  <c r="AI171" i="8" s="1"/>
  <c r="AI172" i="8" s="1"/>
  <c r="AI173" i="8" s="1"/>
  <c r="AI174" i="8" s="1"/>
  <c r="AI175" i="8" s="1"/>
  <c r="AI176" i="8" s="1"/>
  <c r="AI177" i="8" s="1"/>
  <c r="AI178" i="8" s="1"/>
  <c r="AI179" i="8" s="1"/>
  <c r="AI180" i="8" s="1"/>
  <c r="AI181" i="8" s="1"/>
  <c r="AI182" i="8" s="1"/>
  <c r="AI183" i="8" s="1"/>
  <c r="AI184" i="8" s="1"/>
  <c r="AI185" i="8" s="1"/>
  <c r="AI186" i="8" s="1"/>
  <c r="AI187" i="8" s="1"/>
  <c r="AI188" i="8" s="1"/>
  <c r="AI189" i="8" s="1"/>
  <c r="AI190" i="8" s="1"/>
  <c r="AI191" i="8" s="1"/>
  <c r="AI192" i="8" s="1"/>
  <c r="AI193" i="8" s="1"/>
  <c r="AI194" i="8" s="1"/>
  <c r="AI195" i="8" s="1"/>
  <c r="AI196" i="8" s="1"/>
  <c r="AI197" i="8" s="1"/>
  <c r="AI198" i="8" s="1"/>
  <c r="AI199" i="8" s="1"/>
  <c r="AI200" i="8" s="1"/>
  <c r="AI201" i="8" s="1"/>
  <c r="AI202" i="8" s="1"/>
  <c r="AI203" i="8" s="1"/>
  <c r="AI204" i="8" s="1"/>
  <c r="AI205" i="8" s="1"/>
  <c r="AI206" i="8" s="1"/>
  <c r="AI207" i="8" s="1"/>
  <c r="AI208" i="8" s="1"/>
  <c r="AI209" i="8" s="1"/>
  <c r="AI210" i="8" s="1"/>
  <c r="AI211" i="8" s="1"/>
  <c r="AI212" i="8" s="1"/>
  <c r="AI213" i="8" s="1"/>
  <c r="AI214" i="8" s="1"/>
  <c r="AI215" i="8" s="1"/>
  <c r="AI216" i="8" s="1"/>
  <c r="AI217" i="8" s="1"/>
  <c r="AI218" i="8" s="1"/>
  <c r="AI219" i="8" s="1"/>
  <c r="AI220" i="8" s="1"/>
  <c r="AI221" i="8" s="1"/>
  <c r="AI222" i="8" s="1"/>
  <c r="AI223" i="8" s="1"/>
  <c r="AI224" i="8" s="1"/>
  <c r="AI225" i="8" s="1"/>
  <c r="AI226" i="8" s="1"/>
  <c r="AI227" i="8" s="1"/>
  <c r="AI228" i="8" s="1"/>
  <c r="AI229" i="8" s="1"/>
  <c r="AI230" i="8" s="1"/>
  <c r="AI231" i="8" s="1"/>
  <c r="AI232" i="8" s="1"/>
  <c r="AI233" i="8" s="1"/>
  <c r="AI234" i="8" s="1"/>
  <c r="AI235" i="8" s="1"/>
  <c r="AI236" i="8" s="1"/>
  <c r="AI237" i="8" s="1"/>
  <c r="AI238" i="8" s="1"/>
  <c r="AI239" i="8" s="1"/>
  <c r="AI240" i="8" s="1"/>
  <c r="AI241" i="8" s="1"/>
  <c r="AI242" i="8" s="1"/>
  <c r="AI243" i="8" s="1"/>
  <c r="AI244" i="8" s="1"/>
  <c r="AI245" i="8" s="1"/>
  <c r="AI246" i="8" s="1"/>
  <c r="AI247" i="8" s="1"/>
  <c r="AI248" i="8" s="1"/>
  <c r="AI249" i="8" s="1"/>
  <c r="AI250" i="8" s="1"/>
  <c r="AI251" i="8" s="1"/>
  <c r="AI252" i="8" s="1"/>
  <c r="AI253" i="8" s="1"/>
  <c r="AI254" i="8" s="1"/>
  <c r="AI255" i="8" s="1"/>
  <c r="AI256" i="8" s="1"/>
  <c r="AI257" i="8" l="1"/>
  <c r="AE22" i="8"/>
  <c r="C4" i="4"/>
  <c r="D4" i="4" s="1"/>
  <c r="C5" i="4" s="1"/>
  <c r="D5" i="4" s="1"/>
  <c r="C6" i="4" s="1"/>
  <c r="B4" i="4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C5" i="2"/>
  <c r="AI258" i="8" l="1"/>
  <c r="AI259" i="8" s="1"/>
  <c r="AJ2" i="8"/>
  <c r="AJ17" i="8"/>
  <c r="AJ33" i="8"/>
  <c r="AJ49" i="8"/>
  <c r="AJ65" i="8"/>
  <c r="AJ81" i="8"/>
  <c r="AJ97" i="8"/>
  <c r="AJ113" i="8"/>
  <c r="AJ129" i="8"/>
  <c r="AJ145" i="8"/>
  <c r="AJ161" i="8"/>
  <c r="AJ177" i="8"/>
  <c r="AJ193" i="8"/>
  <c r="AJ209" i="8"/>
  <c r="AJ225" i="8"/>
  <c r="AJ241" i="8"/>
  <c r="AJ257" i="8"/>
  <c r="AJ48" i="8"/>
  <c r="AJ102" i="8"/>
  <c r="AJ150" i="8"/>
  <c r="AJ7" i="8"/>
  <c r="AJ28" i="8"/>
  <c r="AJ50" i="8"/>
  <c r="AJ71" i="8"/>
  <c r="AJ92" i="8"/>
  <c r="AJ114" i="8"/>
  <c r="AJ135" i="8"/>
  <c r="AJ156" i="8"/>
  <c r="AJ178" i="8"/>
  <c r="AJ199" i="8"/>
  <c r="AJ220" i="8"/>
  <c r="AJ242" i="8"/>
  <c r="AJ20" i="8"/>
  <c r="AJ42" i="8"/>
  <c r="AJ63" i="8"/>
  <c r="AJ84" i="8"/>
  <c r="AJ106" i="8"/>
  <c r="AJ127" i="8"/>
  <c r="AJ148" i="8"/>
  <c r="AJ170" i="8"/>
  <c r="AJ191" i="8"/>
  <c r="AJ212" i="8"/>
  <c r="AJ234" i="8"/>
  <c r="AJ5" i="8"/>
  <c r="AJ25" i="8"/>
  <c r="AJ45" i="8"/>
  <c r="AJ69" i="8"/>
  <c r="AJ89" i="8"/>
  <c r="AJ109" i="8"/>
  <c r="AJ133" i="8"/>
  <c r="AJ153" i="8"/>
  <c r="AJ173" i="8"/>
  <c r="AJ197" i="8"/>
  <c r="AJ217" i="8"/>
  <c r="AJ237" i="8"/>
  <c r="AJ75" i="8"/>
  <c r="AJ139" i="8"/>
  <c r="AJ12" i="8"/>
  <c r="AJ39" i="8"/>
  <c r="AJ66" i="8"/>
  <c r="AJ98" i="8"/>
  <c r="AJ124" i="8"/>
  <c r="AJ151" i="8"/>
  <c r="AJ183" i="8"/>
  <c r="AJ210" i="8"/>
  <c r="AJ236" i="8"/>
  <c r="AJ10" i="8"/>
  <c r="AJ36" i="8"/>
  <c r="AJ68" i="8"/>
  <c r="AJ95" i="8"/>
  <c r="AJ122" i="8"/>
  <c r="AJ154" i="8"/>
  <c r="AJ180" i="8"/>
  <c r="AJ207" i="8"/>
  <c r="AJ239" i="8"/>
  <c r="AJ22" i="8"/>
  <c r="AJ54" i="8"/>
  <c r="AJ86" i="8"/>
  <c r="AJ123" i="8"/>
  <c r="AJ166" i="8"/>
  <c r="AJ14" i="8"/>
  <c r="AJ99" i="8"/>
  <c r="AJ184" i="8"/>
  <c r="AJ232" i="8"/>
  <c r="AJ152" i="8"/>
  <c r="AJ40" i="8"/>
  <c r="AJ126" i="8"/>
  <c r="AJ203" i="8"/>
  <c r="AJ246" i="8"/>
  <c r="AJ131" i="8"/>
  <c r="AJ21" i="8"/>
  <c r="AJ53" i="8"/>
  <c r="AJ77" i="8"/>
  <c r="AJ105" i="8"/>
  <c r="AJ137" i="8"/>
  <c r="AJ165" i="8"/>
  <c r="AJ189" i="8"/>
  <c r="AJ221" i="8"/>
  <c r="AJ249" i="8"/>
  <c r="AJ59" i="8"/>
  <c r="AJ160" i="8"/>
  <c r="AJ23" i="8"/>
  <c r="AJ60" i="8"/>
  <c r="AJ103" i="8"/>
  <c r="AJ140" i="8"/>
  <c r="AJ172" i="8"/>
  <c r="AJ215" i="8"/>
  <c r="AJ252" i="8"/>
  <c r="AJ9" i="8"/>
  <c r="AJ37" i="8"/>
  <c r="AJ61" i="8"/>
  <c r="AJ93" i="8"/>
  <c r="AJ121" i="8"/>
  <c r="AJ149" i="8"/>
  <c r="AJ181" i="8"/>
  <c r="AJ205" i="8"/>
  <c r="AJ233" i="8"/>
  <c r="AJ11" i="8"/>
  <c r="AJ118" i="8"/>
  <c r="AJ187" i="8"/>
  <c r="AJ44" i="8"/>
  <c r="AJ82" i="8"/>
  <c r="AJ119" i="8"/>
  <c r="AJ162" i="8"/>
  <c r="AJ194" i="8"/>
  <c r="AJ231" i="8"/>
  <c r="AJ4" i="8"/>
  <c r="AJ47" i="8"/>
  <c r="AJ79" i="8"/>
  <c r="AJ116" i="8"/>
  <c r="AJ159" i="8"/>
  <c r="AJ196" i="8"/>
  <c r="AJ228" i="8"/>
  <c r="AJ16" i="8"/>
  <c r="AJ64" i="8"/>
  <c r="AJ107" i="8"/>
  <c r="AJ155" i="8"/>
  <c r="AJ35" i="8"/>
  <c r="AJ142" i="8"/>
  <c r="AJ222" i="8"/>
  <c r="AJ248" i="8"/>
  <c r="AJ104" i="8"/>
  <c r="AJ214" i="8"/>
  <c r="AJ195" i="8"/>
  <c r="AJ72" i="8"/>
  <c r="AJ158" i="8"/>
  <c r="AJ219" i="8"/>
  <c r="AJ110" i="8"/>
  <c r="AJ13" i="8"/>
  <c r="AJ41" i="8"/>
  <c r="AJ73" i="8"/>
  <c r="AJ101" i="8"/>
  <c r="AJ125" i="8"/>
  <c r="AJ157" i="8"/>
  <c r="AJ185" i="8"/>
  <c r="AJ213" i="8"/>
  <c r="AJ245" i="8"/>
  <c r="AJ32" i="8"/>
  <c r="AJ128" i="8"/>
  <c r="AJ18" i="8"/>
  <c r="AJ55" i="8"/>
  <c r="AJ87" i="8"/>
  <c r="AJ130" i="8"/>
  <c r="AJ167" i="8"/>
  <c r="AJ204" i="8"/>
  <c r="AJ247" i="8"/>
  <c r="AJ15" i="8"/>
  <c r="AJ52" i="8"/>
  <c r="AJ90" i="8"/>
  <c r="AJ132" i="8"/>
  <c r="AJ164" i="8"/>
  <c r="AJ202" i="8"/>
  <c r="AJ244" i="8"/>
  <c r="AJ27" i="8"/>
  <c r="AJ70" i="8"/>
  <c r="AJ112" i="8"/>
  <c r="AJ171" i="8"/>
  <c r="AJ56" i="8"/>
  <c r="AJ163" i="8"/>
  <c r="AJ243" i="8"/>
  <c r="AJ24" i="8"/>
  <c r="AJ19" i="8"/>
  <c r="AJ147" i="8"/>
  <c r="AJ224" i="8"/>
  <c r="AJ227" i="8"/>
  <c r="AJ8" i="8"/>
  <c r="AJ94" i="8"/>
  <c r="AJ179" i="8"/>
  <c r="AJ230" i="8"/>
  <c r="AJ57" i="8"/>
  <c r="AJ38" i="8"/>
  <c r="AJ235" i="8"/>
  <c r="AJ30" i="8"/>
  <c r="AJ186" i="8"/>
  <c r="AJ136" i="8"/>
  <c r="AJ216" i="8"/>
  <c r="AJ58" i="8"/>
  <c r="AJ218" i="8"/>
  <c r="AJ254" i="8"/>
  <c r="AJ238" i="8"/>
  <c r="AJ85" i="8"/>
  <c r="AJ201" i="8"/>
  <c r="AJ91" i="8"/>
  <c r="AJ108" i="8"/>
  <c r="AJ258" i="8"/>
  <c r="AJ74" i="8"/>
  <c r="AJ143" i="8"/>
  <c r="AJ223" i="8"/>
  <c r="AJ43" i="8"/>
  <c r="AJ144" i="8"/>
  <c r="AJ120" i="8"/>
  <c r="AJ83" i="8"/>
  <c r="AJ256" i="8"/>
  <c r="AJ51" i="8"/>
  <c r="AJ208" i="8"/>
  <c r="AJ46" i="8"/>
  <c r="AJ117" i="8"/>
  <c r="AJ229" i="8"/>
  <c r="AJ176" i="8"/>
  <c r="AJ146" i="8"/>
  <c r="AJ26" i="8"/>
  <c r="AJ100" i="8"/>
  <c r="AJ175" i="8"/>
  <c r="AJ250" i="8"/>
  <c r="AJ80" i="8"/>
  <c r="AJ182" i="8"/>
  <c r="AJ200" i="8"/>
  <c r="AJ88" i="8"/>
  <c r="AJ168" i="8"/>
  <c r="AJ3" i="8"/>
  <c r="AJ115" i="8"/>
  <c r="AJ240" i="8"/>
  <c r="AJ174" i="8"/>
  <c r="AJ29" i="8"/>
  <c r="AJ141" i="8"/>
  <c r="AJ253" i="8"/>
  <c r="AJ34" i="8"/>
  <c r="AJ188" i="8"/>
  <c r="AJ31" i="8"/>
  <c r="AJ111" i="8"/>
  <c r="AJ255" i="8"/>
  <c r="AJ6" i="8"/>
  <c r="AJ96" i="8"/>
  <c r="AJ192" i="8"/>
  <c r="AJ211" i="8"/>
  <c r="AJ206" i="8"/>
  <c r="AJ190" i="8"/>
  <c r="AJ67" i="8"/>
  <c r="AJ251" i="8"/>
  <c r="AJ169" i="8"/>
  <c r="AJ76" i="8"/>
  <c r="AJ226" i="8"/>
  <c r="AJ138" i="8"/>
  <c r="AJ134" i="8"/>
  <c r="AJ78" i="8"/>
  <c r="AJ62" i="8"/>
  <c r="AJ259" i="8"/>
  <c r="AJ198" i="8"/>
  <c r="D17" i="1"/>
  <c r="AI260" i="8" l="1"/>
  <c r="D5" i="2"/>
  <c r="C6" i="2"/>
  <c r="C7" i="2" s="1"/>
  <c r="C8" i="2" s="1"/>
  <c r="B14" i="2"/>
  <c r="B33" i="11" s="1"/>
  <c r="B13" i="2"/>
  <c r="B12" i="2"/>
  <c r="B5" i="7"/>
  <c r="B10" i="1" s="1"/>
  <c r="C10" i="1" s="1"/>
  <c r="D10" i="1" s="1"/>
  <c r="A11" i="1"/>
  <c r="A12" i="1" s="1"/>
  <c r="A13" i="1" s="1"/>
  <c r="Z3" i="7"/>
  <c r="Z4" i="7" s="1"/>
  <c r="Z5" i="7" s="1"/>
  <c r="Z6" i="7" s="1"/>
  <c r="Z7" i="7" s="1"/>
  <c r="Z8" i="7" s="1"/>
  <c r="Z9" i="7" s="1"/>
  <c r="Z10" i="7" s="1"/>
  <c r="Z11" i="7" s="1"/>
  <c r="Z12" i="7" s="1"/>
  <c r="Z13" i="7" s="1"/>
  <c r="Z14" i="7" s="1"/>
  <c r="Z15" i="7" s="1"/>
  <c r="Z16" i="7" s="1"/>
  <c r="Z17" i="7" s="1"/>
  <c r="Z18" i="7" s="1"/>
  <c r="Z19" i="7" s="1"/>
  <c r="Z20" i="7" s="1"/>
  <c r="Z21" i="7" s="1"/>
  <c r="Z22" i="7" s="1"/>
  <c r="Z23" i="7" s="1"/>
  <c r="Z24" i="7" s="1"/>
  <c r="Z25" i="7" s="1"/>
  <c r="Z26" i="7" s="1"/>
  <c r="Z27" i="7" s="1"/>
  <c r="Z28" i="7" s="1"/>
  <c r="Z29" i="7" s="1"/>
  <c r="Z30" i="7" s="1"/>
  <c r="Z31" i="7" s="1"/>
  <c r="Z32" i="7" s="1"/>
  <c r="Z33" i="7" s="1"/>
  <c r="Z34" i="7" s="1"/>
  <c r="Z35" i="7" s="1"/>
  <c r="Z36" i="7" s="1"/>
  <c r="Z37" i="7" s="1"/>
  <c r="Z38" i="7" s="1"/>
  <c r="Z39" i="7" s="1"/>
  <c r="Z40" i="7" s="1"/>
  <c r="Z41" i="7" s="1"/>
  <c r="Z42" i="7" s="1"/>
  <c r="Z43" i="7" s="1"/>
  <c r="Z44" i="7" s="1"/>
  <c r="Z45" i="7" s="1"/>
  <c r="Z46" i="7" s="1"/>
  <c r="Z47" i="7" s="1"/>
  <c r="Z48" i="7" s="1"/>
  <c r="Z49" i="7" s="1"/>
  <c r="Z50" i="7" s="1"/>
  <c r="Z51" i="7" s="1"/>
  <c r="Z52" i="7" s="1"/>
  <c r="Z53" i="7" s="1"/>
  <c r="Z54" i="7" s="1"/>
  <c r="Z55" i="7" s="1"/>
  <c r="Z56" i="7" s="1"/>
  <c r="Z57" i="7" s="1"/>
  <c r="Z58" i="7" s="1"/>
  <c r="Z59" i="7" s="1"/>
  <c r="Z60" i="7" s="1"/>
  <c r="Z61" i="7" s="1"/>
  <c r="Z62" i="7" s="1"/>
  <c r="Z63" i="7" s="1"/>
  <c r="Z64" i="7" s="1"/>
  <c r="Z65" i="7" s="1"/>
  <c r="Z66" i="7" s="1"/>
  <c r="Z67" i="7" s="1"/>
  <c r="Z68" i="7" s="1"/>
  <c r="Z69" i="7" s="1"/>
  <c r="Z70" i="7" s="1"/>
  <c r="Z71" i="7" s="1"/>
  <c r="Z72" i="7" s="1"/>
  <c r="Z73" i="7" s="1"/>
  <c r="Z74" i="7" s="1"/>
  <c r="Z75" i="7" s="1"/>
  <c r="Z76" i="7" s="1"/>
  <c r="Z77" i="7" s="1"/>
  <c r="Z78" i="7" s="1"/>
  <c r="Z79" i="7" s="1"/>
  <c r="Z80" i="7" s="1"/>
  <c r="Z81" i="7" s="1"/>
  <c r="Z82" i="7" s="1"/>
  <c r="Z83" i="7" s="1"/>
  <c r="Z84" i="7" s="1"/>
  <c r="Z85" i="7" s="1"/>
  <c r="Z86" i="7" s="1"/>
  <c r="Z87" i="7" s="1"/>
  <c r="Z88" i="7" s="1"/>
  <c r="Z89" i="7" s="1"/>
  <c r="Z90" i="7" s="1"/>
  <c r="Z91" i="7" s="1"/>
  <c r="Z92" i="7" s="1"/>
  <c r="Z93" i="7" s="1"/>
  <c r="Z94" i="7" s="1"/>
  <c r="Z95" i="7" s="1"/>
  <c r="Z96" i="7" s="1"/>
  <c r="Z97" i="7" s="1"/>
  <c r="Z98" i="7" s="1"/>
  <c r="Z99" i="7" s="1"/>
  <c r="Z100" i="7" s="1"/>
  <c r="Z101" i="7" s="1"/>
  <c r="Z102" i="7" s="1"/>
  <c r="Z103" i="7" s="1"/>
  <c r="Z104" i="7" s="1"/>
  <c r="Z105" i="7" s="1"/>
  <c r="Z106" i="7" s="1"/>
  <c r="Z107" i="7" s="1"/>
  <c r="Z108" i="7" s="1"/>
  <c r="Z109" i="7" s="1"/>
  <c r="Z110" i="7" s="1"/>
  <c r="Z111" i="7" s="1"/>
  <c r="Z112" i="7" s="1"/>
  <c r="Z113" i="7" s="1"/>
  <c r="Z114" i="7" s="1"/>
  <c r="Z115" i="7" s="1"/>
  <c r="Z116" i="7" s="1"/>
  <c r="Z117" i="7" s="1"/>
  <c r="Z118" i="7" s="1"/>
  <c r="Z119" i="7" s="1"/>
  <c r="Z120" i="7" s="1"/>
  <c r="Z121" i="7" s="1"/>
  <c r="Z122" i="7" s="1"/>
  <c r="Z123" i="7" s="1"/>
  <c r="Z124" i="7" s="1"/>
  <c r="Z125" i="7" s="1"/>
  <c r="Z126" i="7" s="1"/>
  <c r="Z127" i="7" s="1"/>
  <c r="Z128" i="7" s="1"/>
  <c r="Z129" i="7" s="1"/>
  <c r="Z130" i="7" s="1"/>
  <c r="Z131" i="7" s="1"/>
  <c r="Z132" i="7" s="1"/>
  <c r="Z133" i="7" s="1"/>
  <c r="Z134" i="7" s="1"/>
  <c r="Z135" i="7" s="1"/>
  <c r="Z136" i="7" s="1"/>
  <c r="Z137" i="7" s="1"/>
  <c r="Z138" i="7" s="1"/>
  <c r="Z139" i="7" s="1"/>
  <c r="Z140" i="7" s="1"/>
  <c r="Z141" i="7" s="1"/>
  <c r="Z142" i="7" s="1"/>
  <c r="Z143" i="7" s="1"/>
  <c r="Z144" i="7" s="1"/>
  <c r="Z145" i="7" s="1"/>
  <c r="Z146" i="7" s="1"/>
  <c r="Z147" i="7" s="1"/>
  <c r="Z148" i="7" s="1"/>
  <c r="Z149" i="7" s="1"/>
  <c r="Z150" i="7" s="1"/>
  <c r="Z151" i="7" s="1"/>
  <c r="Z152" i="7" s="1"/>
  <c r="Z153" i="7" s="1"/>
  <c r="Z154" i="7" s="1"/>
  <c r="Z155" i="7" s="1"/>
  <c r="Z156" i="7" s="1"/>
  <c r="Z157" i="7" s="1"/>
  <c r="Z158" i="7" s="1"/>
  <c r="Z159" i="7" s="1"/>
  <c r="Z160" i="7" s="1"/>
  <c r="Z161" i="7" s="1"/>
  <c r="Z162" i="7" s="1"/>
  <c r="Z163" i="7" s="1"/>
  <c r="Z164" i="7" s="1"/>
  <c r="Z165" i="7" s="1"/>
  <c r="Z166" i="7" s="1"/>
  <c r="Z167" i="7" s="1"/>
  <c r="Z168" i="7" s="1"/>
  <c r="Z169" i="7" s="1"/>
  <c r="Z170" i="7" s="1"/>
  <c r="Z171" i="7" s="1"/>
  <c r="Z172" i="7" s="1"/>
  <c r="Z173" i="7" s="1"/>
  <c r="Z174" i="7" s="1"/>
  <c r="Z175" i="7" s="1"/>
  <c r="Z176" i="7" s="1"/>
  <c r="Z177" i="7" s="1"/>
  <c r="Z178" i="7" s="1"/>
  <c r="Z179" i="7" s="1"/>
  <c r="Z180" i="7" s="1"/>
  <c r="Z181" i="7" s="1"/>
  <c r="Z182" i="7" s="1"/>
  <c r="Z183" i="7" s="1"/>
  <c r="Z184" i="7" s="1"/>
  <c r="Z185" i="7" s="1"/>
  <c r="Z186" i="7" s="1"/>
  <c r="Z187" i="7" s="1"/>
  <c r="Z188" i="7" s="1"/>
  <c r="Z189" i="7" s="1"/>
  <c r="Z190" i="7" s="1"/>
  <c r="Z191" i="7" s="1"/>
  <c r="Z192" i="7" s="1"/>
  <c r="Z193" i="7" s="1"/>
  <c r="Z194" i="7" s="1"/>
  <c r="Z195" i="7" s="1"/>
  <c r="Z196" i="7" s="1"/>
  <c r="Z197" i="7" s="1"/>
  <c r="Z198" i="7" s="1"/>
  <c r="Z199" i="7" s="1"/>
  <c r="Z200" i="7" s="1"/>
  <c r="Z201" i="7" s="1"/>
  <c r="Z202" i="7" s="1"/>
  <c r="Z203" i="7" s="1"/>
  <c r="Z204" i="7" s="1"/>
  <c r="Z205" i="7" s="1"/>
  <c r="Z206" i="7" s="1"/>
  <c r="Z207" i="7" s="1"/>
  <c r="Z208" i="7" s="1"/>
  <c r="Z209" i="7" s="1"/>
  <c r="Z210" i="7" s="1"/>
  <c r="Z211" i="7" s="1"/>
  <c r="Z212" i="7" s="1"/>
  <c r="Z213" i="7" s="1"/>
  <c r="Z214" i="7" s="1"/>
  <c r="Z215" i="7" s="1"/>
  <c r="Z216" i="7" s="1"/>
  <c r="Z217" i="7" s="1"/>
  <c r="Z218" i="7" s="1"/>
  <c r="Z219" i="7" s="1"/>
  <c r="Z220" i="7" s="1"/>
  <c r="Z221" i="7" s="1"/>
  <c r="Z222" i="7" s="1"/>
  <c r="Z223" i="7" s="1"/>
  <c r="Z224" i="7" s="1"/>
  <c r="Z225" i="7" s="1"/>
  <c r="Z226" i="7" s="1"/>
  <c r="Z227" i="7" s="1"/>
  <c r="Z228" i="7" s="1"/>
  <c r="Z229" i="7" s="1"/>
  <c r="Z230" i="7" s="1"/>
  <c r="Z231" i="7" s="1"/>
  <c r="Z232" i="7" s="1"/>
  <c r="Z233" i="7" s="1"/>
  <c r="Z234" i="7" s="1"/>
  <c r="Z235" i="7" s="1"/>
  <c r="Z236" i="7" s="1"/>
  <c r="Z237" i="7" s="1"/>
  <c r="Z238" i="7" s="1"/>
  <c r="Z239" i="7" s="1"/>
  <c r="Z240" i="7" s="1"/>
  <c r="Z241" i="7" s="1"/>
  <c r="Z242" i="7" s="1"/>
  <c r="Z243" i="7" s="1"/>
  <c r="Z244" i="7" s="1"/>
  <c r="Z245" i="7" s="1"/>
  <c r="Z246" i="7" s="1"/>
  <c r="Z247" i="7" s="1"/>
  <c r="Z248" i="7" s="1"/>
  <c r="Z249" i="7" s="1"/>
  <c r="Z250" i="7" s="1"/>
  <c r="Z251" i="7" s="1"/>
  <c r="Z252" i="7" s="1"/>
  <c r="Z253" i="7" s="1"/>
  <c r="Z254" i="7" s="1"/>
  <c r="Z255" i="7" s="1"/>
  <c r="Z256" i="7" s="1"/>
  <c r="Z257" i="7" s="1"/>
  <c r="Z258" i="7" s="1"/>
  <c r="Z259" i="7" s="1"/>
  <c r="Z260" i="7" s="1"/>
  <c r="Z261" i="7" s="1"/>
  <c r="Z262" i="7" s="1"/>
  <c r="Z263" i="7" s="1"/>
  <c r="Z264" i="7" s="1"/>
  <c r="Z265" i="7" s="1"/>
  <c r="Z266" i="7" s="1"/>
  <c r="Z267" i="7" s="1"/>
  <c r="Z268" i="7" s="1"/>
  <c r="Z269" i="7" s="1"/>
  <c r="Z270" i="7" s="1"/>
  <c r="Z271" i="7" s="1"/>
  <c r="Z272" i="7" s="1"/>
  <c r="Z273" i="7" s="1"/>
  <c r="Z274" i="7" s="1"/>
  <c r="Z275" i="7" s="1"/>
  <c r="Z276" i="7" s="1"/>
  <c r="Z277" i="7" s="1"/>
  <c r="Z278" i="7" s="1"/>
  <c r="Z279" i="7" s="1"/>
  <c r="Z280" i="7" s="1"/>
  <c r="Z281" i="7" s="1"/>
  <c r="Z282" i="7" s="1"/>
  <c r="Z283" i="7" s="1"/>
  <c r="Z284" i="7" s="1"/>
  <c r="Z285" i="7" s="1"/>
  <c r="Z286" i="7" s="1"/>
  <c r="Z287" i="7" s="1"/>
  <c r="Z288" i="7" s="1"/>
  <c r="Z289" i="7" s="1"/>
  <c r="Z290" i="7" s="1"/>
  <c r="Z291" i="7" s="1"/>
  <c r="Z292" i="7" s="1"/>
  <c r="Z293" i="7" s="1"/>
  <c r="Z294" i="7" s="1"/>
  <c r="Z295" i="7" s="1"/>
  <c r="Z296" i="7" s="1"/>
  <c r="Z297" i="7" s="1"/>
  <c r="Z298" i="7" s="1"/>
  <c r="Z299" i="7" s="1"/>
  <c r="Z300" i="7" s="1"/>
  <c r="Z301" i="7" s="1"/>
  <c r="Z302" i="7" s="1"/>
  <c r="Z303" i="7" s="1"/>
  <c r="Z304" i="7" s="1"/>
  <c r="Z305" i="7" s="1"/>
  <c r="Z306" i="7" s="1"/>
  <c r="Z307" i="7" s="1"/>
  <c r="Z308" i="7" s="1"/>
  <c r="Z309" i="7" s="1"/>
  <c r="Z310" i="7" s="1"/>
  <c r="Z311" i="7" s="1"/>
  <c r="Z312" i="7" s="1"/>
  <c r="Z313" i="7" s="1"/>
  <c r="Z314" i="7" s="1"/>
  <c r="Z315" i="7" s="1"/>
  <c r="Z316" i="7" s="1"/>
  <c r="Z317" i="7" s="1"/>
  <c r="Z318" i="7" s="1"/>
  <c r="Z319" i="7" s="1"/>
  <c r="Z320" i="7" s="1"/>
  <c r="Z321" i="7" s="1"/>
  <c r="Z322" i="7" s="1"/>
  <c r="Z323" i="7" s="1"/>
  <c r="Z324" i="7" s="1"/>
  <c r="Z325" i="7" s="1"/>
  <c r="Z326" i="7" s="1"/>
  <c r="Z327" i="7" s="1"/>
  <c r="Z328" i="7" s="1"/>
  <c r="Z329" i="7" s="1"/>
  <c r="Z330" i="7" s="1"/>
  <c r="Z331" i="7" s="1"/>
  <c r="Z332" i="7" s="1"/>
  <c r="Z333" i="7" s="1"/>
  <c r="Z334" i="7" s="1"/>
  <c r="Z335" i="7" s="1"/>
  <c r="Z336" i="7" s="1"/>
  <c r="Z337" i="7" s="1"/>
  <c r="Z338" i="7" s="1"/>
  <c r="Z339" i="7" s="1"/>
  <c r="Z340" i="7" s="1"/>
  <c r="Z341" i="7" s="1"/>
  <c r="Z342" i="7" s="1"/>
  <c r="Z343" i="7" s="1"/>
  <c r="Z344" i="7" s="1"/>
  <c r="Z345" i="7" s="1"/>
  <c r="Z346" i="7" s="1"/>
  <c r="Z347" i="7" s="1"/>
  <c r="Z348" i="7" s="1"/>
  <c r="Z349" i="7" s="1"/>
  <c r="Z350" i="7" s="1"/>
  <c r="Z351" i="7" s="1"/>
  <c r="Z352" i="7" s="1"/>
  <c r="Z353" i="7" s="1"/>
  <c r="Z354" i="7" s="1"/>
  <c r="Z355" i="7" s="1"/>
  <c r="Z356" i="7" s="1"/>
  <c r="Z357" i="7" s="1"/>
  <c r="Z358" i="7" s="1"/>
  <c r="Z359" i="7" s="1"/>
  <c r="Z360" i="7" s="1"/>
  <c r="Z361" i="7" s="1"/>
  <c r="Z362" i="7" s="1"/>
  <c r="Z363" i="7" s="1"/>
  <c r="Z364" i="7" s="1"/>
  <c r="Z365" i="7" s="1"/>
  <c r="Z366" i="7" s="1"/>
  <c r="Z367" i="7" s="1"/>
  <c r="Z368" i="7" s="1"/>
  <c r="Z369" i="7" s="1"/>
  <c r="Z370" i="7" s="1"/>
  <c r="Z371" i="7" s="1"/>
  <c r="Z372" i="7" s="1"/>
  <c r="Z373" i="7" s="1"/>
  <c r="Z374" i="7" s="1"/>
  <c r="Z375" i="7" s="1"/>
  <c r="Z376" i="7" s="1"/>
  <c r="Z377" i="7" s="1"/>
  <c r="Z378" i="7" s="1"/>
  <c r="Z379" i="7" s="1"/>
  <c r="Z380" i="7" s="1"/>
  <c r="Z381" i="7" s="1"/>
  <c r="Z382" i="7" s="1"/>
  <c r="Z383" i="7" s="1"/>
  <c r="Z384" i="7" s="1"/>
  <c r="Z385" i="7" s="1"/>
  <c r="Z386" i="7" s="1"/>
  <c r="Z387" i="7" s="1"/>
  <c r="Z388" i="7" s="1"/>
  <c r="Z389" i="7" s="1"/>
  <c r="Z390" i="7" s="1"/>
  <c r="Z391" i="7" s="1"/>
  <c r="Z392" i="7" s="1"/>
  <c r="Z393" i="7" s="1"/>
  <c r="Z394" i="7" s="1"/>
  <c r="Z395" i="7" s="1"/>
  <c r="Z396" i="7" s="1"/>
  <c r="Z397" i="7" s="1"/>
  <c r="Z398" i="7" s="1"/>
  <c r="Z399" i="7" s="1"/>
  <c r="Z400" i="7" s="1"/>
  <c r="Z401" i="7" s="1"/>
  <c r="B19" i="4" l="1"/>
  <c r="AE17" i="8" s="1"/>
  <c r="B31" i="11"/>
  <c r="B20" i="4"/>
  <c r="AE16" i="8" s="1"/>
  <c r="B32" i="11"/>
  <c r="B11" i="1"/>
  <c r="B12" i="1" s="1"/>
  <c r="B13" i="1" s="1"/>
  <c r="C13" i="1" s="1"/>
  <c r="D13" i="1" s="1"/>
  <c r="E5" i="2"/>
  <c r="D6" i="2" s="1"/>
  <c r="E6" i="2" s="1"/>
  <c r="D7" i="2" s="1"/>
  <c r="E7" i="2" s="1"/>
  <c r="D8" i="2" s="1"/>
  <c r="E8" i="2" s="1"/>
  <c r="H8" i="2" s="1"/>
  <c r="M6" i="2"/>
  <c r="M8" i="2"/>
  <c r="B21" i="4"/>
  <c r="AI261" i="8"/>
  <c r="AJ260" i="8"/>
  <c r="C12" i="1"/>
  <c r="D12" i="1" s="1"/>
  <c r="C11" i="1"/>
  <c r="D11" i="1" s="1"/>
  <c r="B9" i="7"/>
  <c r="M5" i="2" l="1"/>
  <c r="M7" i="2"/>
  <c r="H5" i="2"/>
  <c r="Q5" i="2" s="1"/>
  <c r="H7" i="2"/>
  <c r="AE18" i="8"/>
  <c r="G5" i="4"/>
  <c r="D5" i="11" s="1"/>
  <c r="H6" i="2"/>
  <c r="AI262" i="8"/>
  <c r="AJ261" i="8"/>
  <c r="AA204" i="7"/>
  <c r="AA208" i="7"/>
  <c r="AA212" i="7"/>
  <c r="AA216" i="7"/>
  <c r="AA220" i="7"/>
  <c r="AA224" i="7"/>
  <c r="AA228" i="7"/>
  <c r="AA232" i="7"/>
  <c r="AA236" i="7"/>
  <c r="AA240" i="7"/>
  <c r="AA244" i="7"/>
  <c r="AA248" i="7"/>
  <c r="AA252" i="7"/>
  <c r="AA256" i="7"/>
  <c r="AA260" i="7"/>
  <c r="AA264" i="7"/>
  <c r="AA268" i="7"/>
  <c r="AA272" i="7"/>
  <c r="AA276" i="7"/>
  <c r="AA280" i="7"/>
  <c r="AA284" i="7"/>
  <c r="AA288" i="7"/>
  <c r="AA292" i="7"/>
  <c r="AA296" i="7"/>
  <c r="AA300" i="7"/>
  <c r="AA304" i="7"/>
  <c r="AA308" i="7"/>
  <c r="AA312" i="7"/>
  <c r="AA316" i="7"/>
  <c r="AA320" i="7"/>
  <c r="AA324" i="7"/>
  <c r="AA328" i="7"/>
  <c r="AA332" i="7"/>
  <c r="AA336" i="7"/>
  <c r="AA340" i="7"/>
  <c r="AA344" i="7"/>
  <c r="AA348" i="7"/>
  <c r="AA352" i="7"/>
  <c r="AA356" i="7"/>
  <c r="AA360" i="7"/>
  <c r="AA364" i="7"/>
  <c r="AA368" i="7"/>
  <c r="AA372" i="7"/>
  <c r="AA376" i="7"/>
  <c r="AA380" i="7"/>
  <c r="AA384" i="7"/>
  <c r="AA388" i="7"/>
  <c r="AA392" i="7"/>
  <c r="AA396" i="7"/>
  <c r="AA400" i="7"/>
  <c r="AA201" i="7"/>
  <c r="AA205" i="7"/>
  <c r="AA209" i="7"/>
  <c r="AA213" i="7"/>
  <c r="AA217" i="7"/>
  <c r="AA221" i="7"/>
  <c r="AA225" i="7"/>
  <c r="AA229" i="7"/>
  <c r="AA233" i="7"/>
  <c r="AA237" i="7"/>
  <c r="AA245" i="7"/>
  <c r="AA249" i="7"/>
  <c r="AA253" i="7"/>
  <c r="AA257" i="7"/>
  <c r="AA261" i="7"/>
  <c r="AA265" i="7"/>
  <c r="AA269" i="7"/>
  <c r="AA273" i="7"/>
  <c r="AA277" i="7"/>
  <c r="AA281" i="7"/>
  <c r="AA285" i="7"/>
  <c r="AA289" i="7"/>
  <c r="AA293" i="7"/>
  <c r="AA297" i="7"/>
  <c r="AA301" i="7"/>
  <c r="AA305" i="7"/>
  <c r="AA309" i="7"/>
  <c r="AA313" i="7"/>
  <c r="AA317" i="7"/>
  <c r="AA321" i="7"/>
  <c r="AA325" i="7"/>
  <c r="AA329" i="7"/>
  <c r="AA333" i="7"/>
  <c r="AA337" i="7"/>
  <c r="AA241" i="7"/>
  <c r="AA206" i="7"/>
  <c r="AA210" i="7"/>
  <c r="AA214" i="7"/>
  <c r="AA218" i="7"/>
  <c r="AA222" i="7"/>
  <c r="AA226" i="7"/>
  <c r="AA230" i="7"/>
  <c r="AA234" i="7"/>
  <c r="AA238" i="7"/>
  <c r="AA242" i="7"/>
  <c r="AA246" i="7"/>
  <c r="AA250" i="7"/>
  <c r="AA254" i="7"/>
  <c r="AA207" i="7"/>
  <c r="AA211" i="7"/>
  <c r="AA215" i="7"/>
  <c r="AA219" i="7"/>
  <c r="AA223" i="7"/>
  <c r="AA227" i="7"/>
  <c r="AA231" i="7"/>
  <c r="AA274" i="7"/>
  <c r="AA370" i="7"/>
  <c r="AA391" i="7"/>
  <c r="AA290" i="7"/>
  <c r="AA359" i="7"/>
  <c r="AA375" i="7"/>
  <c r="AA386" i="7"/>
  <c r="AA397" i="7"/>
  <c r="AA243" i="7"/>
  <c r="AA258" i="7"/>
  <c r="AA266" i="7"/>
  <c r="AA282" i="7"/>
  <c r="AA298" i="7"/>
  <c r="AA306" i="7"/>
  <c r="AA314" i="7"/>
  <c r="AA322" i="7"/>
  <c r="AA330" i="7"/>
  <c r="AA338" i="7"/>
  <c r="AA343" i="7"/>
  <c r="AA349" i="7"/>
  <c r="AA354" i="7"/>
  <c r="AA365" i="7"/>
  <c r="AA381" i="7"/>
  <c r="AA402" i="7"/>
  <c r="AA247" i="7"/>
  <c r="AA259" i="7"/>
  <c r="AA267" i="7"/>
  <c r="AA275" i="7"/>
  <c r="AA283" i="7"/>
  <c r="AA291" i="7"/>
  <c r="AA299" i="7"/>
  <c r="AA307" i="7"/>
  <c r="AA315" i="7"/>
  <c r="AA323" i="7"/>
  <c r="AA331" i="7"/>
  <c r="AA339" i="7"/>
  <c r="AA345" i="7"/>
  <c r="AA350" i="7"/>
  <c r="AA355" i="7"/>
  <c r="AA361" i="7"/>
  <c r="AA366" i="7"/>
  <c r="AA371" i="7"/>
  <c r="AA377" i="7"/>
  <c r="AA382" i="7"/>
  <c r="AA387" i="7"/>
  <c r="AA393" i="7"/>
  <c r="AA398" i="7"/>
  <c r="AA203" i="7"/>
  <c r="AA3" i="7"/>
  <c r="AA235" i="7"/>
  <c r="AA251" i="7"/>
  <c r="AA262" i="7"/>
  <c r="AA270" i="7"/>
  <c r="AA278" i="7"/>
  <c r="AA286" i="7"/>
  <c r="AA294" i="7"/>
  <c r="AA302" i="7"/>
  <c r="AA310" i="7"/>
  <c r="AA318" i="7"/>
  <c r="AA326" i="7"/>
  <c r="AA334" i="7"/>
  <c r="AA341" i="7"/>
  <c r="AA346" i="7"/>
  <c r="AA351" i="7"/>
  <c r="AA357" i="7"/>
  <c r="AA362" i="7"/>
  <c r="AA367" i="7"/>
  <c r="AA373" i="7"/>
  <c r="AA378" i="7"/>
  <c r="AA383" i="7"/>
  <c r="AA389" i="7"/>
  <c r="AA394" i="7"/>
  <c r="AA399" i="7"/>
  <c r="AA2" i="7"/>
  <c r="AA239" i="7"/>
  <c r="AA255" i="7"/>
  <c r="AA263" i="7"/>
  <c r="AA271" i="7"/>
  <c r="AA279" i="7"/>
  <c r="AA287" i="7"/>
  <c r="AA295" i="7"/>
  <c r="AA303" i="7"/>
  <c r="AA311" i="7"/>
  <c r="AA319" i="7"/>
  <c r="AA327" i="7"/>
  <c r="AA335" i="7"/>
  <c r="AA342" i="7"/>
  <c r="AA347" i="7"/>
  <c r="AA353" i="7"/>
  <c r="AA358" i="7"/>
  <c r="AA363" i="7"/>
  <c r="AA369" i="7"/>
  <c r="AA374" i="7"/>
  <c r="AA379" i="7"/>
  <c r="AA385" i="7"/>
  <c r="AA390" i="7"/>
  <c r="AA395" i="7"/>
  <c r="AA401" i="7"/>
  <c r="AA4" i="7"/>
  <c r="AA5" i="7"/>
  <c r="AA6" i="7"/>
  <c r="AA7" i="7"/>
  <c r="E5" i="11" l="1"/>
  <c r="F5" i="11" s="1"/>
  <c r="AI263" i="8"/>
  <c r="AJ262" i="8"/>
  <c r="AA8" i="7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N6" i="2"/>
  <c r="O6" i="2" s="1"/>
  <c r="N7" i="2"/>
  <c r="O7" i="2" s="1"/>
  <c r="N8" i="2"/>
  <c r="O8" i="2" s="1"/>
  <c r="N5" i="2"/>
  <c r="O5" i="2" s="1"/>
  <c r="N12" i="2"/>
  <c r="I6" i="2"/>
  <c r="I7" i="2"/>
  <c r="I8" i="2"/>
  <c r="I5" i="2"/>
  <c r="B5" i="2"/>
  <c r="B6" i="2"/>
  <c r="AI264" i="8" l="1"/>
  <c r="AJ263" i="8"/>
  <c r="G4" i="4"/>
  <c r="H4" i="4"/>
  <c r="H5" i="4"/>
  <c r="I5" i="4" s="1"/>
  <c r="N13" i="2"/>
  <c r="N14" i="2" s="1"/>
  <c r="N15" i="2" s="1"/>
  <c r="Q6" i="2"/>
  <c r="Q8" i="2"/>
  <c r="R8" i="2"/>
  <c r="J8" i="2"/>
  <c r="J6" i="2"/>
  <c r="R6" i="2"/>
  <c r="R5" i="2"/>
  <c r="J5" i="2"/>
  <c r="I12" i="2"/>
  <c r="R12" i="2" s="1"/>
  <c r="Q7" i="2"/>
  <c r="J7" i="2"/>
  <c r="R7" i="2"/>
  <c r="AA9" i="7"/>
  <c r="B8" i="2"/>
  <c r="D4" i="11" l="1"/>
  <c r="E4" i="11" s="1"/>
  <c r="D6" i="4"/>
  <c r="G6" i="4" s="1"/>
  <c r="D6" i="11" s="1"/>
  <c r="E6" i="11" s="1"/>
  <c r="F6" i="11" s="1"/>
  <c r="AI265" i="8"/>
  <c r="AJ264" i="8"/>
  <c r="I13" i="2"/>
  <c r="R13" i="2" s="1"/>
  <c r="AA10" i="7"/>
  <c r="I4" i="4"/>
  <c r="F4" i="11" l="1"/>
  <c r="H6" i="4"/>
  <c r="I6" i="4" s="1"/>
  <c r="C7" i="4"/>
  <c r="D7" i="4" s="1"/>
  <c r="AI266" i="8"/>
  <c r="AJ265" i="8"/>
  <c r="I14" i="2"/>
  <c r="R14" i="2" s="1"/>
  <c r="I15" i="2"/>
  <c r="AA11" i="7"/>
  <c r="B7" i="2"/>
  <c r="C8" i="4" l="1"/>
  <c r="D8" i="4" s="1"/>
  <c r="G7" i="4"/>
  <c r="H7" i="4"/>
  <c r="I7" i="4" s="1"/>
  <c r="AI267" i="8"/>
  <c r="AJ266" i="8"/>
  <c r="AA12" i="7"/>
  <c r="C9" i="4" l="1"/>
  <c r="D9" i="4" s="1"/>
  <c r="G8" i="4"/>
  <c r="D8" i="11" s="1"/>
  <c r="E8" i="11" s="1"/>
  <c r="F8" i="11" s="1"/>
  <c r="D7" i="11"/>
  <c r="H8" i="4"/>
  <c r="I8" i="4" s="1"/>
  <c r="AI268" i="8"/>
  <c r="AJ267" i="8"/>
  <c r="AA13" i="7"/>
  <c r="E7" i="11" l="1"/>
  <c r="F7" i="11" s="1"/>
  <c r="C10" i="4"/>
  <c r="D10" i="4" s="1"/>
  <c r="G9" i="4"/>
  <c r="D9" i="11" s="1"/>
  <c r="E9" i="11" s="1"/>
  <c r="F9" i="11" s="1"/>
  <c r="H9" i="4"/>
  <c r="I9" i="4" s="1"/>
  <c r="AI269" i="8"/>
  <c r="AJ268" i="8"/>
  <c r="AA14" i="7"/>
  <c r="C11" i="4" l="1"/>
  <c r="G10" i="4"/>
  <c r="D10" i="11" s="1"/>
  <c r="D11" i="4"/>
  <c r="H10" i="4"/>
  <c r="I10" i="4" s="1"/>
  <c r="AI270" i="8"/>
  <c r="AJ269" i="8"/>
  <c r="AA15" i="7"/>
  <c r="E10" i="11" l="1"/>
  <c r="F10" i="11" s="1"/>
  <c r="C12" i="4"/>
  <c r="D12" i="4" s="1"/>
  <c r="G11" i="4"/>
  <c r="D11" i="11" s="1"/>
  <c r="E11" i="11" s="1"/>
  <c r="F11" i="11" s="1"/>
  <c r="H11" i="4"/>
  <c r="I11" i="4" s="1"/>
  <c r="AI271" i="8"/>
  <c r="AJ270" i="8"/>
  <c r="AA16" i="7"/>
  <c r="C13" i="4" l="1"/>
  <c r="D13" i="4" s="1"/>
  <c r="G12" i="4"/>
  <c r="D12" i="11" s="1"/>
  <c r="H12" i="4"/>
  <c r="I12" i="4" s="1"/>
  <c r="AI272" i="8"/>
  <c r="AJ271" i="8"/>
  <c r="AA17" i="7"/>
  <c r="C14" i="4" l="1"/>
  <c r="D14" i="4" s="1"/>
  <c r="G13" i="4"/>
  <c r="D13" i="11" s="1"/>
  <c r="E13" i="11" s="1"/>
  <c r="F13" i="11" s="1"/>
  <c r="E12" i="11"/>
  <c r="F12" i="11" s="1"/>
  <c r="H13" i="4"/>
  <c r="I13" i="4" s="1"/>
  <c r="AI273" i="8"/>
  <c r="AJ272" i="8"/>
  <c r="AA18" i="7"/>
  <c r="C15" i="4" l="1"/>
  <c r="D15" i="4" s="1"/>
  <c r="H14" i="4"/>
  <c r="I14" i="4" s="1"/>
  <c r="G14" i="4"/>
  <c r="D14" i="11" s="1"/>
  <c r="AI274" i="8"/>
  <c r="AJ273" i="8"/>
  <c r="AA19" i="7"/>
  <c r="E14" i="11" l="1"/>
  <c r="F14" i="11" s="1"/>
  <c r="G15" i="4"/>
  <c r="H15" i="4"/>
  <c r="I15" i="4" s="1"/>
  <c r="H19" i="4" s="1"/>
  <c r="H20" i="4" s="1"/>
  <c r="AI275" i="8"/>
  <c r="AJ274" i="8"/>
  <c r="AA20" i="7"/>
  <c r="H21" i="4" l="1"/>
  <c r="C22" i="11"/>
  <c r="C23" i="11" s="1"/>
  <c r="D15" i="11"/>
  <c r="H18" i="4"/>
  <c r="AI276" i="8"/>
  <c r="AJ275" i="8"/>
  <c r="AA21" i="7"/>
  <c r="E15" i="11" l="1"/>
  <c r="F15" i="11" s="1"/>
  <c r="C18" i="11"/>
  <c r="C20" i="11" s="1"/>
  <c r="C24" i="11" s="1"/>
  <c r="AI277" i="8"/>
  <c r="AJ276" i="8"/>
  <c r="AA22" i="7"/>
  <c r="C21" i="11" l="1"/>
  <c r="AI278" i="8"/>
  <c r="AJ277" i="8"/>
  <c r="AA23" i="7"/>
  <c r="AI279" i="8" l="1"/>
  <c r="AJ278" i="8"/>
  <c r="AA24" i="7"/>
  <c r="AI280" i="8" l="1"/>
  <c r="AJ279" i="8"/>
  <c r="AA25" i="7"/>
  <c r="AI281" i="8" l="1"/>
  <c r="AJ280" i="8"/>
  <c r="AA26" i="7"/>
  <c r="AI282" i="8" l="1"/>
  <c r="AJ281" i="8"/>
  <c r="AA27" i="7"/>
  <c r="AI283" i="8" l="1"/>
  <c r="AJ282" i="8"/>
  <c r="AA28" i="7"/>
  <c r="AI284" i="8" l="1"/>
  <c r="AJ283" i="8"/>
  <c r="AA29" i="7"/>
  <c r="AI285" i="8" l="1"/>
  <c r="AJ284" i="8"/>
  <c r="AA30" i="7"/>
  <c r="AI286" i="8" l="1"/>
  <c r="AJ285" i="8"/>
  <c r="AA31" i="7"/>
  <c r="AI287" i="8" l="1"/>
  <c r="AJ286" i="8"/>
  <c r="AA32" i="7"/>
  <c r="AI288" i="8" l="1"/>
  <c r="AJ287" i="8"/>
  <c r="AA33" i="7"/>
  <c r="AI289" i="8" l="1"/>
  <c r="AJ288" i="8"/>
  <c r="AA34" i="7"/>
  <c r="AI290" i="8" l="1"/>
  <c r="AJ289" i="8"/>
  <c r="AA35" i="7"/>
  <c r="AI291" i="8" l="1"/>
  <c r="AJ290" i="8"/>
  <c r="AA36" i="7"/>
  <c r="AI292" i="8" l="1"/>
  <c r="AJ291" i="8"/>
  <c r="AA37" i="7"/>
  <c r="AI293" i="8" l="1"/>
  <c r="AJ292" i="8"/>
  <c r="AA38" i="7"/>
  <c r="AI294" i="8" l="1"/>
  <c r="AJ293" i="8"/>
  <c r="AA39" i="7"/>
  <c r="AI295" i="8" l="1"/>
  <c r="AJ294" i="8"/>
  <c r="AA40" i="7"/>
  <c r="AI296" i="8" l="1"/>
  <c r="AJ295" i="8"/>
  <c r="AA41" i="7"/>
  <c r="AI297" i="8" l="1"/>
  <c r="AJ296" i="8"/>
  <c r="AA42" i="7"/>
  <c r="AI298" i="8" l="1"/>
  <c r="AJ297" i="8"/>
  <c r="AA43" i="7"/>
  <c r="AI299" i="8" l="1"/>
  <c r="AJ298" i="8"/>
  <c r="AA44" i="7"/>
  <c r="AI300" i="8" l="1"/>
  <c r="AJ299" i="8"/>
  <c r="AA45" i="7"/>
  <c r="AI301" i="8" l="1"/>
  <c r="AJ300" i="8"/>
  <c r="AA46" i="7"/>
  <c r="AI302" i="8" l="1"/>
  <c r="AJ301" i="8"/>
  <c r="AA47" i="7"/>
  <c r="AI303" i="8" l="1"/>
  <c r="AJ302" i="8"/>
  <c r="AA48" i="7"/>
  <c r="AI304" i="8" l="1"/>
  <c r="AJ303" i="8"/>
  <c r="AA49" i="7"/>
  <c r="AI305" i="8" l="1"/>
  <c r="AJ304" i="8"/>
  <c r="AA50" i="7"/>
  <c r="AI306" i="8" l="1"/>
  <c r="AJ305" i="8"/>
  <c r="AA51" i="7"/>
  <c r="AI307" i="8" l="1"/>
  <c r="AJ306" i="8"/>
  <c r="AA52" i="7"/>
  <c r="AI308" i="8" l="1"/>
  <c r="AJ307" i="8"/>
  <c r="AA53" i="7"/>
  <c r="AI309" i="8" l="1"/>
  <c r="AJ308" i="8"/>
  <c r="AA54" i="7"/>
  <c r="AI310" i="8" l="1"/>
  <c r="AJ309" i="8"/>
  <c r="AA55" i="7"/>
  <c r="AI311" i="8" l="1"/>
  <c r="AJ310" i="8"/>
  <c r="AA56" i="7"/>
  <c r="AI312" i="8" l="1"/>
  <c r="AJ311" i="8"/>
  <c r="AA57" i="7"/>
  <c r="AI313" i="8" l="1"/>
  <c r="AJ312" i="8"/>
  <c r="AA58" i="7"/>
  <c r="AI314" i="8" l="1"/>
  <c r="AJ313" i="8"/>
  <c r="AA59" i="7"/>
  <c r="AI315" i="8" l="1"/>
  <c r="AJ314" i="8"/>
  <c r="AA60" i="7"/>
  <c r="AI316" i="8" l="1"/>
  <c r="AJ315" i="8"/>
  <c r="AA61" i="7"/>
  <c r="AI317" i="8" l="1"/>
  <c r="AJ316" i="8"/>
  <c r="AA62" i="7"/>
  <c r="AI318" i="8" l="1"/>
  <c r="AJ317" i="8"/>
  <c r="AA63" i="7"/>
  <c r="AI319" i="8" l="1"/>
  <c r="AJ318" i="8"/>
  <c r="AA64" i="7"/>
  <c r="AI320" i="8" l="1"/>
  <c r="AJ319" i="8"/>
  <c r="AA65" i="7"/>
  <c r="AI321" i="8" l="1"/>
  <c r="AJ320" i="8"/>
  <c r="AA66" i="7"/>
  <c r="AI322" i="8" l="1"/>
  <c r="AJ321" i="8"/>
  <c r="AA67" i="7"/>
  <c r="AI323" i="8" l="1"/>
  <c r="AJ322" i="8"/>
  <c r="AA68" i="7"/>
  <c r="AI324" i="8" l="1"/>
  <c r="AJ323" i="8"/>
  <c r="AA69" i="7"/>
  <c r="AI325" i="8" l="1"/>
  <c r="AJ324" i="8"/>
  <c r="AA70" i="7"/>
  <c r="AI326" i="8" l="1"/>
  <c r="AJ325" i="8"/>
  <c r="AA71" i="7"/>
  <c r="AI327" i="8" l="1"/>
  <c r="AJ326" i="8"/>
  <c r="AA72" i="7"/>
  <c r="AI328" i="8" l="1"/>
  <c r="AJ327" i="8"/>
  <c r="AA73" i="7"/>
  <c r="AI329" i="8" l="1"/>
  <c r="AJ328" i="8"/>
  <c r="AA74" i="7"/>
  <c r="AI330" i="8" l="1"/>
  <c r="AJ329" i="8"/>
  <c r="AA75" i="7"/>
  <c r="AI331" i="8" l="1"/>
  <c r="AJ330" i="8"/>
  <c r="AA76" i="7"/>
  <c r="AI332" i="8" l="1"/>
  <c r="AJ331" i="8"/>
  <c r="AA77" i="7"/>
  <c r="AI333" i="8" l="1"/>
  <c r="AJ332" i="8"/>
  <c r="AA78" i="7"/>
  <c r="AI334" i="8" l="1"/>
  <c r="AJ333" i="8"/>
  <c r="AA79" i="7"/>
  <c r="AI335" i="8" l="1"/>
  <c r="AJ334" i="8"/>
  <c r="AA80" i="7"/>
  <c r="AI336" i="8" l="1"/>
  <c r="AJ335" i="8"/>
  <c r="AA81" i="7"/>
  <c r="AI337" i="8" l="1"/>
  <c r="AJ336" i="8"/>
  <c r="AA82" i="7"/>
  <c r="AI338" i="8" l="1"/>
  <c r="AJ337" i="8"/>
  <c r="AA83" i="7"/>
  <c r="AI339" i="8" l="1"/>
  <c r="AJ338" i="8"/>
  <c r="AA84" i="7"/>
  <c r="AI340" i="8" l="1"/>
  <c r="AJ339" i="8"/>
  <c r="AA85" i="7"/>
  <c r="AI341" i="8" l="1"/>
  <c r="AJ340" i="8"/>
  <c r="AA86" i="7"/>
  <c r="AI342" i="8" l="1"/>
  <c r="AJ341" i="8"/>
  <c r="AA87" i="7"/>
  <c r="AI343" i="8" l="1"/>
  <c r="AJ342" i="8"/>
  <c r="AA88" i="7"/>
  <c r="AI344" i="8" l="1"/>
  <c r="AJ343" i="8"/>
  <c r="AA89" i="7"/>
  <c r="AI345" i="8" l="1"/>
  <c r="AJ344" i="8"/>
  <c r="AA90" i="7"/>
  <c r="AI346" i="8" l="1"/>
  <c r="AJ345" i="8"/>
  <c r="AA91" i="7"/>
  <c r="AI347" i="8" l="1"/>
  <c r="AJ346" i="8"/>
  <c r="AA92" i="7"/>
  <c r="AI348" i="8" l="1"/>
  <c r="AJ347" i="8"/>
  <c r="AA93" i="7"/>
  <c r="AI349" i="8" l="1"/>
  <c r="AJ348" i="8"/>
  <c r="AA94" i="7"/>
  <c r="AI350" i="8" l="1"/>
  <c r="AJ349" i="8"/>
  <c r="AA95" i="7"/>
  <c r="AI351" i="8" l="1"/>
  <c r="AJ350" i="8"/>
  <c r="AA96" i="7"/>
  <c r="AI352" i="8" l="1"/>
  <c r="AJ351" i="8"/>
  <c r="AA97" i="7"/>
  <c r="AI353" i="8" l="1"/>
  <c r="AJ352" i="8"/>
  <c r="AA98" i="7"/>
  <c r="AI354" i="8" l="1"/>
  <c r="AJ353" i="8"/>
  <c r="AA99" i="7"/>
  <c r="AI355" i="8" l="1"/>
  <c r="AJ354" i="8"/>
  <c r="AA100" i="7"/>
  <c r="AI356" i="8" l="1"/>
  <c r="AJ355" i="8"/>
  <c r="AA101" i="7"/>
  <c r="AI357" i="8" l="1"/>
  <c r="AJ356" i="8"/>
  <c r="AA102" i="7"/>
  <c r="AI358" i="8" l="1"/>
  <c r="AJ357" i="8"/>
  <c r="AA103" i="7"/>
  <c r="AI359" i="8" l="1"/>
  <c r="AJ358" i="8"/>
  <c r="AA104" i="7"/>
  <c r="AI360" i="8" l="1"/>
  <c r="AJ359" i="8"/>
  <c r="AA105" i="7"/>
  <c r="AI361" i="8" l="1"/>
  <c r="AJ360" i="8"/>
  <c r="AA106" i="7"/>
  <c r="AI362" i="8" l="1"/>
  <c r="AJ361" i="8"/>
  <c r="AA107" i="7"/>
  <c r="AI363" i="8" l="1"/>
  <c r="AJ362" i="8"/>
  <c r="AA108" i="7"/>
  <c r="AI364" i="8" l="1"/>
  <c r="AJ363" i="8"/>
  <c r="AA109" i="7"/>
  <c r="AI365" i="8" l="1"/>
  <c r="AJ364" i="8"/>
  <c r="AA110" i="7"/>
  <c r="AI366" i="8" l="1"/>
  <c r="AJ365" i="8"/>
  <c r="AA111" i="7"/>
  <c r="AI367" i="8" l="1"/>
  <c r="AJ366" i="8"/>
  <c r="AA112" i="7"/>
  <c r="AI368" i="8" l="1"/>
  <c r="AJ367" i="8"/>
  <c r="AA113" i="7"/>
  <c r="AI369" i="8" l="1"/>
  <c r="AJ368" i="8"/>
  <c r="AA114" i="7"/>
  <c r="AI370" i="8" l="1"/>
  <c r="AJ369" i="8"/>
  <c r="AA115" i="7"/>
  <c r="AI371" i="8" l="1"/>
  <c r="AJ370" i="8"/>
  <c r="AA116" i="7"/>
  <c r="AI372" i="8" l="1"/>
  <c r="AJ371" i="8"/>
  <c r="AA117" i="7"/>
  <c r="AI373" i="8" l="1"/>
  <c r="AJ372" i="8"/>
  <c r="AA118" i="7"/>
  <c r="AI374" i="8" l="1"/>
  <c r="AJ373" i="8"/>
  <c r="AA119" i="7"/>
  <c r="AI375" i="8" l="1"/>
  <c r="AJ374" i="8"/>
  <c r="AA120" i="7"/>
  <c r="AI376" i="8" l="1"/>
  <c r="AJ375" i="8"/>
  <c r="AA121" i="7"/>
  <c r="AI377" i="8" l="1"/>
  <c r="AJ376" i="8"/>
  <c r="AA122" i="7"/>
  <c r="AI378" i="8" l="1"/>
  <c r="AJ377" i="8"/>
  <c r="AA123" i="7"/>
  <c r="AI379" i="8" l="1"/>
  <c r="AJ378" i="8"/>
  <c r="AA124" i="7"/>
  <c r="AI380" i="8" l="1"/>
  <c r="AJ379" i="8"/>
  <c r="AA125" i="7"/>
  <c r="AI381" i="8" l="1"/>
  <c r="AJ380" i="8"/>
  <c r="AA126" i="7"/>
  <c r="AI382" i="8" l="1"/>
  <c r="AJ381" i="8"/>
  <c r="AA127" i="7"/>
  <c r="AI383" i="8" l="1"/>
  <c r="AJ382" i="8"/>
  <c r="AA128" i="7"/>
  <c r="AI384" i="8" l="1"/>
  <c r="AJ383" i="8"/>
  <c r="AA129" i="7"/>
  <c r="AI385" i="8" l="1"/>
  <c r="AJ384" i="8"/>
  <c r="AA130" i="7"/>
  <c r="AI386" i="8" l="1"/>
  <c r="AJ385" i="8"/>
  <c r="AA131" i="7"/>
  <c r="AI387" i="8" l="1"/>
  <c r="AJ386" i="8"/>
  <c r="AA132" i="7"/>
  <c r="AI388" i="8" l="1"/>
  <c r="AJ387" i="8"/>
  <c r="AA133" i="7"/>
  <c r="AI389" i="8" l="1"/>
  <c r="AJ388" i="8"/>
  <c r="AA134" i="7"/>
  <c r="AI390" i="8" l="1"/>
  <c r="AJ389" i="8"/>
  <c r="AA135" i="7"/>
  <c r="AI391" i="8" l="1"/>
  <c r="AJ390" i="8"/>
  <c r="AA136" i="7"/>
  <c r="AI392" i="8" l="1"/>
  <c r="AJ391" i="8"/>
  <c r="AA137" i="7"/>
  <c r="AI393" i="8" l="1"/>
  <c r="AJ392" i="8"/>
  <c r="AA138" i="7"/>
  <c r="AI394" i="8" l="1"/>
  <c r="AJ393" i="8"/>
  <c r="AA139" i="7"/>
  <c r="AI395" i="8" l="1"/>
  <c r="AJ394" i="8"/>
  <c r="AA140" i="7"/>
  <c r="AI396" i="8" l="1"/>
  <c r="AJ395" i="8"/>
  <c r="AA141" i="7"/>
  <c r="AI397" i="8" l="1"/>
  <c r="AJ396" i="8"/>
  <c r="AA142" i="7"/>
  <c r="AI398" i="8" l="1"/>
  <c r="AJ397" i="8"/>
  <c r="AA143" i="7"/>
  <c r="AI399" i="8" l="1"/>
  <c r="AJ398" i="8"/>
  <c r="AA144" i="7"/>
  <c r="AI400" i="8" l="1"/>
  <c r="AJ399" i="8"/>
  <c r="AA145" i="7"/>
  <c r="AI401" i="8" l="1"/>
  <c r="AJ400" i="8"/>
  <c r="AA146" i="7"/>
  <c r="AI402" i="8" l="1"/>
  <c r="AJ401" i="8"/>
  <c r="AA147" i="7"/>
  <c r="AI403" i="8" l="1"/>
  <c r="AJ402" i="8"/>
  <c r="AA148" i="7"/>
  <c r="AI404" i="8" l="1"/>
  <c r="AJ403" i="8"/>
  <c r="AA149" i="7"/>
  <c r="AI405" i="8" l="1"/>
  <c r="AJ404" i="8"/>
  <c r="AA150" i="7"/>
  <c r="AI406" i="8" l="1"/>
  <c r="AJ405" i="8"/>
  <c r="AA151" i="7"/>
  <c r="AI407" i="8" l="1"/>
  <c r="AJ406" i="8"/>
  <c r="AA152" i="7"/>
  <c r="AI408" i="8" l="1"/>
  <c r="AJ407" i="8"/>
  <c r="AA153" i="7"/>
  <c r="AI409" i="8" l="1"/>
  <c r="AJ408" i="8"/>
  <c r="AA154" i="7"/>
  <c r="AI410" i="8" l="1"/>
  <c r="AJ409" i="8"/>
  <c r="AA155" i="7"/>
  <c r="AI411" i="8" l="1"/>
  <c r="AJ410" i="8"/>
  <c r="AA156" i="7"/>
  <c r="AI412" i="8" l="1"/>
  <c r="AJ411" i="8"/>
  <c r="AA157" i="7"/>
  <c r="AI413" i="8" l="1"/>
  <c r="AJ412" i="8"/>
  <c r="AA158" i="7"/>
  <c r="AI414" i="8" l="1"/>
  <c r="AJ413" i="8"/>
  <c r="AA159" i="7"/>
  <c r="AI415" i="8" l="1"/>
  <c r="AJ414" i="8"/>
  <c r="AA160" i="7"/>
  <c r="AI416" i="8" l="1"/>
  <c r="AJ415" i="8"/>
  <c r="AA161" i="7"/>
  <c r="AI417" i="8" l="1"/>
  <c r="AJ416" i="8"/>
  <c r="AA162" i="7"/>
  <c r="AI418" i="8" l="1"/>
  <c r="AJ417" i="8"/>
  <c r="AA163" i="7"/>
  <c r="AI419" i="8" l="1"/>
  <c r="AJ418" i="8"/>
  <c r="AA164" i="7"/>
  <c r="AI420" i="8" l="1"/>
  <c r="AJ419" i="8"/>
  <c r="AA165" i="7"/>
  <c r="AI421" i="8" l="1"/>
  <c r="AJ420" i="8"/>
  <c r="AA166" i="7"/>
  <c r="AI422" i="8" l="1"/>
  <c r="AJ421" i="8"/>
  <c r="AA167" i="7"/>
  <c r="AI423" i="8" l="1"/>
  <c r="AJ422" i="8"/>
  <c r="AA168" i="7"/>
  <c r="AI424" i="8" l="1"/>
  <c r="AJ423" i="8"/>
  <c r="AA169" i="7"/>
  <c r="AI425" i="8" l="1"/>
  <c r="AJ424" i="8"/>
  <c r="AA170" i="7"/>
  <c r="AI426" i="8" l="1"/>
  <c r="AJ425" i="8"/>
  <c r="AA171" i="7"/>
  <c r="AI427" i="8" l="1"/>
  <c r="AJ426" i="8"/>
  <c r="AA172" i="7"/>
  <c r="AI428" i="8" l="1"/>
  <c r="AJ427" i="8"/>
  <c r="AA173" i="7"/>
  <c r="AI429" i="8" l="1"/>
  <c r="AJ428" i="8"/>
  <c r="AA174" i="7"/>
  <c r="AI430" i="8" l="1"/>
  <c r="AJ429" i="8"/>
  <c r="AA175" i="7"/>
  <c r="AI431" i="8" l="1"/>
  <c r="AJ430" i="8"/>
  <c r="AA176" i="7"/>
  <c r="AI432" i="8" l="1"/>
  <c r="AJ431" i="8"/>
  <c r="AA177" i="7"/>
  <c r="AI433" i="8" l="1"/>
  <c r="AJ432" i="8"/>
  <c r="AA178" i="7"/>
  <c r="AI434" i="8" l="1"/>
  <c r="AJ433" i="8"/>
  <c r="AA179" i="7"/>
  <c r="AI435" i="8" l="1"/>
  <c r="AJ434" i="8"/>
  <c r="AA180" i="7"/>
  <c r="AI436" i="8" l="1"/>
  <c r="AJ435" i="8"/>
  <c r="AA181" i="7"/>
  <c r="AI437" i="8" l="1"/>
  <c r="AJ436" i="8"/>
  <c r="AA182" i="7"/>
  <c r="AI438" i="8" l="1"/>
  <c r="AJ437" i="8"/>
  <c r="AA183" i="7"/>
  <c r="AI439" i="8" l="1"/>
  <c r="AJ438" i="8"/>
  <c r="AA184" i="7"/>
  <c r="AI440" i="8" l="1"/>
  <c r="AJ439" i="8"/>
  <c r="AA185" i="7"/>
  <c r="AI441" i="8" l="1"/>
  <c r="AJ440" i="8"/>
  <c r="AA186" i="7"/>
  <c r="AI442" i="8" l="1"/>
  <c r="AJ441" i="8"/>
  <c r="AA187" i="7"/>
  <c r="AI443" i="8" l="1"/>
  <c r="AJ442" i="8"/>
  <c r="AA188" i="7"/>
  <c r="AI444" i="8" l="1"/>
  <c r="AJ443" i="8"/>
  <c r="AA189" i="7"/>
  <c r="AI445" i="8" l="1"/>
  <c r="AJ444" i="8"/>
  <c r="AA190" i="7"/>
  <c r="AI446" i="8" l="1"/>
  <c r="AJ445" i="8"/>
  <c r="AA191" i="7"/>
  <c r="AI447" i="8" l="1"/>
  <c r="AJ446" i="8"/>
  <c r="AA192" i="7"/>
  <c r="AI448" i="8" l="1"/>
  <c r="AJ447" i="8"/>
  <c r="AA193" i="7"/>
  <c r="AI449" i="8" l="1"/>
  <c r="AJ448" i="8"/>
  <c r="AA194" i="7"/>
  <c r="AI450" i="8" l="1"/>
  <c r="AJ449" i="8"/>
  <c r="AA195" i="7"/>
  <c r="AI451" i="8" l="1"/>
  <c r="AJ450" i="8"/>
  <c r="AA196" i="7"/>
  <c r="AI452" i="8" l="1"/>
  <c r="AJ451" i="8"/>
  <c r="AA197" i="7"/>
  <c r="AI453" i="8" l="1"/>
  <c r="AJ452" i="8"/>
  <c r="AA198" i="7"/>
  <c r="AI454" i="8" l="1"/>
  <c r="AJ453" i="8"/>
  <c r="AA199" i="7"/>
  <c r="AI455" i="8" l="1"/>
  <c r="AJ454" i="8"/>
  <c r="AA200" i="7"/>
  <c r="AI456" i="8" l="1"/>
  <c r="AJ455" i="8"/>
  <c r="AI457" i="8" l="1"/>
  <c r="AJ456" i="8"/>
  <c r="AI458" i="8" l="1"/>
  <c r="AJ457" i="8"/>
  <c r="AI459" i="8" l="1"/>
  <c r="AJ458" i="8"/>
  <c r="AI460" i="8" l="1"/>
  <c r="AJ459" i="8"/>
  <c r="AI461" i="8" l="1"/>
  <c r="AJ460" i="8"/>
  <c r="AI462" i="8" l="1"/>
  <c r="AJ461" i="8"/>
  <c r="AI463" i="8" l="1"/>
  <c r="AJ462" i="8"/>
  <c r="AI464" i="8" l="1"/>
  <c r="AJ463" i="8"/>
  <c r="AI465" i="8" l="1"/>
  <c r="AJ464" i="8"/>
  <c r="AI466" i="8" l="1"/>
  <c r="AJ465" i="8"/>
  <c r="AI467" i="8" l="1"/>
  <c r="AJ466" i="8"/>
  <c r="AI468" i="8" l="1"/>
  <c r="AJ467" i="8"/>
  <c r="AI469" i="8" l="1"/>
  <c r="AJ468" i="8"/>
  <c r="AI470" i="8" l="1"/>
  <c r="AJ469" i="8"/>
  <c r="AI471" i="8" l="1"/>
  <c r="AJ470" i="8"/>
  <c r="AI472" i="8" l="1"/>
  <c r="AJ471" i="8"/>
  <c r="AI473" i="8" l="1"/>
  <c r="AJ472" i="8"/>
  <c r="AI474" i="8" l="1"/>
  <c r="AJ473" i="8"/>
  <c r="AI475" i="8" l="1"/>
  <c r="AJ474" i="8"/>
  <c r="AI476" i="8" l="1"/>
  <c r="AJ475" i="8"/>
  <c r="AI477" i="8" l="1"/>
  <c r="AJ476" i="8"/>
  <c r="AI478" i="8" l="1"/>
  <c r="AJ477" i="8"/>
  <c r="AI479" i="8" l="1"/>
  <c r="AJ478" i="8"/>
  <c r="AI480" i="8" l="1"/>
  <c r="AJ479" i="8"/>
  <c r="AI481" i="8" l="1"/>
  <c r="AJ480" i="8"/>
  <c r="AI482" i="8" l="1"/>
  <c r="AJ481" i="8"/>
  <c r="AI483" i="8" l="1"/>
  <c r="AJ482" i="8"/>
  <c r="AI484" i="8" l="1"/>
  <c r="AJ483" i="8"/>
  <c r="AI485" i="8" l="1"/>
  <c r="AJ484" i="8"/>
  <c r="AI486" i="8" l="1"/>
  <c r="AJ485" i="8"/>
  <c r="AI487" i="8" l="1"/>
  <c r="AJ486" i="8"/>
  <c r="AI488" i="8" l="1"/>
  <c r="AJ487" i="8"/>
  <c r="AI489" i="8" l="1"/>
  <c r="AJ488" i="8"/>
  <c r="AI490" i="8" l="1"/>
  <c r="AJ489" i="8"/>
  <c r="AI491" i="8" l="1"/>
  <c r="AJ490" i="8"/>
  <c r="AI492" i="8" l="1"/>
  <c r="AJ491" i="8"/>
  <c r="AI493" i="8" l="1"/>
  <c r="AJ492" i="8"/>
  <c r="AI494" i="8" l="1"/>
  <c r="AJ493" i="8"/>
  <c r="AI495" i="8" l="1"/>
  <c r="AJ494" i="8"/>
  <c r="AI496" i="8" l="1"/>
  <c r="AJ495" i="8"/>
  <c r="AI497" i="8" l="1"/>
  <c r="AJ496" i="8"/>
  <c r="AI498" i="8" l="1"/>
  <c r="AJ497" i="8"/>
  <c r="AI499" i="8" l="1"/>
  <c r="AJ498" i="8"/>
  <c r="AI500" i="8" l="1"/>
  <c r="AJ499" i="8"/>
  <c r="AI501" i="8" l="1"/>
  <c r="AJ500" i="8"/>
  <c r="AI502" i="8" l="1"/>
  <c r="AJ501" i="8"/>
  <c r="AI503" i="8" l="1"/>
  <c r="AJ502" i="8"/>
  <c r="AI504" i="8" l="1"/>
  <c r="AJ503" i="8"/>
  <c r="AI505" i="8" l="1"/>
  <c r="AJ504" i="8"/>
  <c r="AI506" i="8" l="1"/>
  <c r="AJ505" i="8"/>
  <c r="AI507" i="8" l="1"/>
  <c r="AJ506" i="8"/>
  <c r="AI508" i="8" l="1"/>
  <c r="AJ507" i="8"/>
  <c r="AI509" i="8" l="1"/>
  <c r="AJ508" i="8"/>
  <c r="AI510" i="8" l="1"/>
  <c r="AJ509" i="8"/>
  <c r="AI511" i="8" l="1"/>
  <c r="AJ510" i="8"/>
  <c r="AI512" i="8" l="1"/>
  <c r="AJ511" i="8"/>
  <c r="AI513" i="8" l="1"/>
  <c r="AJ512" i="8"/>
  <c r="AI514" i="8" l="1"/>
  <c r="AJ513" i="8"/>
  <c r="AI515" i="8" l="1"/>
  <c r="AJ514" i="8"/>
  <c r="AI516" i="8" l="1"/>
  <c r="AJ515" i="8"/>
  <c r="AI517" i="8" l="1"/>
  <c r="AJ516" i="8"/>
  <c r="AI518" i="8" l="1"/>
  <c r="AJ517" i="8"/>
  <c r="AI519" i="8" l="1"/>
  <c r="AJ518" i="8"/>
  <c r="AI520" i="8" l="1"/>
  <c r="AJ519" i="8"/>
  <c r="AI521" i="8" l="1"/>
  <c r="AJ520" i="8"/>
  <c r="AI522" i="8" l="1"/>
  <c r="AJ521" i="8"/>
  <c r="AI523" i="8" l="1"/>
  <c r="AJ522" i="8"/>
  <c r="AI524" i="8" l="1"/>
  <c r="AJ523" i="8"/>
  <c r="AI525" i="8" l="1"/>
  <c r="AJ524" i="8"/>
  <c r="AI526" i="8" l="1"/>
  <c r="AJ525" i="8"/>
  <c r="AI527" i="8" l="1"/>
  <c r="AJ526" i="8"/>
  <c r="AI528" i="8" l="1"/>
  <c r="AJ527" i="8"/>
  <c r="AI529" i="8" l="1"/>
  <c r="AJ528" i="8"/>
  <c r="AI530" i="8" l="1"/>
  <c r="AJ529" i="8"/>
  <c r="AI531" i="8" l="1"/>
  <c r="AJ530" i="8"/>
  <c r="AI532" i="8" l="1"/>
  <c r="AJ531" i="8"/>
  <c r="AI533" i="8" l="1"/>
  <c r="AJ532" i="8"/>
  <c r="AI534" i="8" l="1"/>
  <c r="AJ533" i="8"/>
  <c r="AI535" i="8" l="1"/>
  <c r="AJ534" i="8"/>
  <c r="AI536" i="8" l="1"/>
  <c r="AJ535" i="8"/>
  <c r="AI537" i="8" l="1"/>
  <c r="AJ536" i="8"/>
  <c r="AI538" i="8" l="1"/>
  <c r="AJ537" i="8"/>
  <c r="AI539" i="8" l="1"/>
  <c r="AJ538" i="8"/>
  <c r="AI540" i="8" l="1"/>
  <c r="AJ539" i="8"/>
  <c r="AI541" i="8" l="1"/>
  <c r="AJ540" i="8"/>
  <c r="AI542" i="8" l="1"/>
  <c r="AJ541" i="8"/>
  <c r="AI543" i="8" l="1"/>
  <c r="AJ542" i="8"/>
  <c r="AI544" i="8" l="1"/>
  <c r="AJ543" i="8"/>
  <c r="AI545" i="8" l="1"/>
  <c r="AJ544" i="8"/>
  <c r="AI546" i="8" l="1"/>
  <c r="AJ545" i="8"/>
  <c r="AI547" i="8" l="1"/>
  <c r="AJ546" i="8"/>
  <c r="AI548" i="8" l="1"/>
  <c r="AJ547" i="8"/>
  <c r="AI549" i="8" l="1"/>
  <c r="AJ548" i="8"/>
  <c r="AI550" i="8" l="1"/>
  <c r="AJ549" i="8"/>
  <c r="AI551" i="8" l="1"/>
  <c r="AJ550" i="8"/>
  <c r="AI552" i="8" l="1"/>
  <c r="AJ551" i="8"/>
  <c r="AI553" i="8" l="1"/>
  <c r="AJ552" i="8"/>
  <c r="AI554" i="8" l="1"/>
  <c r="AJ553" i="8"/>
  <c r="AI555" i="8" l="1"/>
  <c r="AJ554" i="8"/>
  <c r="AI556" i="8" l="1"/>
  <c r="AJ555" i="8"/>
  <c r="AI557" i="8" l="1"/>
  <c r="AJ556" i="8"/>
  <c r="AI558" i="8" l="1"/>
  <c r="AJ557" i="8"/>
  <c r="AI559" i="8" l="1"/>
  <c r="AJ558" i="8"/>
  <c r="AI560" i="8" l="1"/>
  <c r="AJ559" i="8"/>
  <c r="AI561" i="8" l="1"/>
  <c r="AJ560" i="8"/>
  <c r="AI562" i="8" l="1"/>
  <c r="AJ561" i="8"/>
  <c r="AI563" i="8" l="1"/>
  <c r="AJ562" i="8"/>
  <c r="AI564" i="8" l="1"/>
  <c r="AJ563" i="8"/>
  <c r="AI565" i="8" l="1"/>
  <c r="AJ564" i="8"/>
  <c r="AI566" i="8" l="1"/>
  <c r="AJ565" i="8"/>
  <c r="AI567" i="8" l="1"/>
  <c r="AJ566" i="8"/>
  <c r="AI568" i="8" l="1"/>
  <c r="AJ567" i="8"/>
  <c r="AI569" i="8" l="1"/>
  <c r="AJ568" i="8"/>
  <c r="AI570" i="8" l="1"/>
  <c r="AJ569" i="8"/>
  <c r="AI571" i="8" l="1"/>
  <c r="AJ570" i="8"/>
  <c r="AI572" i="8" l="1"/>
  <c r="AJ571" i="8"/>
  <c r="AI573" i="8" l="1"/>
  <c r="AJ572" i="8"/>
  <c r="AI574" i="8" l="1"/>
  <c r="AJ573" i="8"/>
  <c r="AI575" i="8" l="1"/>
  <c r="AJ574" i="8"/>
  <c r="AI576" i="8" l="1"/>
  <c r="AJ575" i="8"/>
  <c r="AI577" i="8" l="1"/>
  <c r="AJ576" i="8"/>
  <c r="AI578" i="8" l="1"/>
  <c r="AJ577" i="8"/>
  <c r="AI579" i="8" l="1"/>
  <c r="AJ578" i="8"/>
  <c r="AI580" i="8" l="1"/>
  <c r="AJ579" i="8"/>
  <c r="AI581" i="8" l="1"/>
  <c r="AJ580" i="8"/>
  <c r="AI582" i="8" l="1"/>
  <c r="AJ581" i="8"/>
  <c r="AI583" i="8" l="1"/>
  <c r="AJ582" i="8"/>
  <c r="AI584" i="8" l="1"/>
  <c r="AJ583" i="8"/>
  <c r="AI585" i="8" l="1"/>
  <c r="AJ584" i="8"/>
  <c r="AI586" i="8" l="1"/>
  <c r="AJ585" i="8"/>
  <c r="AI587" i="8" l="1"/>
  <c r="AJ586" i="8"/>
  <c r="AI588" i="8" l="1"/>
  <c r="AJ587" i="8"/>
  <c r="AI589" i="8" l="1"/>
  <c r="AJ588" i="8"/>
  <c r="AI590" i="8" l="1"/>
  <c r="AJ589" i="8"/>
  <c r="AI591" i="8" l="1"/>
  <c r="AJ590" i="8"/>
  <c r="AI592" i="8" l="1"/>
  <c r="AJ591" i="8"/>
  <c r="AI593" i="8" l="1"/>
  <c r="AJ592" i="8"/>
  <c r="AI594" i="8" l="1"/>
  <c r="AJ593" i="8"/>
  <c r="AI595" i="8" l="1"/>
  <c r="AJ594" i="8"/>
  <c r="AI596" i="8" l="1"/>
  <c r="AJ595" i="8"/>
  <c r="AI597" i="8" l="1"/>
  <c r="AJ596" i="8"/>
  <c r="AI598" i="8" l="1"/>
  <c r="AJ597" i="8"/>
  <c r="AI599" i="8" l="1"/>
  <c r="AJ598" i="8"/>
  <c r="AI600" i="8" l="1"/>
  <c r="AJ599" i="8"/>
  <c r="AI601" i="8" l="1"/>
  <c r="AJ600" i="8"/>
  <c r="AI602" i="8" l="1"/>
  <c r="AJ601" i="8"/>
  <c r="AI603" i="8" l="1"/>
  <c r="AJ602" i="8"/>
  <c r="AI604" i="8" l="1"/>
  <c r="AJ603" i="8"/>
  <c r="AI605" i="8" l="1"/>
  <c r="AJ604" i="8"/>
  <c r="AI606" i="8" l="1"/>
  <c r="AJ605" i="8"/>
  <c r="AI607" i="8" l="1"/>
  <c r="AJ606" i="8"/>
  <c r="AI608" i="8" l="1"/>
  <c r="AJ607" i="8"/>
  <c r="AI609" i="8" l="1"/>
  <c r="AJ608" i="8"/>
  <c r="AI610" i="8" l="1"/>
  <c r="AJ609" i="8"/>
  <c r="AI611" i="8" l="1"/>
  <c r="AJ610" i="8"/>
  <c r="AI612" i="8" l="1"/>
  <c r="AJ611" i="8"/>
  <c r="AI613" i="8" l="1"/>
  <c r="AJ612" i="8"/>
  <c r="AI614" i="8" l="1"/>
  <c r="AJ613" i="8"/>
  <c r="AI615" i="8" l="1"/>
  <c r="AJ614" i="8"/>
  <c r="AI616" i="8" l="1"/>
  <c r="AJ615" i="8"/>
  <c r="AI617" i="8" l="1"/>
  <c r="AJ616" i="8"/>
  <c r="AI618" i="8" l="1"/>
  <c r="AJ617" i="8"/>
  <c r="AI619" i="8" l="1"/>
  <c r="AJ618" i="8"/>
  <c r="AI620" i="8" l="1"/>
  <c r="AJ619" i="8"/>
  <c r="AI621" i="8" l="1"/>
  <c r="AJ620" i="8"/>
  <c r="AI622" i="8" l="1"/>
  <c r="AJ621" i="8"/>
  <c r="AI623" i="8" l="1"/>
  <c r="AJ622" i="8"/>
  <c r="AI624" i="8" l="1"/>
  <c r="AJ623" i="8"/>
  <c r="AI625" i="8" l="1"/>
  <c r="AJ624" i="8"/>
  <c r="AI626" i="8" l="1"/>
  <c r="AJ625" i="8"/>
  <c r="AI627" i="8" l="1"/>
  <c r="AJ626" i="8"/>
  <c r="AI628" i="8" l="1"/>
  <c r="AJ627" i="8"/>
  <c r="AI629" i="8" l="1"/>
  <c r="AJ628" i="8"/>
  <c r="AI630" i="8" l="1"/>
  <c r="AJ629" i="8"/>
  <c r="AI631" i="8" l="1"/>
  <c r="AJ630" i="8"/>
  <c r="AI632" i="8" l="1"/>
  <c r="AJ631" i="8"/>
  <c r="AI633" i="8" l="1"/>
  <c r="AJ632" i="8"/>
  <c r="AI634" i="8" l="1"/>
  <c r="AJ633" i="8"/>
  <c r="AI635" i="8" l="1"/>
  <c r="AJ634" i="8"/>
  <c r="AI636" i="8" l="1"/>
  <c r="AJ635" i="8"/>
  <c r="AI637" i="8" l="1"/>
  <c r="AJ636" i="8"/>
  <c r="AI638" i="8" l="1"/>
  <c r="AJ637" i="8"/>
  <c r="AI639" i="8" l="1"/>
  <c r="AJ638" i="8"/>
  <c r="AI640" i="8" l="1"/>
  <c r="AJ639" i="8"/>
  <c r="AI641" i="8" l="1"/>
  <c r="AJ640" i="8"/>
  <c r="AI642" i="8" l="1"/>
  <c r="AJ641" i="8"/>
  <c r="AI643" i="8" l="1"/>
  <c r="AJ642" i="8"/>
  <c r="AI644" i="8" l="1"/>
  <c r="AJ643" i="8"/>
  <c r="AI645" i="8" l="1"/>
  <c r="AJ644" i="8"/>
  <c r="AI646" i="8" l="1"/>
  <c r="AJ645" i="8"/>
  <c r="AI647" i="8" l="1"/>
  <c r="AJ646" i="8"/>
  <c r="AI648" i="8" l="1"/>
  <c r="AJ647" i="8"/>
  <c r="AI649" i="8" l="1"/>
  <c r="AJ648" i="8"/>
  <c r="AI650" i="8" l="1"/>
  <c r="AJ649" i="8"/>
  <c r="AI651" i="8" l="1"/>
  <c r="AJ650" i="8"/>
  <c r="AI652" i="8" l="1"/>
  <c r="AJ651" i="8"/>
  <c r="AI653" i="8" l="1"/>
  <c r="AJ652" i="8"/>
  <c r="AI654" i="8" l="1"/>
  <c r="AJ653" i="8"/>
  <c r="AI655" i="8" l="1"/>
  <c r="AJ654" i="8"/>
  <c r="AI656" i="8" l="1"/>
  <c r="AJ655" i="8"/>
  <c r="AI657" i="8" l="1"/>
  <c r="AJ656" i="8"/>
  <c r="AI658" i="8" l="1"/>
  <c r="AJ657" i="8"/>
  <c r="AI659" i="8" l="1"/>
  <c r="AJ658" i="8"/>
  <c r="AI660" i="8" l="1"/>
  <c r="AJ659" i="8"/>
  <c r="AI661" i="8" l="1"/>
  <c r="AJ660" i="8"/>
  <c r="AI662" i="8" l="1"/>
  <c r="AJ661" i="8"/>
  <c r="AI663" i="8" l="1"/>
  <c r="AJ662" i="8"/>
  <c r="AI664" i="8" l="1"/>
  <c r="AJ663" i="8"/>
  <c r="AI665" i="8" l="1"/>
  <c r="AJ664" i="8"/>
  <c r="AI666" i="8" l="1"/>
  <c r="AJ665" i="8"/>
  <c r="AI667" i="8" l="1"/>
  <c r="AJ666" i="8"/>
  <c r="AI668" i="8" l="1"/>
  <c r="AJ667" i="8"/>
  <c r="AI669" i="8" l="1"/>
  <c r="AJ668" i="8"/>
  <c r="AI670" i="8" l="1"/>
  <c r="AJ669" i="8"/>
  <c r="AI671" i="8" l="1"/>
  <c r="AJ670" i="8"/>
  <c r="AI672" i="8" l="1"/>
  <c r="AJ671" i="8"/>
  <c r="AI673" i="8" l="1"/>
  <c r="AJ672" i="8"/>
  <c r="AI674" i="8" l="1"/>
  <c r="AJ673" i="8"/>
  <c r="AI675" i="8" l="1"/>
  <c r="AJ674" i="8"/>
  <c r="AI676" i="8" l="1"/>
  <c r="AJ675" i="8"/>
  <c r="AI677" i="8" l="1"/>
  <c r="AJ676" i="8"/>
  <c r="AI678" i="8" l="1"/>
  <c r="AJ677" i="8"/>
  <c r="AI679" i="8" l="1"/>
  <c r="AJ678" i="8"/>
  <c r="AI680" i="8" l="1"/>
  <c r="AJ679" i="8"/>
  <c r="AI681" i="8" l="1"/>
  <c r="AJ680" i="8"/>
  <c r="AI682" i="8" l="1"/>
  <c r="AJ681" i="8"/>
  <c r="AI683" i="8" l="1"/>
  <c r="AJ682" i="8"/>
  <c r="AI684" i="8" l="1"/>
  <c r="AJ683" i="8"/>
  <c r="AI685" i="8" l="1"/>
  <c r="AJ684" i="8"/>
  <c r="AI686" i="8" l="1"/>
  <c r="AJ685" i="8"/>
  <c r="AI687" i="8" l="1"/>
  <c r="AJ686" i="8"/>
  <c r="AI688" i="8" l="1"/>
  <c r="AJ687" i="8"/>
  <c r="AI689" i="8" l="1"/>
  <c r="AJ688" i="8"/>
  <c r="AI690" i="8" l="1"/>
  <c r="AJ689" i="8"/>
  <c r="AI691" i="8" l="1"/>
  <c r="AJ690" i="8"/>
  <c r="AI692" i="8" l="1"/>
  <c r="AJ691" i="8"/>
  <c r="AI693" i="8" l="1"/>
  <c r="AJ692" i="8"/>
  <c r="AI694" i="8" l="1"/>
  <c r="AJ693" i="8"/>
  <c r="AI695" i="8" l="1"/>
  <c r="AJ694" i="8"/>
  <c r="AI696" i="8" l="1"/>
  <c r="AJ695" i="8"/>
  <c r="AI697" i="8" l="1"/>
  <c r="AJ696" i="8"/>
  <c r="AI698" i="8" l="1"/>
  <c r="AJ697" i="8"/>
  <c r="AI699" i="8" l="1"/>
  <c r="AJ698" i="8"/>
  <c r="AI700" i="8" l="1"/>
  <c r="AJ699" i="8"/>
  <c r="AI701" i="8" l="1"/>
  <c r="AJ700" i="8"/>
  <c r="AI702" i="8" l="1"/>
  <c r="AJ701" i="8"/>
  <c r="AI703" i="8" l="1"/>
  <c r="AJ702" i="8"/>
  <c r="AI704" i="8" l="1"/>
  <c r="AJ703" i="8"/>
  <c r="AI705" i="8" l="1"/>
  <c r="AJ704" i="8"/>
  <c r="AI706" i="8" l="1"/>
  <c r="AJ705" i="8"/>
  <c r="AI707" i="8" l="1"/>
  <c r="AJ706" i="8"/>
  <c r="AI708" i="8" l="1"/>
  <c r="AJ707" i="8"/>
  <c r="AI709" i="8" l="1"/>
  <c r="AJ708" i="8"/>
  <c r="AI710" i="8" l="1"/>
  <c r="AJ709" i="8"/>
  <c r="AI711" i="8" l="1"/>
  <c r="AJ710" i="8"/>
  <c r="AI712" i="8" l="1"/>
  <c r="AJ711" i="8"/>
  <c r="AI713" i="8" l="1"/>
  <c r="AJ712" i="8"/>
  <c r="AI714" i="8" l="1"/>
  <c r="AJ713" i="8"/>
  <c r="AI715" i="8" l="1"/>
  <c r="AJ714" i="8"/>
  <c r="AI716" i="8" l="1"/>
  <c r="AJ715" i="8"/>
  <c r="AI717" i="8" l="1"/>
  <c r="AJ716" i="8"/>
  <c r="AI718" i="8" l="1"/>
  <c r="AJ717" i="8"/>
  <c r="AI719" i="8" l="1"/>
  <c r="AJ718" i="8"/>
  <c r="AI720" i="8" l="1"/>
  <c r="AJ719" i="8"/>
  <c r="AI721" i="8" l="1"/>
  <c r="AJ720" i="8"/>
  <c r="AI722" i="8" l="1"/>
  <c r="AJ721" i="8"/>
  <c r="AI723" i="8" l="1"/>
  <c r="AJ722" i="8"/>
  <c r="AI724" i="8" l="1"/>
  <c r="AJ723" i="8"/>
  <c r="AI725" i="8" l="1"/>
  <c r="AJ724" i="8"/>
  <c r="AI726" i="8" l="1"/>
  <c r="AJ725" i="8"/>
  <c r="AI727" i="8" l="1"/>
  <c r="AJ726" i="8"/>
  <c r="AI728" i="8" l="1"/>
  <c r="AJ727" i="8"/>
  <c r="AI729" i="8" l="1"/>
  <c r="AJ728" i="8"/>
  <c r="AI730" i="8" l="1"/>
  <c r="AJ729" i="8"/>
  <c r="AI731" i="8" l="1"/>
  <c r="AJ730" i="8"/>
  <c r="AI732" i="8" l="1"/>
  <c r="AJ731" i="8"/>
  <c r="AI733" i="8" l="1"/>
  <c r="AJ732" i="8"/>
  <c r="AI734" i="8" l="1"/>
  <c r="AJ733" i="8"/>
  <c r="AI735" i="8" l="1"/>
  <c r="AJ734" i="8"/>
  <c r="AI736" i="8" l="1"/>
  <c r="AJ735" i="8"/>
  <c r="AI737" i="8" l="1"/>
  <c r="AJ736" i="8"/>
  <c r="AI738" i="8" l="1"/>
  <c r="AJ737" i="8"/>
  <c r="AI739" i="8" l="1"/>
  <c r="AJ738" i="8"/>
  <c r="AI740" i="8" l="1"/>
  <c r="AJ739" i="8"/>
  <c r="AI741" i="8" l="1"/>
  <c r="AJ740" i="8"/>
  <c r="AI742" i="8" l="1"/>
  <c r="AJ741" i="8"/>
  <c r="AI743" i="8" l="1"/>
  <c r="AJ742" i="8"/>
  <c r="AI744" i="8" l="1"/>
  <c r="AJ743" i="8"/>
  <c r="AI745" i="8" l="1"/>
  <c r="AJ744" i="8"/>
  <c r="AI746" i="8" l="1"/>
  <c r="AJ745" i="8"/>
  <c r="AI747" i="8" l="1"/>
  <c r="AJ746" i="8"/>
  <c r="AI748" i="8" l="1"/>
  <c r="AJ747" i="8"/>
  <c r="AI749" i="8" l="1"/>
  <c r="AJ748" i="8"/>
  <c r="AI750" i="8" l="1"/>
  <c r="AJ749" i="8"/>
  <c r="AI751" i="8" l="1"/>
  <c r="AJ750" i="8"/>
  <c r="AI752" i="8" l="1"/>
  <c r="AJ751" i="8"/>
  <c r="AI753" i="8" l="1"/>
  <c r="AJ752" i="8"/>
  <c r="AI754" i="8" l="1"/>
  <c r="AJ753" i="8"/>
  <c r="AI755" i="8" l="1"/>
  <c r="AJ754" i="8"/>
  <c r="AI756" i="8" l="1"/>
  <c r="AJ755" i="8"/>
  <c r="AI757" i="8" l="1"/>
  <c r="AJ756" i="8"/>
  <c r="AI758" i="8" l="1"/>
  <c r="AJ757" i="8"/>
  <c r="AI759" i="8" l="1"/>
  <c r="AJ758" i="8"/>
  <c r="AI760" i="8" l="1"/>
  <c r="AJ759" i="8"/>
  <c r="AI761" i="8" l="1"/>
  <c r="AJ760" i="8"/>
  <c r="AI762" i="8" l="1"/>
  <c r="AJ761" i="8"/>
  <c r="AI763" i="8" l="1"/>
  <c r="AJ762" i="8"/>
  <c r="AI764" i="8" l="1"/>
  <c r="AJ763" i="8"/>
  <c r="AI765" i="8" l="1"/>
  <c r="AJ764" i="8"/>
  <c r="AI766" i="8" l="1"/>
  <c r="AJ765" i="8"/>
  <c r="AI767" i="8" l="1"/>
  <c r="AJ766" i="8"/>
  <c r="AI768" i="8" l="1"/>
  <c r="AJ767" i="8"/>
  <c r="AI769" i="8" l="1"/>
  <c r="AJ768" i="8"/>
  <c r="AI770" i="8" l="1"/>
  <c r="AJ769" i="8"/>
  <c r="AI771" i="8" l="1"/>
  <c r="AJ770" i="8"/>
  <c r="AI772" i="8" l="1"/>
  <c r="AJ771" i="8"/>
  <c r="AI773" i="8" l="1"/>
  <c r="AJ772" i="8"/>
  <c r="AI774" i="8" l="1"/>
  <c r="AJ773" i="8"/>
  <c r="AI775" i="8" l="1"/>
  <c r="AJ774" i="8"/>
  <c r="AI776" i="8" l="1"/>
  <c r="AJ775" i="8"/>
  <c r="AI777" i="8" l="1"/>
  <c r="AJ776" i="8"/>
  <c r="AI778" i="8" l="1"/>
  <c r="AJ777" i="8"/>
  <c r="AI779" i="8" l="1"/>
  <c r="AJ778" i="8"/>
  <c r="AI780" i="8" l="1"/>
  <c r="AJ779" i="8"/>
  <c r="AI781" i="8" l="1"/>
  <c r="AJ780" i="8"/>
  <c r="AI782" i="8" l="1"/>
  <c r="AJ781" i="8"/>
  <c r="AI783" i="8" l="1"/>
  <c r="AJ782" i="8"/>
  <c r="AI784" i="8" l="1"/>
  <c r="AJ783" i="8"/>
  <c r="AI785" i="8" l="1"/>
  <c r="AJ784" i="8"/>
  <c r="AI786" i="8" l="1"/>
  <c r="AJ785" i="8"/>
  <c r="AI787" i="8" l="1"/>
  <c r="AJ786" i="8"/>
  <c r="AI788" i="8" l="1"/>
  <c r="AJ787" i="8"/>
  <c r="AI789" i="8" l="1"/>
  <c r="AJ788" i="8"/>
  <c r="AI790" i="8" l="1"/>
  <c r="AJ789" i="8"/>
  <c r="AI791" i="8" l="1"/>
  <c r="AJ790" i="8"/>
  <c r="AI792" i="8" l="1"/>
  <c r="AJ791" i="8"/>
  <c r="AI793" i="8" l="1"/>
  <c r="AJ792" i="8"/>
  <c r="AI794" i="8" l="1"/>
  <c r="AJ793" i="8"/>
  <c r="AI795" i="8" l="1"/>
  <c r="AJ794" i="8"/>
  <c r="AI796" i="8" l="1"/>
  <c r="AJ795" i="8"/>
  <c r="AI797" i="8" l="1"/>
  <c r="AJ796" i="8"/>
  <c r="AI798" i="8" l="1"/>
  <c r="AJ797" i="8"/>
  <c r="AI799" i="8" l="1"/>
  <c r="AJ798" i="8"/>
  <c r="AI800" i="8" l="1"/>
  <c r="AJ799" i="8"/>
  <c r="AI801" i="8" l="1"/>
  <c r="AJ800" i="8"/>
  <c r="AI802" i="8" l="1"/>
  <c r="AJ801" i="8"/>
  <c r="AI803" i="8" l="1"/>
  <c r="AJ802" i="8"/>
  <c r="AI804" i="8" l="1"/>
  <c r="AJ803" i="8"/>
  <c r="AI805" i="8" l="1"/>
  <c r="AJ804" i="8"/>
  <c r="AI806" i="8" l="1"/>
  <c r="AJ805" i="8"/>
  <c r="AI807" i="8" l="1"/>
  <c r="AJ806" i="8"/>
  <c r="AI808" i="8" l="1"/>
  <c r="AJ807" i="8"/>
  <c r="AI809" i="8" l="1"/>
  <c r="AJ808" i="8"/>
  <c r="AI810" i="8" l="1"/>
  <c r="AJ809" i="8"/>
  <c r="AI811" i="8" l="1"/>
  <c r="AJ810" i="8"/>
  <c r="AI812" i="8" l="1"/>
  <c r="AJ811" i="8"/>
  <c r="AI813" i="8" l="1"/>
  <c r="AJ812" i="8"/>
  <c r="AI814" i="8" l="1"/>
  <c r="AJ813" i="8"/>
  <c r="AI815" i="8" l="1"/>
  <c r="AJ814" i="8"/>
  <c r="AI816" i="8" l="1"/>
  <c r="AJ815" i="8"/>
  <c r="AI817" i="8" l="1"/>
  <c r="AJ816" i="8"/>
  <c r="AI818" i="8" l="1"/>
  <c r="AJ817" i="8"/>
  <c r="AI819" i="8" l="1"/>
  <c r="AJ818" i="8"/>
  <c r="AI820" i="8" l="1"/>
  <c r="AJ819" i="8"/>
  <c r="AI821" i="8" l="1"/>
  <c r="AJ820" i="8"/>
  <c r="AI822" i="8" l="1"/>
  <c r="AJ821" i="8"/>
  <c r="AI823" i="8" l="1"/>
  <c r="AJ822" i="8"/>
  <c r="AI824" i="8" l="1"/>
  <c r="AJ823" i="8"/>
  <c r="AI825" i="8" l="1"/>
  <c r="AJ824" i="8"/>
  <c r="AI826" i="8" l="1"/>
  <c r="AJ825" i="8"/>
  <c r="AI827" i="8" l="1"/>
  <c r="AJ826" i="8"/>
  <c r="AI828" i="8" l="1"/>
  <c r="AJ827" i="8"/>
  <c r="AI829" i="8" l="1"/>
  <c r="AJ828" i="8"/>
  <c r="AI830" i="8" l="1"/>
  <c r="AJ829" i="8"/>
  <c r="AI831" i="8" l="1"/>
  <c r="AJ830" i="8"/>
  <c r="AI832" i="8" l="1"/>
  <c r="AJ831" i="8"/>
  <c r="AI833" i="8" l="1"/>
  <c r="AJ832" i="8"/>
  <c r="AI834" i="8" l="1"/>
  <c r="AJ833" i="8"/>
  <c r="AI835" i="8" l="1"/>
  <c r="AJ834" i="8"/>
  <c r="AI836" i="8" l="1"/>
  <c r="AJ835" i="8"/>
  <c r="AI837" i="8" l="1"/>
  <c r="AJ836" i="8"/>
  <c r="AI838" i="8" l="1"/>
  <c r="AJ837" i="8"/>
  <c r="AI839" i="8" l="1"/>
  <c r="AJ838" i="8"/>
  <c r="AI840" i="8" l="1"/>
  <c r="AJ839" i="8"/>
  <c r="AI841" i="8" l="1"/>
  <c r="AJ840" i="8"/>
  <c r="AI842" i="8" l="1"/>
  <c r="AJ841" i="8"/>
  <c r="AI843" i="8" l="1"/>
  <c r="AJ842" i="8"/>
  <c r="AI844" i="8" l="1"/>
  <c r="AJ843" i="8"/>
  <c r="AI845" i="8" l="1"/>
  <c r="AJ844" i="8"/>
  <c r="AI846" i="8" l="1"/>
  <c r="AJ845" i="8"/>
  <c r="AI847" i="8" l="1"/>
  <c r="AJ846" i="8"/>
  <c r="AI848" i="8" l="1"/>
  <c r="AJ847" i="8"/>
  <c r="AI849" i="8" l="1"/>
  <c r="AJ848" i="8"/>
  <c r="AI850" i="8" l="1"/>
  <c r="AJ849" i="8"/>
  <c r="AI851" i="8" l="1"/>
  <c r="AJ850" i="8"/>
  <c r="AI852" i="8" l="1"/>
  <c r="AJ851" i="8"/>
  <c r="AI853" i="8" l="1"/>
  <c r="AJ852" i="8"/>
  <c r="AI854" i="8" l="1"/>
  <c r="AJ853" i="8"/>
  <c r="AI855" i="8" l="1"/>
  <c r="AJ854" i="8"/>
  <c r="AI856" i="8" l="1"/>
  <c r="AJ855" i="8"/>
  <c r="AI857" i="8" l="1"/>
  <c r="AJ856" i="8"/>
  <c r="AI858" i="8" l="1"/>
  <c r="AJ857" i="8"/>
  <c r="AI859" i="8" l="1"/>
  <c r="AJ858" i="8"/>
  <c r="AI860" i="8" l="1"/>
  <c r="AJ859" i="8"/>
  <c r="AI861" i="8" l="1"/>
  <c r="AJ860" i="8"/>
  <c r="AI862" i="8" l="1"/>
  <c r="AJ861" i="8"/>
  <c r="AI863" i="8" l="1"/>
  <c r="AJ862" i="8"/>
  <c r="AI864" i="8" l="1"/>
  <c r="AJ863" i="8"/>
  <c r="AI865" i="8" l="1"/>
  <c r="AJ864" i="8"/>
  <c r="AI866" i="8" l="1"/>
  <c r="AJ865" i="8"/>
  <c r="AI867" i="8" l="1"/>
  <c r="AJ866" i="8"/>
  <c r="AI868" i="8" l="1"/>
  <c r="AJ867" i="8"/>
  <c r="AI869" i="8" l="1"/>
  <c r="AJ868" i="8"/>
  <c r="AI870" i="8" l="1"/>
  <c r="AJ869" i="8"/>
  <c r="AI871" i="8" l="1"/>
  <c r="AJ870" i="8"/>
  <c r="AI872" i="8" l="1"/>
  <c r="AJ871" i="8"/>
  <c r="AI873" i="8" l="1"/>
  <c r="AJ872" i="8"/>
  <c r="AI874" i="8" l="1"/>
  <c r="AJ873" i="8"/>
  <c r="AI875" i="8" l="1"/>
  <c r="AJ874" i="8"/>
  <c r="AI876" i="8" l="1"/>
  <c r="AJ875" i="8"/>
  <c r="AI877" i="8" l="1"/>
  <c r="AJ876" i="8"/>
  <c r="AI878" i="8" l="1"/>
  <c r="AJ877" i="8"/>
  <c r="AI879" i="8" l="1"/>
  <c r="AJ878" i="8"/>
  <c r="AI880" i="8" l="1"/>
  <c r="AJ879" i="8"/>
  <c r="AI881" i="8" l="1"/>
  <c r="AJ880" i="8"/>
  <c r="AI882" i="8" l="1"/>
  <c r="AJ881" i="8"/>
  <c r="AI883" i="8" l="1"/>
  <c r="AJ882" i="8"/>
  <c r="AI884" i="8" l="1"/>
  <c r="AJ883" i="8"/>
  <c r="AI885" i="8" l="1"/>
  <c r="AJ884" i="8"/>
  <c r="AI886" i="8" l="1"/>
  <c r="AJ885" i="8"/>
  <c r="AI887" i="8" l="1"/>
  <c r="AJ886" i="8"/>
  <c r="AI888" i="8" l="1"/>
  <c r="AJ887" i="8"/>
  <c r="AI889" i="8" l="1"/>
  <c r="AJ888" i="8"/>
  <c r="AI890" i="8" l="1"/>
  <c r="AJ889" i="8"/>
  <c r="AI891" i="8" l="1"/>
  <c r="AJ890" i="8"/>
  <c r="AI892" i="8" l="1"/>
  <c r="AJ891" i="8"/>
  <c r="AI893" i="8" l="1"/>
  <c r="AJ892" i="8"/>
  <c r="AI894" i="8" l="1"/>
  <c r="AJ893" i="8"/>
  <c r="AI895" i="8" l="1"/>
  <c r="AJ894" i="8"/>
  <c r="AI896" i="8" l="1"/>
  <c r="AJ895" i="8"/>
  <c r="AI897" i="8" l="1"/>
  <c r="AJ896" i="8"/>
  <c r="AI898" i="8" l="1"/>
  <c r="AJ897" i="8"/>
  <c r="AI899" i="8" l="1"/>
  <c r="AJ898" i="8"/>
  <c r="AI900" i="8" l="1"/>
  <c r="AJ899" i="8"/>
  <c r="AI901" i="8" l="1"/>
  <c r="AJ900" i="8"/>
  <c r="AI902" i="8" l="1"/>
  <c r="AJ901" i="8"/>
  <c r="AI903" i="8" l="1"/>
  <c r="AJ902" i="8"/>
  <c r="AI904" i="8" l="1"/>
  <c r="AJ903" i="8"/>
  <c r="AI905" i="8" l="1"/>
  <c r="AJ904" i="8"/>
  <c r="AI906" i="8" l="1"/>
  <c r="AJ905" i="8"/>
  <c r="AI907" i="8" l="1"/>
  <c r="AJ906" i="8"/>
  <c r="AI908" i="8" l="1"/>
  <c r="AJ907" i="8"/>
  <c r="AI909" i="8" l="1"/>
  <c r="AJ908" i="8"/>
  <c r="AI910" i="8" l="1"/>
  <c r="AJ909" i="8"/>
  <c r="AI911" i="8" l="1"/>
  <c r="AJ910" i="8"/>
  <c r="AI912" i="8" l="1"/>
  <c r="AJ911" i="8"/>
  <c r="AI913" i="8" l="1"/>
  <c r="AJ912" i="8"/>
  <c r="AI914" i="8" l="1"/>
  <c r="AJ913" i="8"/>
  <c r="AI915" i="8" l="1"/>
  <c r="AJ914" i="8"/>
  <c r="AI916" i="8" l="1"/>
  <c r="AJ915" i="8"/>
  <c r="AI917" i="8" l="1"/>
  <c r="AJ916" i="8"/>
  <c r="AI918" i="8" l="1"/>
  <c r="AJ917" i="8"/>
  <c r="AI919" i="8" l="1"/>
  <c r="AJ918" i="8"/>
  <c r="AI920" i="8" l="1"/>
  <c r="AJ919" i="8"/>
  <c r="AI921" i="8" l="1"/>
  <c r="AJ920" i="8"/>
  <c r="AI922" i="8" l="1"/>
  <c r="AJ921" i="8"/>
  <c r="AI923" i="8" l="1"/>
  <c r="AJ922" i="8"/>
  <c r="AI924" i="8" l="1"/>
  <c r="AJ923" i="8"/>
  <c r="AI925" i="8" l="1"/>
  <c r="AJ924" i="8"/>
  <c r="AI926" i="8" l="1"/>
  <c r="AJ925" i="8"/>
  <c r="AI927" i="8" l="1"/>
  <c r="AJ926" i="8"/>
  <c r="AI928" i="8" l="1"/>
  <c r="AJ927" i="8"/>
  <c r="AI929" i="8" l="1"/>
  <c r="AJ928" i="8"/>
  <c r="AI930" i="8" l="1"/>
  <c r="AJ929" i="8"/>
  <c r="AI931" i="8" l="1"/>
  <c r="AJ930" i="8"/>
  <c r="AI932" i="8" l="1"/>
  <c r="AJ931" i="8"/>
  <c r="AI933" i="8" l="1"/>
  <c r="AJ932" i="8"/>
  <c r="AI934" i="8" l="1"/>
  <c r="AJ933" i="8"/>
  <c r="AI935" i="8" l="1"/>
  <c r="AJ934" i="8"/>
  <c r="AI936" i="8" l="1"/>
  <c r="AJ935" i="8"/>
  <c r="AI937" i="8" l="1"/>
  <c r="AJ936" i="8"/>
  <c r="AI938" i="8" l="1"/>
  <c r="AJ937" i="8"/>
  <c r="AI939" i="8" l="1"/>
  <c r="AJ938" i="8"/>
  <c r="AI940" i="8" l="1"/>
  <c r="AJ939" i="8"/>
  <c r="AI941" i="8" l="1"/>
  <c r="AJ940" i="8"/>
  <c r="AI942" i="8" l="1"/>
  <c r="AJ941" i="8"/>
  <c r="AI943" i="8" l="1"/>
  <c r="AJ942" i="8"/>
  <c r="AI944" i="8" l="1"/>
  <c r="AJ943" i="8"/>
  <c r="AI945" i="8" l="1"/>
  <c r="AJ944" i="8"/>
  <c r="AI946" i="8" l="1"/>
  <c r="AJ945" i="8"/>
  <c r="AI947" i="8" l="1"/>
  <c r="AJ946" i="8"/>
  <c r="AI948" i="8" l="1"/>
  <c r="AJ947" i="8"/>
  <c r="AI949" i="8" l="1"/>
  <c r="AJ948" i="8"/>
  <c r="AI950" i="8" l="1"/>
  <c r="AJ949" i="8"/>
  <c r="AI951" i="8" l="1"/>
  <c r="AJ950" i="8"/>
  <c r="AI952" i="8" l="1"/>
  <c r="AJ951" i="8"/>
  <c r="AI953" i="8" l="1"/>
  <c r="AJ952" i="8"/>
  <c r="AI954" i="8" l="1"/>
  <c r="AJ953" i="8"/>
  <c r="AI955" i="8" l="1"/>
  <c r="AJ954" i="8"/>
  <c r="AI956" i="8" l="1"/>
  <c r="AJ955" i="8"/>
  <c r="AI957" i="8" l="1"/>
  <c r="AJ956" i="8"/>
  <c r="AI958" i="8" l="1"/>
  <c r="AJ957" i="8"/>
  <c r="AI959" i="8" l="1"/>
  <c r="AJ958" i="8"/>
  <c r="AI960" i="8" l="1"/>
  <c r="AJ959" i="8"/>
  <c r="AI961" i="8" l="1"/>
  <c r="AJ960" i="8"/>
  <c r="AI962" i="8" l="1"/>
  <c r="AJ961" i="8"/>
  <c r="AI963" i="8" l="1"/>
  <c r="AJ962" i="8"/>
  <c r="AI964" i="8" l="1"/>
  <c r="AJ963" i="8"/>
  <c r="AI965" i="8" l="1"/>
  <c r="AJ964" i="8"/>
  <c r="AI966" i="8" l="1"/>
  <c r="AJ965" i="8"/>
  <c r="AI967" i="8" l="1"/>
  <c r="AJ966" i="8"/>
  <c r="AI968" i="8" l="1"/>
  <c r="AJ967" i="8"/>
  <c r="AI969" i="8" l="1"/>
  <c r="AJ968" i="8"/>
  <c r="AI970" i="8" l="1"/>
  <c r="AJ969" i="8"/>
  <c r="AI971" i="8" l="1"/>
  <c r="AJ970" i="8"/>
  <c r="AI972" i="8" l="1"/>
  <c r="AJ971" i="8"/>
  <c r="AI973" i="8" l="1"/>
  <c r="AJ972" i="8"/>
  <c r="AI974" i="8" l="1"/>
  <c r="AJ973" i="8"/>
  <c r="AI975" i="8" l="1"/>
  <c r="AJ974" i="8"/>
  <c r="AI976" i="8" l="1"/>
  <c r="AJ975" i="8"/>
  <c r="AI977" i="8" l="1"/>
  <c r="AJ976" i="8"/>
  <c r="AI978" i="8" l="1"/>
  <c r="AJ977" i="8"/>
  <c r="AI979" i="8" l="1"/>
  <c r="AJ978" i="8"/>
  <c r="AI980" i="8" l="1"/>
  <c r="AJ979" i="8"/>
  <c r="AI981" i="8" l="1"/>
  <c r="AJ980" i="8"/>
  <c r="AI982" i="8" l="1"/>
  <c r="AJ981" i="8"/>
  <c r="AI983" i="8" l="1"/>
  <c r="AJ982" i="8"/>
  <c r="AI984" i="8" l="1"/>
  <c r="AJ983" i="8"/>
  <c r="AI985" i="8" l="1"/>
  <c r="AJ984" i="8"/>
  <c r="AI986" i="8" l="1"/>
  <c r="AJ985" i="8"/>
  <c r="AI987" i="8" l="1"/>
  <c r="AJ986" i="8"/>
  <c r="AI988" i="8" l="1"/>
  <c r="AJ987" i="8"/>
  <c r="AI989" i="8" l="1"/>
  <c r="AJ988" i="8"/>
  <c r="AI990" i="8" l="1"/>
  <c r="AJ989" i="8"/>
  <c r="AI991" i="8" l="1"/>
  <c r="AJ990" i="8"/>
  <c r="AI992" i="8" l="1"/>
  <c r="AJ991" i="8"/>
  <c r="AI993" i="8" l="1"/>
  <c r="AJ992" i="8"/>
  <c r="AI994" i="8" l="1"/>
  <c r="AJ993" i="8"/>
  <c r="AI995" i="8" l="1"/>
  <c r="AJ994" i="8"/>
  <c r="AI996" i="8" l="1"/>
  <c r="AJ995" i="8"/>
  <c r="AI997" i="8" l="1"/>
  <c r="AJ996" i="8"/>
  <c r="AI998" i="8" l="1"/>
  <c r="AJ997" i="8"/>
  <c r="AI999" i="8" l="1"/>
  <c r="AJ998" i="8"/>
  <c r="AI1000" i="8" l="1"/>
  <c r="AJ999" i="8"/>
  <c r="AI1001" i="8" l="1"/>
  <c r="AJ1000" i="8"/>
  <c r="AI1002" i="8" l="1"/>
  <c r="AJ1001" i="8"/>
  <c r="AJ1002" i="8" l="1"/>
  <c r="E11" i="9" a="1"/>
  <c r="H11" i="9" s="1"/>
  <c r="AG6" i="8" s="1"/>
  <c r="J11" i="9" l="1"/>
  <c r="AG8" i="8" s="1"/>
  <c r="E11" i="9"/>
  <c r="AG3" i="8" s="1"/>
  <c r="G11" i="9"/>
  <c r="AG5" i="8" s="1"/>
  <c r="F11" i="9"/>
  <c r="AG4" i="8" s="1"/>
  <c r="I11" i="9"/>
  <c r="AG7" i="8" s="1"/>
  <c r="K11" i="9"/>
  <c r="AG9" i="8" s="1"/>
  <c r="AL1002" i="8" l="1"/>
  <c r="AN1002" i="8" s="1"/>
  <c r="AO1002" i="8" s="1"/>
  <c r="AL361" i="8"/>
  <c r="AN361" i="8" s="1"/>
  <c r="AO361" i="8" s="1"/>
  <c r="AL757" i="8"/>
  <c r="AN757" i="8" s="1"/>
  <c r="AO757" i="8" s="1"/>
  <c r="AL894" i="8"/>
  <c r="AN894" i="8" s="1"/>
  <c r="AO894" i="8" s="1"/>
  <c r="AL941" i="8"/>
  <c r="AN941" i="8" s="1"/>
  <c r="AO941" i="8" s="1"/>
  <c r="AL975" i="8"/>
  <c r="AN975" i="8" s="1"/>
  <c r="AO975" i="8" s="1"/>
  <c r="AL679" i="8"/>
  <c r="AN679" i="8" s="1"/>
  <c r="AO679" i="8" s="1"/>
  <c r="AL902" i="8"/>
  <c r="AN902" i="8" s="1"/>
  <c r="AO902" i="8" s="1"/>
  <c r="AL961" i="8"/>
  <c r="AN961" i="8" s="1"/>
  <c r="AO961" i="8" s="1"/>
  <c r="AL891" i="8"/>
  <c r="AN891" i="8" s="1"/>
  <c r="AO891" i="8" s="1"/>
  <c r="AL875" i="8"/>
  <c r="AN875" i="8" s="1"/>
  <c r="AO875" i="8" s="1"/>
  <c r="AL835" i="8"/>
  <c r="AN835" i="8" s="1"/>
  <c r="AO835" i="8" s="1"/>
  <c r="AL789" i="8"/>
  <c r="AN789" i="8" s="1"/>
  <c r="AO789" i="8" s="1"/>
  <c r="AL731" i="8"/>
  <c r="AN731" i="8" s="1"/>
  <c r="AO731" i="8" s="1"/>
  <c r="AL687" i="8"/>
  <c r="AN687" i="8" s="1"/>
  <c r="AO687" i="8" s="1"/>
  <c r="AL653" i="8"/>
  <c r="AN653" i="8" s="1"/>
  <c r="AO653" i="8" s="1"/>
  <c r="AL507" i="8"/>
  <c r="AN507" i="8" s="1"/>
  <c r="AO507" i="8" s="1"/>
  <c r="AL288" i="8"/>
  <c r="AN288" i="8" s="1"/>
  <c r="AO288" i="8" s="1"/>
  <c r="AL834" i="8"/>
  <c r="AN834" i="8" s="1"/>
  <c r="AO834" i="8" s="1"/>
  <c r="AL772" i="8"/>
  <c r="AN772" i="8" s="1"/>
  <c r="AO772" i="8" s="1"/>
  <c r="AL718" i="8"/>
  <c r="AN718" i="8" s="1"/>
  <c r="AO718" i="8" s="1"/>
  <c r="AL646" i="8"/>
  <c r="AN646" i="8" s="1"/>
  <c r="AO646" i="8" s="1"/>
  <c r="AL487" i="8"/>
  <c r="AN487" i="8" s="1"/>
  <c r="AO487" i="8" s="1"/>
  <c r="AL784" i="8"/>
  <c r="AN784" i="8" s="1"/>
  <c r="AO784" i="8" s="1"/>
  <c r="AL429" i="8"/>
  <c r="AN429" i="8" s="1"/>
  <c r="AO429" i="8" s="1"/>
  <c r="AL499" i="8"/>
  <c r="AN499" i="8" s="1"/>
  <c r="AO499" i="8" s="1"/>
  <c r="AL614" i="8"/>
  <c r="AN614" i="8" s="1"/>
  <c r="AO614" i="8" s="1"/>
  <c r="AL442" i="8"/>
  <c r="AN442" i="8" s="1"/>
  <c r="AO442" i="8" s="1"/>
  <c r="AL538" i="8"/>
  <c r="AN538" i="8" s="1"/>
  <c r="AO538" i="8" s="1"/>
  <c r="AL354" i="8"/>
  <c r="AN354" i="8" s="1"/>
  <c r="AO354" i="8" s="1"/>
  <c r="AL231" i="8"/>
  <c r="AN231" i="8" s="1"/>
  <c r="AO231" i="8" s="1"/>
  <c r="AL15" i="8"/>
  <c r="AN15" i="8" s="1"/>
  <c r="AO15" i="8" s="1"/>
  <c r="AL88" i="8"/>
  <c r="AN88" i="8" s="1"/>
  <c r="AO88" i="8" s="1"/>
  <c r="AL144" i="8"/>
  <c r="AN144" i="8" s="1"/>
  <c r="AO144" i="8" s="1"/>
  <c r="AL135" i="8"/>
  <c r="AN135" i="8" s="1"/>
  <c r="AO135" i="8" s="1"/>
  <c r="AL41" i="8"/>
  <c r="AN41" i="8" s="1"/>
  <c r="AO41" i="8" s="1"/>
  <c r="AL3" i="8"/>
  <c r="AN3" i="8" s="1"/>
  <c r="AO3" i="8" s="1"/>
  <c r="AL54" i="8"/>
  <c r="AN54" i="8" s="1"/>
  <c r="AO54" i="8" s="1"/>
  <c r="AL214" i="8"/>
  <c r="AN214" i="8" s="1"/>
  <c r="AO214" i="8" s="1"/>
  <c r="AL982" i="8"/>
  <c r="AN982" i="8" s="1"/>
  <c r="AO982" i="8" s="1"/>
  <c r="AL441" i="8"/>
  <c r="AN441" i="8" s="1"/>
  <c r="AO441" i="8" s="1"/>
  <c r="AL640" i="8"/>
  <c r="AN640" i="8" s="1"/>
  <c r="AO640" i="8" s="1"/>
  <c r="AL721" i="8"/>
  <c r="AN721" i="8" s="1"/>
  <c r="AO721" i="8" s="1"/>
  <c r="AL769" i="8"/>
  <c r="AN769" i="8" s="1"/>
  <c r="AO769" i="8" s="1"/>
  <c r="AL817" i="8"/>
  <c r="AN817" i="8" s="1"/>
  <c r="AO817" i="8" s="1"/>
  <c r="AL841" i="8"/>
  <c r="AN841" i="8" s="1"/>
  <c r="AO841" i="8" s="1"/>
  <c r="AL895" i="8"/>
  <c r="AN895" i="8" s="1"/>
  <c r="AO895" i="8" s="1"/>
  <c r="AL906" i="8"/>
  <c r="AN906" i="8" s="1"/>
  <c r="AO906" i="8" s="1"/>
  <c r="AL914" i="8"/>
  <c r="AN914" i="8" s="1"/>
  <c r="AO914" i="8" s="1"/>
  <c r="AL936" i="8"/>
  <c r="AN936" i="8" s="1"/>
  <c r="AO936" i="8" s="1"/>
  <c r="AL944" i="8"/>
  <c r="AN944" i="8" s="1"/>
  <c r="AO944" i="8" s="1"/>
  <c r="AL950" i="8"/>
  <c r="AN950" i="8" s="1"/>
  <c r="AO950" i="8" s="1"/>
  <c r="AL966" i="8"/>
  <c r="AN966" i="8" s="1"/>
  <c r="AO966" i="8" s="1"/>
  <c r="AL972" i="8"/>
  <c r="AN972" i="8" s="1"/>
  <c r="AO972" i="8" s="1"/>
  <c r="AL984" i="8"/>
  <c r="AN984" i="8" s="1"/>
  <c r="AO984" i="8" s="1"/>
  <c r="AL992" i="8"/>
  <c r="AN992" i="8" s="1"/>
  <c r="AO992" i="8" s="1"/>
  <c r="AL409" i="8"/>
  <c r="AN409" i="8" s="1"/>
  <c r="AO409" i="8" s="1"/>
  <c r="AL649" i="8"/>
  <c r="AN649" i="8" s="1"/>
  <c r="AO649" i="8" s="1"/>
  <c r="AL697" i="8"/>
  <c r="AN697" i="8" s="1"/>
  <c r="AO697" i="8" s="1"/>
  <c r="AL737" i="8"/>
  <c r="AN737" i="8" s="1"/>
  <c r="AO737" i="8" s="1"/>
  <c r="AL761" i="8"/>
  <c r="AN761" i="8" s="1"/>
  <c r="AO761" i="8" s="1"/>
  <c r="AL793" i="8"/>
  <c r="AN793" i="8" s="1"/>
  <c r="AO793" i="8" s="1"/>
  <c r="AL825" i="8"/>
  <c r="AN825" i="8" s="1"/>
  <c r="AO825" i="8" s="1"/>
  <c r="AL857" i="8"/>
  <c r="AN857" i="8" s="1"/>
  <c r="AO857" i="8" s="1"/>
  <c r="AL892" i="8"/>
  <c r="AN892" i="8" s="1"/>
  <c r="AO892" i="8" s="1"/>
  <c r="AL900" i="8"/>
  <c r="AN900" i="8" s="1"/>
  <c r="AO900" i="8" s="1"/>
  <c r="AL916" i="8"/>
  <c r="AN916" i="8" s="1"/>
  <c r="AO916" i="8" s="1"/>
  <c r="AL928" i="8"/>
  <c r="AN928" i="8" s="1"/>
  <c r="AO928" i="8" s="1"/>
  <c r="AL942" i="8"/>
  <c r="AN942" i="8" s="1"/>
  <c r="AO942" i="8" s="1"/>
  <c r="AL948" i="8"/>
  <c r="AN948" i="8" s="1"/>
  <c r="AO948" i="8" s="1"/>
  <c r="AL968" i="8"/>
  <c r="AN968" i="8" s="1"/>
  <c r="AO968" i="8" s="1"/>
  <c r="AL976" i="8"/>
  <c r="AN976" i="8" s="1"/>
  <c r="AO976" i="8" s="1"/>
  <c r="AL996" i="8"/>
  <c r="AN996" i="8" s="1"/>
  <c r="AO996" i="8" s="1"/>
  <c r="AL377" i="8"/>
  <c r="AN377" i="8" s="1"/>
  <c r="AO377" i="8" s="1"/>
  <c r="AL657" i="8"/>
  <c r="AN657" i="8" s="1"/>
  <c r="AO657" i="8" s="1"/>
  <c r="AL705" i="8"/>
  <c r="AN705" i="8" s="1"/>
  <c r="AO705" i="8" s="1"/>
  <c r="AL745" i="8"/>
  <c r="AN745" i="8" s="1"/>
  <c r="AO745" i="8" s="1"/>
  <c r="AL809" i="8"/>
  <c r="AN809" i="8" s="1"/>
  <c r="AO809" i="8" s="1"/>
  <c r="AL849" i="8"/>
  <c r="AN849" i="8" s="1"/>
  <c r="AO849" i="8" s="1"/>
  <c r="AL886" i="8"/>
  <c r="AN886" i="8" s="1"/>
  <c r="AO886" i="8" s="1"/>
  <c r="AL903" i="8"/>
  <c r="AN903" i="8" s="1"/>
  <c r="AO903" i="8" s="1"/>
  <c r="AL918" i="8"/>
  <c r="AN918" i="8" s="1"/>
  <c r="AO918" i="8" s="1"/>
  <c r="AL930" i="8"/>
  <c r="AN930" i="8" s="1"/>
  <c r="AO930" i="8" s="1"/>
  <c r="AL938" i="8"/>
  <c r="AN938" i="8" s="1"/>
  <c r="AO938" i="8" s="1"/>
  <c r="AL946" i="8"/>
  <c r="AN946" i="8" s="1"/>
  <c r="AO946" i="8" s="1"/>
  <c r="AL952" i="8"/>
  <c r="AN952" i="8" s="1"/>
  <c r="AO952" i="8" s="1"/>
  <c r="AL962" i="8"/>
  <c r="AN962" i="8" s="1"/>
  <c r="AO962" i="8" s="1"/>
  <c r="AL978" i="8"/>
  <c r="AN978" i="8" s="1"/>
  <c r="AO978" i="8" s="1"/>
  <c r="AL986" i="8"/>
  <c r="AN986" i="8" s="1"/>
  <c r="AO986" i="8" s="1"/>
  <c r="AL513" i="8"/>
  <c r="AN513" i="8" s="1"/>
  <c r="AO513" i="8" s="1"/>
  <c r="AL989" i="8"/>
  <c r="AN989" i="8" s="1"/>
  <c r="AO989" i="8" s="1"/>
  <c r="AL990" i="8"/>
  <c r="AN990" i="8" s="1"/>
  <c r="AO990" i="8" s="1"/>
  <c r="AL974" i="8"/>
  <c r="AN974" i="8" s="1"/>
  <c r="AO974" i="8" s="1"/>
  <c r="AL958" i="8"/>
  <c r="AN958" i="8" s="1"/>
  <c r="AO958" i="8" s="1"/>
  <c r="AL934" i="8"/>
  <c r="AN934" i="8" s="1"/>
  <c r="AO934" i="8" s="1"/>
  <c r="AL922" i="8"/>
  <c r="AN922" i="8" s="1"/>
  <c r="AO922" i="8" s="1"/>
  <c r="AL896" i="8"/>
  <c r="AN896" i="8" s="1"/>
  <c r="AO896" i="8" s="1"/>
  <c r="AL827" i="8"/>
  <c r="AN827" i="8" s="1"/>
  <c r="AO827" i="8" s="1"/>
  <c r="AL779" i="8"/>
  <c r="AN779" i="8" s="1"/>
  <c r="AO779" i="8" s="1"/>
  <c r="AL707" i="8"/>
  <c r="AN707" i="8" s="1"/>
  <c r="AO707" i="8" s="1"/>
  <c r="AL577" i="8"/>
  <c r="AN577" i="8" s="1"/>
  <c r="AO577" i="8" s="1"/>
  <c r="AL155" i="8"/>
  <c r="AN155" i="8" s="1"/>
  <c r="AO155" i="8" s="1"/>
  <c r="AL82" i="8"/>
  <c r="AN82" i="8" s="1"/>
  <c r="AO82" i="8" s="1"/>
  <c r="AL85" i="8"/>
  <c r="AN85" i="8" s="1"/>
  <c r="AO85" i="8" s="1"/>
  <c r="AL94" i="8"/>
  <c r="AN94" i="8" s="1"/>
  <c r="AO94" i="8" s="1"/>
  <c r="AL13" i="8"/>
  <c r="AN13" i="8" s="1"/>
  <c r="AO13" i="8" s="1"/>
  <c r="AL28" i="8"/>
  <c r="AN28" i="8" s="1"/>
  <c r="AO28" i="8" s="1"/>
  <c r="AL87" i="8"/>
  <c r="AN87" i="8" s="1"/>
  <c r="AO87" i="8" s="1"/>
  <c r="AL8" i="8"/>
  <c r="AN8" i="8" s="1"/>
  <c r="AO8" i="8" s="1"/>
  <c r="AL241" i="8"/>
  <c r="AN241" i="8" s="1"/>
  <c r="AO241" i="8" s="1"/>
  <c r="AL117" i="8"/>
  <c r="AN117" i="8" s="1"/>
  <c r="AO117" i="8" s="1"/>
  <c r="AL35" i="8"/>
  <c r="AN35" i="8" s="1"/>
  <c r="AO35" i="8" s="1"/>
  <c r="AL246" i="8"/>
  <c r="AN246" i="8" s="1"/>
  <c r="AO246" i="8" s="1"/>
  <c r="AL138" i="8"/>
  <c r="AN138" i="8" s="1"/>
  <c r="AO138" i="8" s="1"/>
  <c r="AL4" i="8"/>
  <c r="AN4" i="8" s="1"/>
  <c r="AO4" i="8" s="1"/>
  <c r="AL222" i="8"/>
  <c r="AN222" i="8" s="1"/>
  <c r="AO222" i="8" s="1"/>
  <c r="AL80" i="8"/>
  <c r="AN80" i="8" s="1"/>
  <c r="AO80" i="8" s="1"/>
  <c r="AL95" i="8"/>
  <c r="AN95" i="8" s="1"/>
  <c r="AO95" i="8" s="1"/>
  <c r="AL60" i="8"/>
  <c r="AN60" i="8" s="1"/>
  <c r="AO60" i="8" s="1"/>
  <c r="AL118" i="8"/>
  <c r="AN118" i="8" s="1"/>
  <c r="AO118" i="8" s="1"/>
  <c r="AL99" i="8"/>
  <c r="AN99" i="8" s="1"/>
  <c r="AO99" i="8" s="1"/>
  <c r="AL235" i="8"/>
  <c r="AN235" i="8" s="1"/>
  <c r="AO235" i="8" s="1"/>
  <c r="AL182" i="8"/>
  <c r="AN182" i="8" s="1"/>
  <c r="AO182" i="8" s="1"/>
  <c r="AL171" i="8"/>
  <c r="AN171" i="8" s="1"/>
  <c r="AO171" i="8" s="1"/>
  <c r="AL248" i="8"/>
  <c r="AN248" i="8" s="1"/>
  <c r="AO248" i="8" s="1"/>
  <c r="AL233" i="8"/>
  <c r="AN233" i="8" s="1"/>
  <c r="AO233" i="8" s="1"/>
  <c r="AL122" i="8"/>
  <c r="AN122" i="8" s="1"/>
  <c r="AO122" i="8" s="1"/>
  <c r="AL255" i="8"/>
  <c r="AN255" i="8" s="1"/>
  <c r="AO255" i="8" s="1"/>
  <c r="AL89" i="8"/>
  <c r="AN89" i="8" s="1"/>
  <c r="AO89" i="8" s="1"/>
  <c r="AL125" i="8"/>
  <c r="AN125" i="8" s="1"/>
  <c r="AO125" i="8" s="1"/>
  <c r="AL151" i="8"/>
  <c r="AN151" i="8" s="1"/>
  <c r="AO151" i="8" s="1"/>
  <c r="AL243" i="8"/>
  <c r="AN243" i="8" s="1"/>
  <c r="AO243" i="8" s="1"/>
  <c r="AL61" i="8"/>
  <c r="AN61" i="8" s="1"/>
  <c r="AO61" i="8" s="1"/>
  <c r="AL166" i="8"/>
  <c r="AN166" i="8" s="1"/>
  <c r="AO166" i="8" s="1"/>
  <c r="AL127" i="8"/>
  <c r="AN127" i="8" s="1"/>
  <c r="AO127" i="8" s="1"/>
  <c r="AL252" i="8"/>
  <c r="AN252" i="8" s="1"/>
  <c r="AO252" i="8" s="1"/>
  <c r="AL42" i="8"/>
  <c r="AN42" i="8" s="1"/>
  <c r="AO42" i="8" s="1"/>
  <c r="AL119" i="8"/>
  <c r="AN119" i="8" s="1"/>
  <c r="AO119" i="8" s="1"/>
  <c r="AL110" i="8"/>
  <c r="AN110" i="8" s="1"/>
  <c r="AO110" i="8" s="1"/>
  <c r="AL189" i="8"/>
  <c r="AN189" i="8" s="1"/>
  <c r="AO189" i="8" s="1"/>
  <c r="AL92" i="8"/>
  <c r="AN92" i="8" s="1"/>
  <c r="AO92" i="8" s="1"/>
  <c r="AL146" i="8"/>
  <c r="AN146" i="8" s="1"/>
  <c r="AO146" i="8" s="1"/>
  <c r="AL197" i="8"/>
  <c r="AN197" i="8" s="1"/>
  <c r="AO197" i="8" s="1"/>
  <c r="AL159" i="8"/>
  <c r="AN159" i="8" s="1"/>
  <c r="AO159" i="8" s="1"/>
  <c r="AL84" i="8"/>
  <c r="AN84" i="8" s="1"/>
  <c r="AO84" i="8" s="1"/>
  <c r="AL170" i="8"/>
  <c r="AN170" i="8" s="1"/>
  <c r="AO170" i="8" s="1"/>
  <c r="AL253" i="8"/>
  <c r="AN253" i="8" s="1"/>
  <c r="AO253" i="8" s="1"/>
  <c r="AL96" i="8"/>
  <c r="AN96" i="8" s="1"/>
  <c r="AO96" i="8" s="1"/>
  <c r="AL36" i="8"/>
  <c r="AN36" i="8" s="1"/>
  <c r="AO36" i="8" s="1"/>
  <c r="AL139" i="8"/>
  <c r="AN139" i="8" s="1"/>
  <c r="AO139" i="8" s="1"/>
  <c r="AL215" i="8"/>
  <c r="AN215" i="8" s="1"/>
  <c r="AO215" i="8" s="1"/>
  <c r="AL271" i="8"/>
  <c r="AN271" i="8" s="1"/>
  <c r="AO271" i="8" s="1"/>
  <c r="AL287" i="8"/>
  <c r="AN287" i="8" s="1"/>
  <c r="AO287" i="8" s="1"/>
  <c r="AL307" i="8"/>
  <c r="AN307" i="8" s="1"/>
  <c r="AO307" i="8" s="1"/>
  <c r="AL329" i="8"/>
  <c r="AN329" i="8" s="1"/>
  <c r="AO329" i="8" s="1"/>
  <c r="AL100" i="8"/>
  <c r="AN100" i="8" s="1"/>
  <c r="AO100" i="8" s="1"/>
  <c r="AL230" i="8"/>
  <c r="AN230" i="8" s="1"/>
  <c r="AO230" i="8" s="1"/>
  <c r="AL212" i="8"/>
  <c r="AN212" i="8" s="1"/>
  <c r="AO212" i="8" s="1"/>
  <c r="AL162" i="8"/>
  <c r="AN162" i="8" s="1"/>
  <c r="AO162" i="8" s="1"/>
  <c r="AL103" i="8"/>
  <c r="AN103" i="8" s="1"/>
  <c r="AO103" i="8" s="1"/>
  <c r="AL104" i="8"/>
  <c r="AN104" i="8" s="1"/>
  <c r="AO104" i="8" s="1"/>
  <c r="AL261" i="8"/>
  <c r="AN261" i="8" s="1"/>
  <c r="AO261" i="8" s="1"/>
  <c r="AL275" i="8"/>
  <c r="AN275" i="8" s="1"/>
  <c r="AO275" i="8" s="1"/>
  <c r="AL293" i="8"/>
  <c r="AN293" i="8" s="1"/>
  <c r="AO293" i="8" s="1"/>
  <c r="AL305" i="8"/>
  <c r="AN305" i="8" s="1"/>
  <c r="AO305" i="8" s="1"/>
  <c r="AL319" i="8"/>
  <c r="AN319" i="8" s="1"/>
  <c r="AO319" i="8" s="1"/>
  <c r="AL335" i="8"/>
  <c r="AN335" i="8" s="1"/>
  <c r="AO335" i="8" s="1"/>
  <c r="AL116" i="8"/>
  <c r="AN116" i="8" s="1"/>
  <c r="AO116" i="8" s="1"/>
  <c r="AL153" i="8"/>
  <c r="AN153" i="8" s="1"/>
  <c r="AO153" i="8" s="1"/>
  <c r="AL19" i="8"/>
  <c r="AN19" i="8" s="1"/>
  <c r="AO19" i="8" s="1"/>
  <c r="AL50" i="8"/>
  <c r="AN50" i="8" s="1"/>
  <c r="AO50" i="8" s="1"/>
  <c r="AL260" i="8"/>
  <c r="AN260" i="8" s="1"/>
  <c r="AO260" i="8" s="1"/>
  <c r="AL282" i="8"/>
  <c r="AN282" i="8" s="1"/>
  <c r="AO282" i="8" s="1"/>
  <c r="AL302" i="8"/>
  <c r="AN302" i="8" s="1"/>
  <c r="AO302" i="8" s="1"/>
  <c r="AL322" i="8"/>
  <c r="AN322" i="8" s="1"/>
  <c r="AO322" i="8" s="1"/>
  <c r="AL332" i="8"/>
  <c r="AN332" i="8" s="1"/>
  <c r="AO332" i="8" s="1"/>
  <c r="AL346" i="8"/>
  <c r="AN346" i="8" s="1"/>
  <c r="AO346" i="8" s="1"/>
  <c r="AL76" i="8"/>
  <c r="AN76" i="8" s="1"/>
  <c r="AO76" i="8" s="1"/>
  <c r="AL300" i="8"/>
  <c r="AN300" i="8" s="1"/>
  <c r="AO300" i="8" s="1"/>
  <c r="AL343" i="8"/>
  <c r="AN343" i="8" s="1"/>
  <c r="AO343" i="8" s="1"/>
  <c r="AL358" i="8"/>
  <c r="AN358" i="8" s="1"/>
  <c r="AO358" i="8" s="1"/>
  <c r="AL368" i="8"/>
  <c r="AN368" i="8" s="1"/>
  <c r="AO368" i="8" s="1"/>
  <c r="AL382" i="8"/>
  <c r="AN382" i="8" s="1"/>
  <c r="AO382" i="8" s="1"/>
  <c r="AL396" i="8"/>
  <c r="AN396" i="8" s="1"/>
  <c r="AO396" i="8" s="1"/>
  <c r="AL414" i="8"/>
  <c r="AN414" i="8" s="1"/>
  <c r="AO414" i="8" s="1"/>
  <c r="AL426" i="8"/>
  <c r="AN426" i="8" s="1"/>
  <c r="AO426" i="8" s="1"/>
  <c r="AL440" i="8"/>
  <c r="AN440" i="8" s="1"/>
  <c r="AO440" i="8" s="1"/>
  <c r="AL456" i="8"/>
  <c r="AN456" i="8" s="1"/>
  <c r="AO456" i="8" s="1"/>
  <c r="AL472" i="8"/>
  <c r="AN472" i="8" s="1"/>
  <c r="AO472" i="8" s="1"/>
  <c r="AL486" i="8"/>
  <c r="AN486" i="8" s="1"/>
  <c r="AO486" i="8" s="1"/>
  <c r="AL502" i="8"/>
  <c r="AN502" i="8" s="1"/>
  <c r="AO502" i="8" s="1"/>
  <c r="AL518" i="8"/>
  <c r="AN518" i="8" s="1"/>
  <c r="AO518" i="8" s="1"/>
  <c r="AL544" i="8"/>
  <c r="AN544" i="8" s="1"/>
  <c r="AO544" i="8" s="1"/>
  <c r="AL556" i="8"/>
  <c r="AN556" i="8" s="1"/>
  <c r="AO556" i="8" s="1"/>
  <c r="AL582" i="8"/>
  <c r="AN582" i="8" s="1"/>
  <c r="AO582" i="8" s="1"/>
  <c r="AL590" i="8"/>
  <c r="AN590" i="8" s="1"/>
  <c r="AO590" i="8" s="1"/>
  <c r="AL618" i="8"/>
  <c r="AN618" i="8" s="1"/>
  <c r="AO618" i="8" s="1"/>
  <c r="AL174" i="8"/>
  <c r="AN174" i="8" s="1"/>
  <c r="AO174" i="8" s="1"/>
  <c r="AL294" i="8"/>
  <c r="AN294" i="8" s="1"/>
  <c r="AO294" i="8" s="1"/>
  <c r="AL349" i="8"/>
  <c r="AN349" i="8" s="1"/>
  <c r="AO349" i="8" s="1"/>
  <c r="AL380" i="8"/>
  <c r="AN380" i="8" s="1"/>
  <c r="AO380" i="8" s="1"/>
  <c r="AL398" i="8"/>
  <c r="AN398" i="8" s="1"/>
  <c r="AO398" i="8" s="1"/>
  <c r="AL406" i="8"/>
  <c r="AN406" i="8" s="1"/>
  <c r="AO406" i="8" s="1"/>
  <c r="AL434" i="8"/>
  <c r="AN434" i="8" s="1"/>
  <c r="AO434" i="8" s="1"/>
  <c r="AL450" i="8"/>
  <c r="AN450" i="8" s="1"/>
  <c r="AO450" i="8" s="1"/>
  <c r="AL464" i="8"/>
  <c r="AN464" i="8" s="1"/>
  <c r="AO464" i="8" s="1"/>
  <c r="AL484" i="8"/>
  <c r="AN484" i="8" s="1"/>
  <c r="AO484" i="8" s="1"/>
  <c r="AL500" i="8"/>
  <c r="AN500" i="8" s="1"/>
  <c r="AO500" i="8" s="1"/>
  <c r="AL516" i="8"/>
  <c r="AN516" i="8" s="1"/>
  <c r="AO516" i="8" s="1"/>
  <c r="AL526" i="8"/>
  <c r="AN526" i="8" s="1"/>
  <c r="AO526" i="8" s="1"/>
  <c r="AL534" i="8"/>
  <c r="AN534" i="8" s="1"/>
  <c r="AO534" i="8" s="1"/>
  <c r="AL558" i="8"/>
  <c r="AN558" i="8" s="1"/>
  <c r="AO558" i="8" s="1"/>
  <c r="AL566" i="8"/>
  <c r="AN566" i="8" s="1"/>
  <c r="AO566" i="8" s="1"/>
  <c r="AL580" i="8"/>
  <c r="AN580" i="8" s="1"/>
  <c r="AO580" i="8" s="1"/>
  <c r="AL598" i="8"/>
  <c r="AN598" i="8" s="1"/>
  <c r="AO598" i="8" s="1"/>
  <c r="AL610" i="8"/>
  <c r="AN610" i="8" s="1"/>
  <c r="AO610" i="8" s="1"/>
  <c r="AL624" i="8"/>
  <c r="AN624" i="8" s="1"/>
  <c r="AO624" i="8" s="1"/>
  <c r="AL59" i="8"/>
  <c r="AN59" i="8" s="1"/>
  <c r="AO59" i="8" s="1"/>
  <c r="AL298" i="8"/>
  <c r="AN298" i="8" s="1"/>
  <c r="AO298" i="8" s="1"/>
  <c r="AL365" i="8"/>
  <c r="AN365" i="8" s="1"/>
  <c r="AO365" i="8" s="1"/>
  <c r="AL379" i="8"/>
  <c r="AN379" i="8" s="1"/>
  <c r="AO379" i="8" s="1"/>
  <c r="AL393" i="8"/>
  <c r="AN393" i="8" s="1"/>
  <c r="AO393" i="8" s="1"/>
  <c r="AL411" i="8"/>
  <c r="AN411" i="8" s="1"/>
  <c r="AO411" i="8" s="1"/>
  <c r="AL425" i="8"/>
  <c r="AN425" i="8" s="1"/>
  <c r="AO425" i="8" s="1"/>
  <c r="AL449" i="8"/>
  <c r="AN449" i="8" s="1"/>
  <c r="AO449" i="8" s="1"/>
  <c r="AL463" i="8"/>
  <c r="AN463" i="8" s="1"/>
  <c r="AO463" i="8" s="1"/>
  <c r="AL475" i="8"/>
  <c r="AN475" i="8" s="1"/>
  <c r="AO475" i="8" s="1"/>
  <c r="AL493" i="8"/>
  <c r="AN493" i="8" s="1"/>
  <c r="AO493" i="8" s="1"/>
  <c r="AL505" i="8"/>
  <c r="AN505" i="8" s="1"/>
  <c r="AO505" i="8" s="1"/>
  <c r="AL527" i="8"/>
  <c r="AN527" i="8" s="1"/>
  <c r="AO527" i="8" s="1"/>
  <c r="AL543" i="8"/>
  <c r="AN543" i="8" s="1"/>
  <c r="AO543" i="8" s="1"/>
  <c r="AL553" i="8"/>
  <c r="AN553" i="8" s="1"/>
  <c r="AO553" i="8" s="1"/>
  <c r="AL565" i="8"/>
  <c r="AN565" i="8" s="1"/>
  <c r="AO565" i="8" s="1"/>
  <c r="AL575" i="8"/>
  <c r="AN575" i="8" s="1"/>
  <c r="AO575" i="8" s="1"/>
  <c r="AL589" i="8"/>
  <c r="AN589" i="8" s="1"/>
  <c r="AO589" i="8" s="1"/>
  <c r="AL601" i="8"/>
  <c r="AN601" i="8" s="1"/>
  <c r="AO601" i="8" s="1"/>
  <c r="AL621" i="8"/>
  <c r="AN621" i="8" s="1"/>
  <c r="AO621" i="8" s="1"/>
  <c r="AL641" i="8"/>
  <c r="AN641" i="8" s="1"/>
  <c r="AO641" i="8" s="1"/>
  <c r="AL328" i="8"/>
  <c r="AN328" i="8" s="1"/>
  <c r="AO328" i="8" s="1"/>
  <c r="AL413" i="8"/>
  <c r="AN413" i="8" s="1"/>
  <c r="AO413" i="8" s="1"/>
  <c r="AL453" i="8"/>
  <c r="AN453" i="8" s="1"/>
  <c r="AO453" i="8" s="1"/>
  <c r="AL517" i="8"/>
  <c r="AN517" i="8" s="1"/>
  <c r="AO517" i="8" s="1"/>
  <c r="AL613" i="8"/>
  <c r="AN613" i="8" s="1"/>
  <c r="AO613" i="8" s="1"/>
  <c r="AL644" i="8"/>
  <c r="AN644" i="8" s="1"/>
  <c r="AO644" i="8" s="1"/>
  <c r="AL668" i="8"/>
  <c r="AN668" i="8" s="1"/>
  <c r="AO668" i="8" s="1"/>
  <c r="AL680" i="8"/>
  <c r="AN680" i="8" s="1"/>
  <c r="AO680" i="8" s="1"/>
  <c r="AL690" i="8"/>
  <c r="AN690" i="8" s="1"/>
  <c r="AO690" i="8" s="1"/>
  <c r="AL706" i="8"/>
  <c r="AN706" i="8" s="1"/>
  <c r="AO706" i="8" s="1"/>
  <c r="AL716" i="8"/>
  <c r="AN716" i="8" s="1"/>
  <c r="AO716" i="8" s="1"/>
  <c r="AL744" i="8"/>
  <c r="AN744" i="8" s="1"/>
  <c r="AO744" i="8" s="1"/>
  <c r="AL758" i="8"/>
  <c r="AN758" i="8" s="1"/>
  <c r="AO758" i="8" s="1"/>
  <c r="AL774" i="8"/>
  <c r="AN774" i="8" s="1"/>
  <c r="AO774" i="8" s="1"/>
  <c r="AL792" i="8"/>
  <c r="AN792" i="8" s="1"/>
  <c r="AO792" i="8" s="1"/>
  <c r="AL800" i="8"/>
  <c r="AN800" i="8" s="1"/>
  <c r="AO800" i="8" s="1"/>
  <c r="AL820" i="8"/>
  <c r="AN820" i="8" s="1"/>
  <c r="AO820" i="8" s="1"/>
  <c r="AL842" i="8"/>
  <c r="AN842" i="8" s="1"/>
  <c r="AO842" i="8" s="1"/>
  <c r="AL856" i="8"/>
  <c r="AN856" i="8" s="1"/>
  <c r="AO856" i="8" s="1"/>
  <c r="AL882" i="8"/>
  <c r="AN882" i="8" s="1"/>
  <c r="AO882" i="8" s="1"/>
  <c r="AL359" i="8"/>
  <c r="AN359" i="8" s="1"/>
  <c r="AO359" i="8" s="1"/>
  <c r="AL220" i="8"/>
  <c r="AN220" i="8" s="1"/>
  <c r="AO220" i="8" s="1"/>
  <c r="AL1000" i="8"/>
  <c r="AN1000" i="8" s="1"/>
  <c r="AO1000" i="8" s="1"/>
  <c r="AL988" i="8"/>
  <c r="AN988" i="8" s="1"/>
  <c r="AO988" i="8" s="1"/>
  <c r="AL970" i="8"/>
  <c r="AN970" i="8" s="1"/>
  <c r="AO970" i="8" s="1"/>
  <c r="AL956" i="8"/>
  <c r="AN956" i="8" s="1"/>
  <c r="AO956" i="8" s="1"/>
  <c r="AL932" i="8"/>
  <c r="AN932" i="8" s="1"/>
  <c r="AO932" i="8" s="1"/>
  <c r="AL920" i="8"/>
  <c r="AN920" i="8" s="1"/>
  <c r="AO920" i="8" s="1"/>
  <c r="AL893" i="8"/>
  <c r="AN893" i="8" s="1"/>
  <c r="AO893" i="8" s="1"/>
  <c r="AL811" i="8"/>
  <c r="AN811" i="8" s="1"/>
  <c r="AO811" i="8" s="1"/>
  <c r="AL755" i="8"/>
  <c r="AN755" i="8" s="1"/>
  <c r="AO755" i="8" s="1"/>
  <c r="AL683" i="8"/>
  <c r="AN683" i="8" s="1"/>
  <c r="AO683" i="8" s="1"/>
  <c r="AL198" i="8"/>
  <c r="AN198" i="8" s="1"/>
  <c r="AO198" i="8" s="1"/>
  <c r="AL168" i="8"/>
  <c r="AN168" i="8" s="1"/>
  <c r="AO168" i="8" s="1"/>
  <c r="AL48" i="8"/>
  <c r="AN48" i="8" s="1"/>
  <c r="AO48" i="8" s="1"/>
  <c r="AL164" i="8"/>
  <c r="AN164" i="8" s="1"/>
  <c r="AO164" i="8" s="1"/>
  <c r="AL194" i="8"/>
  <c r="AN194" i="8" s="1"/>
  <c r="AO194" i="8" s="1"/>
  <c r="AL218" i="8"/>
  <c r="AN218" i="8" s="1"/>
  <c r="AO218" i="8" s="1"/>
  <c r="AL37" i="8"/>
  <c r="AN37" i="8" s="1"/>
  <c r="AO37" i="8" s="1"/>
  <c r="AL27" i="8"/>
  <c r="AN27" i="8" s="1"/>
  <c r="AO27" i="8" s="1"/>
  <c r="AL16" i="8"/>
  <c r="AN16" i="8" s="1"/>
  <c r="AO16" i="8" s="1"/>
  <c r="AL254" i="8"/>
  <c r="AN254" i="8" s="1"/>
  <c r="AO254" i="8" s="1"/>
  <c r="AL257" i="8"/>
  <c r="AN257" i="8" s="1"/>
  <c r="AO257" i="8" s="1"/>
  <c r="AL22" i="8"/>
  <c r="AN22" i="8" s="1"/>
  <c r="AO22" i="8" s="1"/>
  <c r="AL240" i="8"/>
  <c r="AN240" i="8" s="1"/>
  <c r="AO240" i="8" s="1"/>
  <c r="AL29" i="8"/>
  <c r="AN29" i="8" s="1"/>
  <c r="AO29" i="8" s="1"/>
  <c r="AL227" i="8"/>
  <c r="AN227" i="8" s="1"/>
  <c r="AO227" i="8" s="1"/>
  <c r="AL250" i="8"/>
  <c r="AN250" i="8" s="1"/>
  <c r="AO250" i="8" s="1"/>
  <c r="AL53" i="8"/>
  <c r="AN53" i="8" s="1"/>
  <c r="AO53" i="8" s="1"/>
  <c r="AL242" i="8"/>
  <c r="AN242" i="8" s="1"/>
  <c r="AO242" i="8" s="1"/>
  <c r="AL64" i="8"/>
  <c r="AN64" i="8" s="1"/>
  <c r="AO64" i="8" s="1"/>
  <c r="AL68" i="8"/>
  <c r="AN68" i="8" s="1"/>
  <c r="AO68" i="8" s="1"/>
  <c r="AL30" i="8"/>
  <c r="AN30" i="8" s="1"/>
  <c r="AO30" i="8" s="1"/>
  <c r="AL143" i="8"/>
  <c r="AN143" i="8" s="1"/>
  <c r="AO143" i="8" s="1"/>
  <c r="AL239" i="8"/>
  <c r="AN239" i="8" s="1"/>
  <c r="AO239" i="8" s="1"/>
  <c r="AL196" i="8"/>
  <c r="AN196" i="8" s="1"/>
  <c r="AO196" i="8" s="1"/>
  <c r="AL251" i="8"/>
  <c r="AN251" i="8" s="1"/>
  <c r="AO251" i="8" s="1"/>
  <c r="AL98" i="8"/>
  <c r="AN98" i="8" s="1"/>
  <c r="AO98" i="8" s="1"/>
  <c r="AL200" i="8"/>
  <c r="AN200" i="8" s="1"/>
  <c r="AO200" i="8" s="1"/>
  <c r="AL173" i="8"/>
  <c r="AN173" i="8" s="1"/>
  <c r="AO173" i="8" s="1"/>
  <c r="AL177" i="8"/>
  <c r="AN177" i="8" s="1"/>
  <c r="AO177" i="8" s="1"/>
  <c r="AL10" i="8"/>
  <c r="AN10" i="8" s="1"/>
  <c r="AO10" i="8" s="1"/>
  <c r="AL57" i="8"/>
  <c r="AN57" i="8" s="1"/>
  <c r="AO57" i="8" s="1"/>
  <c r="AL190" i="8"/>
  <c r="AN190" i="8" s="1"/>
  <c r="AO190" i="8" s="1"/>
  <c r="AL209" i="8"/>
  <c r="AN209" i="8" s="1"/>
  <c r="AO209" i="8" s="1"/>
  <c r="AL176" i="8"/>
  <c r="AN176" i="8" s="1"/>
  <c r="AO176" i="8" s="1"/>
  <c r="AL247" i="8"/>
  <c r="AN247" i="8" s="1"/>
  <c r="AO247" i="8" s="1"/>
  <c r="AL66" i="8"/>
  <c r="AN66" i="8" s="1"/>
  <c r="AO66" i="8" s="1"/>
  <c r="AL147" i="8"/>
  <c r="AN147" i="8" s="1"/>
  <c r="AO147" i="8" s="1"/>
  <c r="AL67" i="8"/>
  <c r="AN67" i="8" s="1"/>
  <c r="AO67" i="8" s="1"/>
  <c r="AL26" i="8"/>
  <c r="AN26" i="8" s="1"/>
  <c r="AO26" i="8" s="1"/>
  <c r="AL256" i="8"/>
  <c r="AN256" i="8" s="1"/>
  <c r="AO256" i="8" s="1"/>
  <c r="AL18" i="8"/>
  <c r="AN18" i="8" s="1"/>
  <c r="AO18" i="8" s="1"/>
  <c r="AL207" i="8"/>
  <c r="AN207" i="8" s="1"/>
  <c r="AO207" i="8" s="1"/>
  <c r="AL31" i="8"/>
  <c r="AN31" i="8" s="1"/>
  <c r="AO31" i="8" s="1"/>
  <c r="AL6" i="8"/>
  <c r="AN6" i="8" s="1"/>
  <c r="AO6" i="8" s="1"/>
  <c r="AL181" i="8"/>
  <c r="AN181" i="8" s="1"/>
  <c r="AO181" i="8" s="1"/>
  <c r="AL217" i="8"/>
  <c r="AN217" i="8" s="1"/>
  <c r="AO217" i="8" s="1"/>
  <c r="AL161" i="8"/>
  <c r="AN161" i="8" s="1"/>
  <c r="AO161" i="8" s="1"/>
  <c r="AL219" i="8"/>
  <c r="AN219" i="8" s="1"/>
  <c r="AO219" i="8" s="1"/>
  <c r="AL204" i="8"/>
  <c r="AN204" i="8" s="1"/>
  <c r="AO204" i="8" s="1"/>
  <c r="AL102" i="8"/>
  <c r="AN102" i="8" s="1"/>
  <c r="AO102" i="8" s="1"/>
  <c r="AL51" i="8"/>
  <c r="AN51" i="8" s="1"/>
  <c r="AO51" i="8" s="1"/>
  <c r="AL279" i="8"/>
  <c r="AN279" i="8" s="1"/>
  <c r="AO279" i="8" s="1"/>
  <c r="AL291" i="8"/>
  <c r="AN291" i="8" s="1"/>
  <c r="AO291" i="8" s="1"/>
  <c r="AL311" i="8"/>
  <c r="AN311" i="8" s="1"/>
  <c r="AO311" i="8" s="1"/>
  <c r="AL331" i="8"/>
  <c r="AN331" i="8" s="1"/>
  <c r="AO331" i="8" s="1"/>
  <c r="AL199" i="8"/>
  <c r="AN199" i="8" s="1"/>
  <c r="AO199" i="8" s="1"/>
  <c r="AL56" i="8"/>
  <c r="AN56" i="8" s="1"/>
  <c r="AO56" i="8" s="1"/>
  <c r="AL142" i="8"/>
  <c r="AN142" i="8" s="1"/>
  <c r="AO142" i="8" s="1"/>
  <c r="AL133" i="8"/>
  <c r="AN133" i="8" s="1"/>
  <c r="AO133" i="8" s="1"/>
  <c r="AL191" i="8"/>
  <c r="AN191" i="8" s="1"/>
  <c r="AO191" i="8" s="1"/>
  <c r="AL108" i="8"/>
  <c r="AN108" i="8" s="1"/>
  <c r="AO108" i="8" s="1"/>
  <c r="AL265" i="8"/>
  <c r="AN265" i="8" s="1"/>
  <c r="AO265" i="8" s="1"/>
  <c r="AL277" i="8"/>
  <c r="AN277" i="8" s="1"/>
  <c r="AO277" i="8" s="1"/>
  <c r="AL297" i="8"/>
  <c r="AN297" i="8" s="1"/>
  <c r="AO297" i="8" s="1"/>
  <c r="AL309" i="8"/>
  <c r="AN309" i="8" s="1"/>
  <c r="AO309" i="8" s="1"/>
  <c r="AL323" i="8"/>
  <c r="AN323" i="8" s="1"/>
  <c r="AO323" i="8" s="1"/>
  <c r="AL337" i="8"/>
  <c r="AN337" i="8" s="1"/>
  <c r="AO337" i="8" s="1"/>
  <c r="AL12" i="8"/>
  <c r="AN12" i="8" s="1"/>
  <c r="AO12" i="8" s="1"/>
  <c r="AL183" i="8"/>
  <c r="AN183" i="8" s="1"/>
  <c r="AO183" i="8" s="1"/>
  <c r="AL40" i="8"/>
  <c r="AN40" i="8" s="1"/>
  <c r="AO40" i="8" s="1"/>
  <c r="AL160" i="8"/>
  <c r="AN160" i="8" s="1"/>
  <c r="AO160" i="8" s="1"/>
  <c r="AL270" i="8"/>
  <c r="AN270" i="8" s="1"/>
  <c r="AO270" i="8" s="1"/>
  <c r="AL286" i="8"/>
  <c r="AN286" i="8" s="1"/>
  <c r="AO286" i="8" s="1"/>
  <c r="AL304" i="8"/>
  <c r="AN304" i="8" s="1"/>
  <c r="AO304" i="8" s="1"/>
  <c r="AL324" i="8"/>
  <c r="AN324" i="8" s="1"/>
  <c r="AO324" i="8" s="1"/>
  <c r="AL336" i="8"/>
  <c r="AN336" i="8" s="1"/>
  <c r="AO336" i="8" s="1"/>
  <c r="AL348" i="8"/>
  <c r="AN348" i="8" s="1"/>
  <c r="AO348" i="8" s="1"/>
  <c r="AL244" i="8"/>
  <c r="AN244" i="8" s="1"/>
  <c r="AO244" i="8" s="1"/>
  <c r="AL308" i="8"/>
  <c r="AN308" i="8" s="1"/>
  <c r="AO308" i="8" s="1"/>
  <c r="AL351" i="8"/>
  <c r="AN351" i="8" s="1"/>
  <c r="AO351" i="8" s="1"/>
  <c r="AL362" i="8"/>
  <c r="AN362" i="8" s="1"/>
  <c r="AO362" i="8" s="1"/>
  <c r="AL374" i="8"/>
  <c r="AN374" i="8" s="1"/>
  <c r="AO374" i="8" s="1"/>
  <c r="AL388" i="8"/>
  <c r="AN388" i="8" s="1"/>
  <c r="AO388" i="8" s="1"/>
  <c r="AL408" i="8"/>
  <c r="AN408" i="8" s="1"/>
  <c r="AO408" i="8" s="1"/>
  <c r="AL418" i="8"/>
  <c r="AN418" i="8" s="1"/>
  <c r="AO418" i="8" s="1"/>
  <c r="AL430" i="8"/>
  <c r="AN430" i="8" s="1"/>
  <c r="AO430" i="8" s="1"/>
  <c r="AL444" i="8"/>
  <c r="AN444" i="8" s="1"/>
  <c r="AO444" i="8" s="1"/>
  <c r="AL462" i="8"/>
  <c r="AN462" i="8" s="1"/>
  <c r="AO462" i="8" s="1"/>
  <c r="AL474" i="8"/>
  <c r="AN474" i="8" s="1"/>
  <c r="AO474" i="8" s="1"/>
  <c r="AL488" i="8"/>
  <c r="AN488" i="8" s="1"/>
  <c r="AO488" i="8" s="1"/>
  <c r="AL504" i="8"/>
  <c r="AN504" i="8" s="1"/>
  <c r="AO504" i="8" s="1"/>
  <c r="AL536" i="8"/>
  <c r="AN536" i="8" s="1"/>
  <c r="AO536" i="8" s="1"/>
  <c r="AL546" i="8"/>
  <c r="AN546" i="8" s="1"/>
  <c r="AO546" i="8" s="1"/>
  <c r="AL572" i="8"/>
  <c r="AN572" i="8" s="1"/>
  <c r="AO572" i="8" s="1"/>
  <c r="AL584" i="8"/>
  <c r="AN584" i="8" s="1"/>
  <c r="AO584" i="8" s="1"/>
  <c r="AL600" i="8"/>
  <c r="AN600" i="8" s="1"/>
  <c r="AO600" i="8" s="1"/>
  <c r="AL622" i="8"/>
  <c r="AN622" i="8" s="1"/>
  <c r="AO622" i="8" s="1"/>
  <c r="AL141" i="8"/>
  <c r="AN141" i="8" s="1"/>
  <c r="AO141" i="8" s="1"/>
  <c r="AL318" i="8"/>
  <c r="AN318" i="8" s="1"/>
  <c r="AO318" i="8" s="1"/>
  <c r="AL360" i="8"/>
  <c r="AN360" i="8" s="1"/>
  <c r="AO360" i="8" s="1"/>
  <c r="AL384" i="8"/>
  <c r="AN384" i="8" s="1"/>
  <c r="AO384" i="8" s="1"/>
  <c r="AL400" i="8"/>
  <c r="AN400" i="8" s="1"/>
  <c r="AO400" i="8" s="1"/>
  <c r="AL416" i="8"/>
  <c r="AN416" i="8" s="1"/>
  <c r="AO416" i="8" s="1"/>
  <c r="AL436" i="8"/>
  <c r="AN436" i="8" s="1"/>
  <c r="AO436" i="8" s="1"/>
  <c r="AL452" i="8"/>
  <c r="AN452" i="8" s="1"/>
  <c r="AO452" i="8" s="1"/>
  <c r="AL466" i="8"/>
  <c r="AN466" i="8" s="1"/>
  <c r="AO466" i="8" s="1"/>
  <c r="AL490" i="8"/>
  <c r="AN490" i="8" s="1"/>
  <c r="AO490" i="8" s="1"/>
  <c r="AL506" i="8"/>
  <c r="AN506" i="8" s="1"/>
  <c r="AO506" i="8" s="1"/>
  <c r="AL520" i="8"/>
  <c r="AN520" i="8" s="1"/>
  <c r="AO520" i="8" s="1"/>
  <c r="AL528" i="8"/>
  <c r="AN528" i="8" s="1"/>
  <c r="AO528" i="8" s="1"/>
  <c r="AL540" i="8"/>
  <c r="AN540" i="8" s="1"/>
  <c r="AO540" i="8" s="1"/>
  <c r="AL560" i="8"/>
  <c r="AN560" i="8" s="1"/>
  <c r="AO560" i="8" s="1"/>
  <c r="AL568" i="8"/>
  <c r="AN568" i="8" s="1"/>
  <c r="AO568" i="8" s="1"/>
  <c r="AL592" i="8"/>
  <c r="AN592" i="8" s="1"/>
  <c r="AO592" i="8" s="1"/>
  <c r="AL602" i="8"/>
  <c r="AN602" i="8" s="1"/>
  <c r="AO602" i="8" s="1"/>
  <c r="AL612" i="8"/>
  <c r="AN612" i="8" s="1"/>
  <c r="AO612" i="8" s="1"/>
  <c r="AL630" i="8"/>
  <c r="AN630" i="8" s="1"/>
  <c r="AO630" i="8" s="1"/>
  <c r="AL148" i="8"/>
  <c r="AN148" i="8" s="1"/>
  <c r="AO148" i="8" s="1"/>
  <c r="AL306" i="8"/>
  <c r="AN306" i="8" s="1"/>
  <c r="AO306" i="8" s="1"/>
  <c r="AL371" i="8"/>
  <c r="AN371" i="8" s="1"/>
  <c r="AO371" i="8" s="1"/>
  <c r="AL381" i="8"/>
  <c r="AN381" i="8" s="1"/>
  <c r="AO381" i="8" s="1"/>
  <c r="AL397" i="8"/>
  <c r="AN397" i="8" s="1"/>
  <c r="AO397" i="8" s="1"/>
  <c r="AL415" i="8"/>
  <c r="AN415" i="8" s="1"/>
  <c r="AO415" i="8" s="1"/>
  <c r="AL427" i="8"/>
  <c r="AN427" i="8" s="1"/>
  <c r="AO427" i="8" s="1"/>
  <c r="AL451" i="8"/>
  <c r="AN451" i="8" s="1"/>
  <c r="AO451" i="8" s="1"/>
  <c r="AL465" i="8"/>
  <c r="AN465" i="8" s="1"/>
  <c r="AO465" i="8" s="1"/>
  <c r="AL479" i="8"/>
  <c r="AN479" i="8" s="1"/>
  <c r="AO479" i="8" s="1"/>
  <c r="AL495" i="8"/>
  <c r="AN495" i="8" s="1"/>
  <c r="AO495" i="8" s="1"/>
  <c r="AL509" i="8"/>
  <c r="AN509" i="8" s="1"/>
  <c r="AO509" i="8" s="1"/>
  <c r="AL529" i="8"/>
  <c r="AN529" i="8" s="1"/>
  <c r="AO529" i="8" s="1"/>
  <c r="AL545" i="8"/>
  <c r="AN545" i="8" s="1"/>
  <c r="AO545" i="8" s="1"/>
  <c r="AL557" i="8"/>
  <c r="AN557" i="8" s="1"/>
  <c r="AO557" i="8" s="1"/>
  <c r="AL567" i="8"/>
  <c r="AN567" i="8" s="1"/>
  <c r="AO567" i="8" s="1"/>
  <c r="AL579" i="8"/>
  <c r="AN579" i="8" s="1"/>
  <c r="AO579" i="8" s="1"/>
  <c r="AL593" i="8"/>
  <c r="AN593" i="8" s="1"/>
  <c r="AO593" i="8" s="1"/>
  <c r="AL605" i="8"/>
  <c r="AN605" i="8" s="1"/>
  <c r="AO605" i="8" s="1"/>
  <c r="AL625" i="8"/>
  <c r="AN625" i="8" s="1"/>
  <c r="AO625" i="8" s="1"/>
  <c r="AL216" i="8"/>
  <c r="AN216" i="8" s="1"/>
  <c r="AO216" i="8" s="1"/>
  <c r="AL347" i="8"/>
  <c r="AN347" i="8" s="1"/>
  <c r="AO347" i="8" s="1"/>
  <c r="AL421" i="8"/>
  <c r="AN421" i="8" s="1"/>
  <c r="AO421" i="8" s="1"/>
  <c r="AL469" i="8"/>
  <c r="AN469" i="8" s="1"/>
  <c r="AO469" i="8" s="1"/>
  <c r="AL525" i="8"/>
  <c r="AN525" i="8" s="1"/>
  <c r="AO525" i="8" s="1"/>
  <c r="AL627" i="8"/>
  <c r="AN627" i="8" s="1"/>
  <c r="AO627" i="8" s="1"/>
  <c r="AL652" i="8"/>
  <c r="AN652" i="8" s="1"/>
  <c r="AO652" i="8" s="1"/>
  <c r="AL670" i="8"/>
  <c r="AN670" i="8" s="1"/>
  <c r="AO670" i="8" s="1"/>
  <c r="AL682" i="8"/>
  <c r="AN682" i="8" s="1"/>
  <c r="AO682" i="8" s="1"/>
  <c r="AL692" i="8"/>
  <c r="AN692" i="8" s="1"/>
  <c r="AO692" i="8" s="1"/>
  <c r="AL708" i="8"/>
  <c r="AN708" i="8" s="1"/>
  <c r="AO708" i="8" s="1"/>
  <c r="AL724" i="8"/>
  <c r="AN724" i="8" s="1"/>
  <c r="AO724" i="8" s="1"/>
  <c r="AL746" i="8"/>
  <c r="AN746" i="8" s="1"/>
  <c r="AO746" i="8" s="1"/>
  <c r="AL760" i="8"/>
  <c r="AN760" i="8" s="1"/>
  <c r="AO760" i="8" s="1"/>
  <c r="AL778" i="8"/>
  <c r="AN778" i="8" s="1"/>
  <c r="AO778" i="8" s="1"/>
  <c r="AL794" i="8"/>
  <c r="AN794" i="8" s="1"/>
  <c r="AO794" i="8" s="1"/>
  <c r="AL808" i="8"/>
  <c r="AN808" i="8" s="1"/>
  <c r="AO808" i="8" s="1"/>
  <c r="AL830" i="8"/>
  <c r="AN830" i="8" s="1"/>
  <c r="AO830" i="8" s="1"/>
  <c r="AL844" i="8"/>
  <c r="AN844" i="8" s="1"/>
  <c r="AO844" i="8" s="1"/>
  <c r="AL866" i="8"/>
  <c r="AN866" i="8" s="1"/>
  <c r="AO866" i="8" s="1"/>
  <c r="AL208" i="8"/>
  <c r="AN208" i="8" s="1"/>
  <c r="AO208" i="8" s="1"/>
  <c r="AL367" i="8"/>
  <c r="AN367" i="8" s="1"/>
  <c r="AO367" i="8" s="1"/>
  <c r="AL993" i="8"/>
  <c r="AN993" i="8" s="1"/>
  <c r="AO993" i="8" s="1"/>
  <c r="AL994" i="8"/>
  <c r="AN994" i="8" s="1"/>
  <c r="AO994" i="8" s="1"/>
  <c r="AL980" i="8"/>
  <c r="AN980" i="8" s="1"/>
  <c r="AO980" i="8" s="1"/>
  <c r="AL960" i="8"/>
  <c r="AN960" i="8" s="1"/>
  <c r="AO960" i="8" s="1"/>
  <c r="AL940" i="8"/>
  <c r="AN940" i="8" s="1"/>
  <c r="AO940" i="8" s="1"/>
  <c r="AL924" i="8"/>
  <c r="AN924" i="8" s="1"/>
  <c r="AO924" i="8" s="1"/>
  <c r="AL898" i="8"/>
  <c r="AN898" i="8" s="1"/>
  <c r="AO898" i="8" s="1"/>
  <c r="AL851" i="8"/>
  <c r="AN851" i="8" s="1"/>
  <c r="AO851" i="8" s="1"/>
  <c r="AL787" i="8"/>
  <c r="AN787" i="8" s="1"/>
  <c r="AO787" i="8" s="1"/>
  <c r="AL723" i="8"/>
  <c r="AN723" i="8" s="1"/>
  <c r="AO723" i="8" s="1"/>
  <c r="AL609" i="8"/>
  <c r="AN609" i="8" s="1"/>
  <c r="AO609" i="8" s="1"/>
  <c r="AL259" i="8"/>
  <c r="AN259" i="8" s="1"/>
  <c r="AO259" i="8" s="1"/>
  <c r="AL213" i="8"/>
  <c r="AN213" i="8" s="1"/>
  <c r="AO213" i="8" s="1"/>
  <c r="AL137" i="8"/>
  <c r="AN137" i="8" s="1"/>
  <c r="AO137" i="8" s="1"/>
  <c r="AL121" i="8"/>
  <c r="AN121" i="8" s="1"/>
  <c r="AO121" i="8" s="1"/>
  <c r="AL115" i="8"/>
  <c r="AN115" i="8" s="1"/>
  <c r="AO115" i="8" s="1"/>
  <c r="AL39" i="8"/>
  <c r="AN39" i="8" s="1"/>
  <c r="AO39" i="8" s="1"/>
  <c r="AL70" i="8"/>
  <c r="AN70" i="8" s="1"/>
  <c r="AO70" i="8" s="1"/>
  <c r="AL81" i="8"/>
  <c r="AN81" i="8" s="1"/>
  <c r="AO81" i="8" s="1"/>
  <c r="AL45" i="8"/>
  <c r="AN45" i="8" s="1"/>
  <c r="AO45" i="8" s="1"/>
  <c r="AL2" i="8"/>
  <c r="AN2" i="8" s="1"/>
  <c r="AO2" i="8" s="1"/>
  <c r="AL14" i="8"/>
  <c r="AN14" i="8" s="1"/>
  <c r="AO14" i="8" s="1"/>
  <c r="AL228" i="8"/>
  <c r="AN228" i="8" s="1"/>
  <c r="AO228" i="8" s="1"/>
  <c r="AL69" i="8"/>
  <c r="AN69" i="8" s="1"/>
  <c r="AO69" i="8" s="1"/>
  <c r="AL17" i="8"/>
  <c r="AN17" i="8" s="1"/>
  <c r="AO17" i="8" s="1"/>
  <c r="AL179" i="8"/>
  <c r="AN179" i="8" s="1"/>
  <c r="AO179" i="8" s="1"/>
  <c r="AL9" i="8"/>
  <c r="AN9" i="8" s="1"/>
  <c r="AO9" i="8" s="1"/>
  <c r="AL158" i="8"/>
  <c r="AN158" i="8" s="1"/>
  <c r="AO158" i="8" s="1"/>
  <c r="AL34" i="8"/>
  <c r="AN34" i="8" s="1"/>
  <c r="AO34" i="8" s="1"/>
  <c r="AL52" i="8"/>
  <c r="AN52" i="8" s="1"/>
  <c r="AO52" i="8" s="1"/>
  <c r="AL75" i="8"/>
  <c r="AN75" i="8" s="1"/>
  <c r="AO75" i="8" s="1"/>
  <c r="AL134" i="8"/>
  <c r="AN134" i="8" s="1"/>
  <c r="AO134" i="8" s="1"/>
  <c r="AL20" i="8"/>
  <c r="AN20" i="8" s="1"/>
  <c r="AO20" i="8" s="1"/>
  <c r="AL169" i="8"/>
  <c r="AN169" i="8" s="1"/>
  <c r="AO169" i="8" s="1"/>
  <c r="AL229" i="8"/>
  <c r="AN229" i="8" s="1"/>
  <c r="AO229" i="8" s="1"/>
  <c r="AL91" i="8"/>
  <c r="AN91" i="8" s="1"/>
  <c r="AO91" i="8" s="1"/>
  <c r="AL38" i="8"/>
  <c r="AN38" i="8" s="1"/>
  <c r="AO38" i="8" s="1"/>
  <c r="AL202" i="8"/>
  <c r="AN202" i="8" s="1"/>
  <c r="AO202" i="8" s="1"/>
  <c r="AL78" i="8"/>
  <c r="AN78" i="8" s="1"/>
  <c r="AO78" i="8" s="1"/>
  <c r="AL225" i="8"/>
  <c r="AN225" i="8" s="1"/>
  <c r="AO225" i="8" s="1"/>
  <c r="AL195" i="8"/>
  <c r="AN195" i="8" s="1"/>
  <c r="AO195" i="8" s="1"/>
  <c r="AL187" i="8"/>
  <c r="AN187" i="8" s="1"/>
  <c r="AO187" i="8" s="1"/>
  <c r="AL101" i="8"/>
  <c r="AN101" i="8" s="1"/>
  <c r="AO101" i="8" s="1"/>
  <c r="AL186" i="8"/>
  <c r="AN186" i="8" s="1"/>
  <c r="AO186" i="8" s="1"/>
  <c r="AL105" i="8"/>
  <c r="AN105" i="8" s="1"/>
  <c r="AO105" i="8" s="1"/>
  <c r="AL167" i="8"/>
  <c r="AN167" i="8" s="1"/>
  <c r="AO167" i="8" s="1"/>
  <c r="AL145" i="8"/>
  <c r="AN145" i="8" s="1"/>
  <c r="AO145" i="8" s="1"/>
  <c r="AL178" i="8"/>
  <c r="AN178" i="8" s="1"/>
  <c r="AO178" i="8" s="1"/>
  <c r="AL165" i="8"/>
  <c r="AN165" i="8" s="1"/>
  <c r="AO165" i="8" s="1"/>
  <c r="AL72" i="8"/>
  <c r="AN72" i="8" s="1"/>
  <c r="AO72" i="8" s="1"/>
  <c r="AL77" i="8"/>
  <c r="AN77" i="8" s="1"/>
  <c r="AO77" i="8" s="1"/>
  <c r="AL131" i="8"/>
  <c r="AN131" i="8" s="1"/>
  <c r="AO131" i="8" s="1"/>
  <c r="AL23" i="8"/>
  <c r="AN23" i="8" s="1"/>
  <c r="AO23" i="8" s="1"/>
  <c r="AL109" i="8"/>
  <c r="AN109" i="8" s="1"/>
  <c r="AO109" i="8" s="1"/>
  <c r="AL47" i="8"/>
  <c r="AN47" i="8" s="1"/>
  <c r="AO47" i="8" s="1"/>
  <c r="AL120" i="8"/>
  <c r="AN120" i="8" s="1"/>
  <c r="AO120" i="8" s="1"/>
  <c r="AL172" i="8"/>
  <c r="AN172" i="8" s="1"/>
  <c r="AO172" i="8" s="1"/>
  <c r="AL221" i="8"/>
  <c r="AN221" i="8" s="1"/>
  <c r="AO221" i="8" s="1"/>
  <c r="AL43" i="8"/>
  <c r="AN43" i="8" s="1"/>
  <c r="AO43" i="8" s="1"/>
  <c r="AL205" i="8"/>
  <c r="AN205" i="8" s="1"/>
  <c r="AO205" i="8" s="1"/>
  <c r="AL211" i="8"/>
  <c r="AN211" i="8" s="1"/>
  <c r="AO211" i="8" s="1"/>
  <c r="AL269" i="8"/>
  <c r="AN269" i="8" s="1"/>
  <c r="AO269" i="8" s="1"/>
  <c r="AL283" i="8"/>
  <c r="AN283" i="8" s="1"/>
  <c r="AO283" i="8" s="1"/>
  <c r="AL301" i="8"/>
  <c r="AN301" i="8" s="1"/>
  <c r="AO301" i="8" s="1"/>
  <c r="AL321" i="8"/>
  <c r="AN321" i="8" s="1"/>
  <c r="AO321" i="8" s="1"/>
  <c r="AL154" i="8"/>
  <c r="AN154" i="8" s="1"/>
  <c r="AO154" i="8" s="1"/>
  <c r="AL113" i="8"/>
  <c r="AN113" i="8" s="1"/>
  <c r="AO113" i="8" s="1"/>
  <c r="AL21" i="8"/>
  <c r="AN21" i="8" s="1"/>
  <c r="AO21" i="8" s="1"/>
  <c r="AL5" i="8"/>
  <c r="AN5" i="8" s="1"/>
  <c r="AO5" i="8" s="1"/>
  <c r="AL46" i="8"/>
  <c r="AN46" i="8" s="1"/>
  <c r="AO46" i="8" s="1"/>
  <c r="AL156" i="8"/>
  <c r="AN156" i="8" s="1"/>
  <c r="AO156" i="8" s="1"/>
  <c r="AL203" i="8"/>
  <c r="AN203" i="8" s="1"/>
  <c r="AO203" i="8" s="1"/>
  <c r="AL273" i="8"/>
  <c r="AN273" i="8" s="1"/>
  <c r="AO273" i="8" s="1"/>
  <c r="AL289" i="8"/>
  <c r="AN289" i="8" s="1"/>
  <c r="AO289" i="8" s="1"/>
  <c r="AL303" i="8"/>
  <c r="AN303" i="8" s="1"/>
  <c r="AO303" i="8" s="1"/>
  <c r="AL317" i="8"/>
  <c r="AN317" i="8" s="1"/>
  <c r="AO317" i="8" s="1"/>
  <c r="AL327" i="8"/>
  <c r="AN327" i="8" s="1"/>
  <c r="AO327" i="8" s="1"/>
  <c r="AL130" i="8"/>
  <c r="AN130" i="8" s="1"/>
  <c r="AO130" i="8" s="1"/>
  <c r="AL140" i="8"/>
  <c r="AN140" i="8" s="1"/>
  <c r="AO140" i="8" s="1"/>
  <c r="AL32" i="8"/>
  <c r="AN32" i="8" s="1"/>
  <c r="AO32" i="8" s="1"/>
  <c r="AL79" i="8"/>
  <c r="AN79" i="8" s="1"/>
  <c r="AO79" i="8" s="1"/>
  <c r="AL245" i="8"/>
  <c r="AN245" i="8" s="1"/>
  <c r="AO245" i="8" s="1"/>
  <c r="AL278" i="8"/>
  <c r="AN278" i="8" s="1"/>
  <c r="AO278" i="8" s="1"/>
  <c r="AL292" i="8"/>
  <c r="AN292" i="8" s="1"/>
  <c r="AO292" i="8" s="1"/>
  <c r="AL314" i="8"/>
  <c r="AN314" i="8" s="1"/>
  <c r="AO314" i="8" s="1"/>
  <c r="AL330" i="8"/>
  <c r="AN330" i="8" s="1"/>
  <c r="AO330" i="8" s="1"/>
  <c r="AL344" i="8"/>
  <c r="AN344" i="8" s="1"/>
  <c r="AO344" i="8" s="1"/>
  <c r="AL352" i="8"/>
  <c r="AN352" i="8" s="1"/>
  <c r="AO352" i="8" s="1"/>
  <c r="AL284" i="8"/>
  <c r="AN284" i="8" s="1"/>
  <c r="AO284" i="8" s="1"/>
  <c r="AL340" i="8"/>
  <c r="AN340" i="8" s="1"/>
  <c r="AO340" i="8" s="1"/>
  <c r="AL356" i="8"/>
  <c r="AN356" i="8" s="1"/>
  <c r="AO356" i="8" s="1"/>
  <c r="AL366" i="8"/>
  <c r="AN366" i="8" s="1"/>
  <c r="AO366" i="8" s="1"/>
  <c r="AL378" i="8"/>
  <c r="AN378" i="8" s="1"/>
  <c r="AO378" i="8" s="1"/>
  <c r="AL392" i="8"/>
  <c r="AN392" i="8" s="1"/>
  <c r="AO392" i="8" s="1"/>
  <c r="AL412" i="8"/>
  <c r="AN412" i="8" s="1"/>
  <c r="AO412" i="8" s="1"/>
  <c r="AL422" i="8"/>
  <c r="AN422" i="8" s="1"/>
  <c r="AO422" i="8" s="1"/>
  <c r="AL438" i="8"/>
  <c r="AN438" i="8" s="1"/>
  <c r="AO438" i="8" s="1"/>
  <c r="AL454" i="8"/>
  <c r="AN454" i="8" s="1"/>
  <c r="AO454" i="8" s="1"/>
  <c r="AL470" i="8"/>
  <c r="AN470" i="8" s="1"/>
  <c r="AO470" i="8" s="1"/>
  <c r="AL480" i="8"/>
  <c r="AN480" i="8" s="1"/>
  <c r="AO480" i="8" s="1"/>
  <c r="AL496" i="8"/>
  <c r="AN496" i="8" s="1"/>
  <c r="AO496" i="8" s="1"/>
  <c r="AL512" i="8"/>
  <c r="AN512" i="8" s="1"/>
  <c r="AO512" i="8" s="1"/>
  <c r="AL542" i="8"/>
  <c r="AN542" i="8" s="1"/>
  <c r="AO542" i="8" s="1"/>
  <c r="AL552" i="8"/>
  <c r="AN552" i="8" s="1"/>
  <c r="AO552" i="8" s="1"/>
  <c r="AL576" i="8"/>
  <c r="AN576" i="8" s="1"/>
  <c r="AO576" i="8" s="1"/>
  <c r="AL588" i="8"/>
  <c r="AN588" i="8" s="1"/>
  <c r="AO588" i="8" s="1"/>
  <c r="AL616" i="8"/>
  <c r="AN616" i="8" s="1"/>
  <c r="AO616" i="8" s="1"/>
  <c r="AL193" i="8"/>
  <c r="AN193" i="8" s="1"/>
  <c r="AO193" i="8" s="1"/>
  <c r="AL262" i="8"/>
  <c r="AN262" i="8" s="1"/>
  <c r="AO262" i="8" s="1"/>
  <c r="AL341" i="8"/>
  <c r="AN341" i="8" s="1"/>
  <c r="AO341" i="8" s="1"/>
  <c r="AL372" i="8"/>
  <c r="AN372" i="8" s="1"/>
  <c r="AO372" i="8" s="1"/>
  <c r="AL394" i="8"/>
  <c r="AN394" i="8" s="1"/>
  <c r="AO394" i="8" s="1"/>
  <c r="AL404" i="8"/>
  <c r="AN404" i="8" s="1"/>
  <c r="AO404" i="8" s="1"/>
  <c r="AL428" i="8"/>
  <c r="AN428" i="8" s="1"/>
  <c r="AO428" i="8" s="1"/>
  <c r="AL446" i="8"/>
  <c r="AN446" i="8" s="1"/>
  <c r="AO446" i="8" s="1"/>
  <c r="AL460" i="8"/>
  <c r="AN460" i="8" s="1"/>
  <c r="AO460" i="8" s="1"/>
  <c r="AL482" i="8"/>
  <c r="AN482" i="8" s="1"/>
  <c r="AO482" i="8" s="1"/>
  <c r="AL498" i="8"/>
  <c r="AN498" i="8" s="1"/>
  <c r="AO498" i="8" s="1"/>
  <c r="AL514" i="8"/>
  <c r="AN514" i="8" s="1"/>
  <c r="AO514" i="8" s="1"/>
  <c r="AL524" i="8"/>
  <c r="AN524" i="8" s="1"/>
  <c r="AO524" i="8" s="1"/>
  <c r="AL532" i="8"/>
  <c r="AN532" i="8" s="1"/>
  <c r="AO532" i="8" s="1"/>
  <c r="AL554" i="8"/>
  <c r="AN554" i="8" s="1"/>
  <c r="AO554" i="8" s="1"/>
  <c r="AL564" i="8"/>
  <c r="AN564" i="8" s="1"/>
  <c r="AO564" i="8" s="1"/>
  <c r="AL578" i="8"/>
  <c r="AN578" i="8" s="1"/>
  <c r="AO578" i="8" s="1"/>
  <c r="AL596" i="8"/>
  <c r="AN596" i="8" s="1"/>
  <c r="AO596" i="8" s="1"/>
  <c r="AL606" i="8"/>
  <c r="AN606" i="8" s="1"/>
  <c r="AO606" i="8" s="1"/>
  <c r="AL620" i="8"/>
  <c r="AN620" i="8" s="1"/>
  <c r="AO620" i="8" s="1"/>
  <c r="AL112" i="8"/>
  <c r="AN112" i="8" s="1"/>
  <c r="AO112" i="8" s="1"/>
  <c r="AL274" i="8"/>
  <c r="AN274" i="8" s="1"/>
  <c r="AO274" i="8" s="1"/>
  <c r="AL353" i="8"/>
  <c r="AN353" i="8" s="1"/>
  <c r="AO353" i="8" s="1"/>
  <c r="AL375" i="8"/>
  <c r="AN375" i="8" s="1"/>
  <c r="AO375" i="8" s="1"/>
  <c r="AL387" i="8"/>
  <c r="AN387" i="8" s="1"/>
  <c r="AO387" i="8" s="1"/>
  <c r="AL405" i="8"/>
  <c r="AN405" i="8" s="1"/>
  <c r="AO405" i="8" s="1"/>
  <c r="AL423" i="8"/>
  <c r="AN423" i="8" s="1"/>
  <c r="AO423" i="8" s="1"/>
  <c r="AL445" i="8"/>
  <c r="AN445" i="8" s="1"/>
  <c r="AO445" i="8" s="1"/>
  <c r="AL461" i="8"/>
  <c r="AN461" i="8" s="1"/>
  <c r="AO461" i="8" s="1"/>
  <c r="AL473" i="8"/>
  <c r="AN473" i="8" s="1"/>
  <c r="AO473" i="8" s="1"/>
  <c r="AL483" i="8"/>
  <c r="AN483" i="8" s="1"/>
  <c r="AO483" i="8" s="1"/>
  <c r="AL501" i="8"/>
  <c r="AN501" i="8" s="1"/>
  <c r="AO501" i="8" s="1"/>
  <c r="AL523" i="8"/>
  <c r="AN523" i="8" s="1"/>
  <c r="AO523" i="8" s="1"/>
  <c r="AL537" i="8"/>
  <c r="AN537" i="8" s="1"/>
  <c r="AO537" i="8" s="1"/>
  <c r="AL549" i="8"/>
  <c r="AN549" i="8" s="1"/>
  <c r="AO549" i="8" s="1"/>
  <c r="AL561" i="8"/>
  <c r="AN561" i="8" s="1"/>
  <c r="AO561" i="8" s="1"/>
  <c r="AL571" i="8"/>
  <c r="AN571" i="8" s="1"/>
  <c r="AO571" i="8" s="1"/>
  <c r="AL587" i="8"/>
  <c r="AN587" i="8" s="1"/>
  <c r="AO587" i="8" s="1"/>
  <c r="AL599" i="8"/>
  <c r="AN599" i="8" s="1"/>
  <c r="AO599" i="8" s="1"/>
  <c r="AL619" i="8"/>
  <c r="AN619" i="8" s="1"/>
  <c r="AO619" i="8" s="1"/>
  <c r="AL633" i="8"/>
  <c r="AN633" i="8" s="1"/>
  <c r="AO633" i="8" s="1"/>
  <c r="AL296" i="8"/>
  <c r="AN296" i="8" s="1"/>
  <c r="AO296" i="8" s="1"/>
  <c r="AL389" i="8"/>
  <c r="AN389" i="8" s="1"/>
  <c r="AO389" i="8" s="1"/>
  <c r="AL437" i="8"/>
  <c r="AN437" i="8" s="1"/>
  <c r="AO437" i="8" s="1"/>
  <c r="AL485" i="8"/>
  <c r="AN485" i="8" s="1"/>
  <c r="AO485" i="8" s="1"/>
  <c r="AL573" i="8"/>
  <c r="AN573" i="8" s="1"/>
  <c r="AO573" i="8" s="1"/>
  <c r="AL639" i="8"/>
  <c r="AN639" i="8" s="1"/>
  <c r="AO639" i="8" s="1"/>
  <c r="AL662" i="8"/>
  <c r="AN662" i="8" s="1"/>
  <c r="AO662" i="8" s="1"/>
  <c r="AL678" i="8"/>
  <c r="AN678" i="8" s="1"/>
  <c r="AO678" i="8" s="1"/>
  <c r="AL688" i="8"/>
  <c r="AN688" i="8" s="1"/>
  <c r="AO688" i="8" s="1"/>
  <c r="AL702" i="8"/>
  <c r="AN702" i="8" s="1"/>
  <c r="AO702" i="8" s="1"/>
  <c r="AL714" i="8"/>
  <c r="AN714" i="8" s="1"/>
  <c r="AO714" i="8" s="1"/>
  <c r="AL736" i="8"/>
  <c r="AN736" i="8" s="1"/>
  <c r="AO736" i="8" s="1"/>
  <c r="AL756" i="8"/>
  <c r="AN756" i="8" s="1"/>
  <c r="AO756" i="8" s="1"/>
  <c r="AL766" i="8"/>
  <c r="AN766" i="8" s="1"/>
  <c r="AO766" i="8" s="1"/>
  <c r="AL790" i="8"/>
  <c r="AN790" i="8" s="1"/>
  <c r="AO790" i="8" s="1"/>
  <c r="AL798" i="8"/>
  <c r="AN798" i="8" s="1"/>
  <c r="AO798" i="8" s="1"/>
  <c r="AL816" i="8"/>
  <c r="AN816" i="8" s="1"/>
  <c r="AO816" i="8" s="1"/>
  <c r="AL838" i="8"/>
  <c r="AN838" i="8" s="1"/>
  <c r="AO838" i="8" s="1"/>
  <c r="AL852" i="8"/>
  <c r="AN852" i="8" s="1"/>
  <c r="AO852" i="8" s="1"/>
  <c r="AL872" i="8"/>
  <c r="AN872" i="8" s="1"/>
  <c r="AO872" i="8" s="1"/>
  <c r="AL272" i="8"/>
  <c r="AN272" i="8" s="1"/>
  <c r="AO272" i="8" s="1"/>
  <c r="AL391" i="8"/>
  <c r="AN391" i="8" s="1"/>
  <c r="AO391" i="8" s="1"/>
  <c r="AL447" i="8"/>
  <c r="AN447" i="8" s="1"/>
  <c r="AO447" i="8" s="1"/>
  <c r="AL511" i="8"/>
  <c r="AN511" i="8" s="1"/>
  <c r="AO511" i="8" s="1"/>
  <c r="AL583" i="8"/>
  <c r="AN583" i="8" s="1"/>
  <c r="AO583" i="8" s="1"/>
  <c r="AL623" i="8"/>
  <c r="AN623" i="8" s="1"/>
  <c r="AO623" i="8" s="1"/>
  <c r="AL637" i="8"/>
  <c r="AN637" i="8" s="1"/>
  <c r="AO637" i="8" s="1"/>
  <c r="AL650" i="8"/>
  <c r="AN650" i="8" s="1"/>
  <c r="AO650" i="8" s="1"/>
  <c r="AL664" i="8"/>
  <c r="AN664" i="8" s="1"/>
  <c r="AO664" i="8" s="1"/>
  <c r="AL686" i="8"/>
  <c r="AN686" i="8" s="1"/>
  <c r="AO686" i="8" s="1"/>
  <c r="AL704" i="8"/>
  <c r="AN704" i="8" s="1"/>
  <c r="AO704" i="8" s="1"/>
  <c r="AL722" i="8"/>
  <c r="AN722" i="8" s="1"/>
  <c r="AO722" i="8" s="1"/>
  <c r="AL734" i="8"/>
  <c r="AN734" i="8" s="1"/>
  <c r="AO734" i="8" s="1"/>
  <c r="AL750" i="8"/>
  <c r="AN750" i="8" s="1"/>
  <c r="AO750" i="8" s="1"/>
  <c r="AL768" i="8"/>
  <c r="AN768" i="8" s="1"/>
  <c r="AO768" i="8" s="1"/>
  <c r="AL780" i="8"/>
  <c r="AN780" i="8" s="1"/>
  <c r="AO780" i="8" s="1"/>
  <c r="AL802" i="8"/>
  <c r="AN802" i="8" s="1"/>
  <c r="AO802" i="8" s="1"/>
  <c r="AL814" i="8"/>
  <c r="AN814" i="8" s="1"/>
  <c r="AO814" i="8" s="1"/>
  <c r="AL826" i="8"/>
  <c r="AN826" i="8" s="1"/>
  <c r="AO826" i="8" s="1"/>
  <c r="AL840" i="8"/>
  <c r="AN840" i="8" s="1"/>
  <c r="AO840" i="8" s="1"/>
  <c r="AL858" i="8"/>
  <c r="AN858" i="8" s="1"/>
  <c r="AO858" i="8" s="1"/>
  <c r="AL870" i="8"/>
  <c r="AN870" i="8" s="1"/>
  <c r="AO870" i="8" s="1"/>
  <c r="AL880" i="8"/>
  <c r="AN880" i="8" s="1"/>
  <c r="AO880" i="8" s="1"/>
  <c r="AL280" i="8"/>
  <c r="AN280" i="8" s="1"/>
  <c r="AO280" i="8" s="1"/>
  <c r="AL521" i="8"/>
  <c r="AN521" i="8" s="1"/>
  <c r="AO521" i="8" s="1"/>
  <c r="AL645" i="8"/>
  <c r="AN645" i="8" s="1"/>
  <c r="AO645" i="8" s="1"/>
  <c r="AL733" i="8"/>
  <c r="AN733" i="8" s="1"/>
  <c r="AO733" i="8" s="1"/>
  <c r="AL781" i="8"/>
  <c r="AN781" i="8" s="1"/>
  <c r="AO781" i="8" s="1"/>
  <c r="AL884" i="8"/>
  <c r="AN884" i="8" s="1"/>
  <c r="AO884" i="8" s="1"/>
  <c r="AL912" i="8"/>
  <c r="AN912" i="8" s="1"/>
  <c r="AO912" i="8" s="1"/>
  <c r="AL929" i="8"/>
  <c r="AN929" i="8" s="1"/>
  <c r="AO929" i="8" s="1"/>
  <c r="AL939" i="8"/>
  <c r="AN939" i="8" s="1"/>
  <c r="AO939" i="8" s="1"/>
  <c r="AL949" i="8"/>
  <c r="AN949" i="8" s="1"/>
  <c r="AO949" i="8" s="1"/>
  <c r="AL965" i="8"/>
  <c r="AN965" i="8" s="1"/>
  <c r="AO965" i="8" s="1"/>
  <c r="AL973" i="8"/>
  <c r="AN973" i="8" s="1"/>
  <c r="AO973" i="8" s="1"/>
  <c r="AL991" i="8"/>
  <c r="AN991" i="8" s="1"/>
  <c r="AO991" i="8" s="1"/>
  <c r="AL369" i="8"/>
  <c r="AN369" i="8" s="1"/>
  <c r="AO369" i="8" s="1"/>
  <c r="AL663" i="8"/>
  <c r="AN663" i="8" s="1"/>
  <c r="AO663" i="8" s="1"/>
  <c r="AL743" i="8"/>
  <c r="AN743" i="8" s="1"/>
  <c r="AO743" i="8" s="1"/>
  <c r="AL799" i="8"/>
  <c r="AN799" i="8" s="1"/>
  <c r="AO799" i="8" s="1"/>
  <c r="AL863" i="8"/>
  <c r="AN863" i="8" s="1"/>
  <c r="AO863" i="8" s="1"/>
  <c r="AL913" i="8"/>
  <c r="AN913" i="8" s="1"/>
  <c r="AO913" i="8" s="1"/>
  <c r="AL927" i="8"/>
  <c r="AN927" i="8" s="1"/>
  <c r="AO927" i="8" s="1"/>
  <c r="AL957" i="8"/>
  <c r="AN957" i="8" s="1"/>
  <c r="AO957" i="8" s="1"/>
  <c r="AL979" i="8"/>
  <c r="AN979" i="8" s="1"/>
  <c r="AO979" i="8" s="1"/>
  <c r="AL911" i="8"/>
  <c r="AN911" i="8" s="1"/>
  <c r="AO911" i="8" s="1"/>
  <c r="AL897" i="8"/>
  <c r="AN897" i="8" s="1"/>
  <c r="AO897" i="8" s="1"/>
  <c r="AL885" i="8"/>
  <c r="AN885" i="8" s="1"/>
  <c r="AO885" i="8" s="1"/>
  <c r="AL877" i="8"/>
  <c r="AN877" i="8" s="1"/>
  <c r="AO877" i="8" s="1"/>
  <c r="AL867" i="8"/>
  <c r="AN867" i="8" s="1"/>
  <c r="AO867" i="8" s="1"/>
  <c r="AL853" i="8"/>
  <c r="AN853" i="8" s="1"/>
  <c r="AO853" i="8" s="1"/>
  <c r="AL839" i="8"/>
  <c r="AN839" i="8" s="1"/>
  <c r="AO839" i="8" s="1"/>
  <c r="AL821" i="8"/>
  <c r="AN821" i="8" s="1"/>
  <c r="AO821" i="8" s="1"/>
  <c r="AL807" i="8"/>
  <c r="AN807" i="8" s="1"/>
  <c r="AO807" i="8" s="1"/>
  <c r="AL791" i="8"/>
  <c r="AN791" i="8" s="1"/>
  <c r="AO791" i="8" s="1"/>
  <c r="AL775" i="8"/>
  <c r="AN775" i="8" s="1"/>
  <c r="AO775" i="8" s="1"/>
  <c r="AL753" i="8"/>
  <c r="AN753" i="8" s="1"/>
  <c r="AO753" i="8" s="1"/>
  <c r="AL735" i="8"/>
  <c r="AN735" i="8" s="1"/>
  <c r="AO735" i="8" s="1"/>
  <c r="AL719" i="8"/>
  <c r="AN719" i="8" s="1"/>
  <c r="AO719" i="8" s="1"/>
  <c r="AL699" i="8"/>
  <c r="AN699" i="8" s="1"/>
  <c r="AO699" i="8" s="1"/>
  <c r="AL689" i="8"/>
  <c r="AN689" i="8" s="1"/>
  <c r="AO689" i="8" s="1"/>
  <c r="AL677" i="8"/>
  <c r="AN677" i="8" s="1"/>
  <c r="AO677" i="8" s="1"/>
  <c r="AL667" i="8"/>
  <c r="AN667" i="8" s="1"/>
  <c r="AO667" i="8" s="1"/>
  <c r="AL655" i="8"/>
  <c r="AN655" i="8" s="1"/>
  <c r="AO655" i="8" s="1"/>
  <c r="AL638" i="8"/>
  <c r="AN638" i="8" s="1"/>
  <c r="AO638" i="8" s="1"/>
  <c r="AL595" i="8"/>
  <c r="AN595" i="8" s="1"/>
  <c r="AO595" i="8" s="1"/>
  <c r="AL531" i="8"/>
  <c r="AN531" i="8" s="1"/>
  <c r="AO531" i="8" s="1"/>
  <c r="AL443" i="8"/>
  <c r="AN443" i="8" s="1"/>
  <c r="AO443" i="8" s="1"/>
  <c r="AL395" i="8"/>
  <c r="AN395" i="8" s="1"/>
  <c r="AO395" i="8" s="1"/>
  <c r="AL320" i="8"/>
  <c r="AN320" i="8" s="1"/>
  <c r="AO320" i="8" s="1"/>
  <c r="AL876" i="8"/>
  <c r="AN876" i="8" s="1"/>
  <c r="AO876" i="8" s="1"/>
  <c r="AL860" i="8"/>
  <c r="AN860" i="8" s="1"/>
  <c r="AO860" i="8" s="1"/>
  <c r="AL836" i="8"/>
  <c r="AN836" i="8" s="1"/>
  <c r="AO836" i="8" s="1"/>
  <c r="AL822" i="8"/>
  <c r="AN822" i="8" s="1"/>
  <c r="AO822" i="8" s="1"/>
  <c r="AL804" i="8"/>
  <c r="AN804" i="8" s="1"/>
  <c r="AO804" i="8" s="1"/>
  <c r="AL776" i="8"/>
  <c r="AN776" i="8" s="1"/>
  <c r="AO776" i="8" s="1"/>
  <c r="AL754" i="8"/>
  <c r="AN754" i="8" s="1"/>
  <c r="AO754" i="8" s="1"/>
  <c r="AL738" i="8"/>
  <c r="AN738" i="8" s="1"/>
  <c r="AO738" i="8" s="1"/>
  <c r="AL720" i="8"/>
  <c r="AN720" i="8" s="1"/>
  <c r="AO720" i="8" s="1"/>
  <c r="AL696" i="8"/>
  <c r="AN696" i="8" s="1"/>
  <c r="AO696" i="8" s="1"/>
  <c r="AL666" i="8"/>
  <c r="AN666" i="8" s="1"/>
  <c r="AO666" i="8" s="1"/>
  <c r="AL648" i="8"/>
  <c r="AN648" i="8" s="1"/>
  <c r="AO648" i="8" s="1"/>
  <c r="AL632" i="8"/>
  <c r="AN632" i="8" s="1"/>
  <c r="AO632" i="8" s="1"/>
  <c r="AL591" i="8"/>
  <c r="AN591" i="8" s="1"/>
  <c r="AO591" i="8" s="1"/>
  <c r="AL503" i="8"/>
  <c r="AN503" i="8" s="1"/>
  <c r="AO503" i="8" s="1"/>
  <c r="AL407" i="8"/>
  <c r="AN407" i="8" s="1"/>
  <c r="AO407" i="8" s="1"/>
  <c r="AL868" i="8"/>
  <c r="AN868" i="8" s="1"/>
  <c r="AO868" i="8" s="1"/>
  <c r="AL796" i="8"/>
  <c r="AN796" i="8" s="1"/>
  <c r="AO796" i="8" s="1"/>
  <c r="AL728" i="8"/>
  <c r="AN728" i="8" s="1"/>
  <c r="AO728" i="8" s="1"/>
  <c r="AL672" i="8"/>
  <c r="AN672" i="8" s="1"/>
  <c r="AO672" i="8" s="1"/>
  <c r="AL477" i="8"/>
  <c r="AN477" i="8" s="1"/>
  <c r="AO477" i="8" s="1"/>
  <c r="AL629" i="8"/>
  <c r="AN629" i="8" s="1"/>
  <c r="AO629" i="8" s="1"/>
  <c r="AL569" i="8"/>
  <c r="AN569" i="8" s="1"/>
  <c r="AO569" i="8" s="1"/>
  <c r="AL515" i="8"/>
  <c r="AN515" i="8" s="1"/>
  <c r="AO515" i="8" s="1"/>
  <c r="AL455" i="8"/>
  <c r="AN455" i="8" s="1"/>
  <c r="AO455" i="8" s="1"/>
  <c r="AL385" i="8"/>
  <c r="AN385" i="8" s="1"/>
  <c r="AO385" i="8" s="1"/>
  <c r="AL114" i="8"/>
  <c r="AN114" i="8" s="1"/>
  <c r="AO114" i="8" s="1"/>
  <c r="AL570" i="8"/>
  <c r="AN570" i="8" s="1"/>
  <c r="AO570" i="8" s="1"/>
  <c r="AL522" i="8"/>
  <c r="AN522" i="8" s="1"/>
  <c r="AO522" i="8" s="1"/>
  <c r="AL458" i="8"/>
  <c r="AN458" i="8" s="1"/>
  <c r="AO458" i="8" s="1"/>
  <c r="AL386" i="8"/>
  <c r="AN386" i="8" s="1"/>
  <c r="AO386" i="8" s="1"/>
  <c r="AL126" i="8"/>
  <c r="AN126" i="8" s="1"/>
  <c r="AO126" i="8" s="1"/>
  <c r="AL548" i="8"/>
  <c r="AN548" i="8" s="1"/>
  <c r="AO548" i="8" s="1"/>
  <c r="AL478" i="8"/>
  <c r="AN478" i="8" s="1"/>
  <c r="AO478" i="8" s="1"/>
  <c r="AL420" i="8"/>
  <c r="AN420" i="8" s="1"/>
  <c r="AO420" i="8" s="1"/>
  <c r="AL364" i="8"/>
  <c r="AN364" i="8" s="1"/>
  <c r="AO364" i="8" s="1"/>
  <c r="AL350" i="8"/>
  <c r="AN350" i="8" s="1"/>
  <c r="AO350" i="8" s="1"/>
  <c r="AL290" i="8"/>
  <c r="AN290" i="8" s="1"/>
  <c r="AO290" i="8" s="1"/>
  <c r="AL33" i="8"/>
  <c r="AN33" i="8" s="1"/>
  <c r="AO33" i="8" s="1"/>
  <c r="AL315" i="8"/>
  <c r="AN315" i="8" s="1"/>
  <c r="AO315" i="8" s="1"/>
  <c r="AL258" i="8"/>
  <c r="AN258" i="8" s="1"/>
  <c r="AO258" i="8" s="1"/>
  <c r="AL97" i="8"/>
  <c r="AN97" i="8" s="1"/>
  <c r="AO97" i="8" s="1"/>
  <c r="AL295" i="8"/>
  <c r="AN295" i="8" s="1"/>
  <c r="AO295" i="8" s="1"/>
  <c r="AL44" i="8"/>
  <c r="AN44" i="8" s="1"/>
  <c r="AO44" i="8" s="1"/>
  <c r="AL58" i="8"/>
  <c r="AN58" i="8" s="1"/>
  <c r="AO58" i="8" s="1"/>
  <c r="AL224" i="8"/>
  <c r="AN224" i="8" s="1"/>
  <c r="AO224" i="8" s="1"/>
  <c r="AL106" i="8"/>
  <c r="AN106" i="8" s="1"/>
  <c r="AO106" i="8" s="1"/>
  <c r="AL234" i="8"/>
  <c r="AN234" i="8" s="1"/>
  <c r="AO234" i="8" s="1"/>
  <c r="AL86" i="8"/>
  <c r="AN86" i="8" s="1"/>
  <c r="AO86" i="8" s="1"/>
  <c r="AL185" i="8"/>
  <c r="AN185" i="8" s="1"/>
  <c r="AO185" i="8" s="1"/>
  <c r="AL65" i="8"/>
  <c r="AN65" i="8" s="1"/>
  <c r="AO65" i="8" s="1"/>
  <c r="AL223" i="8"/>
  <c r="AN223" i="8" s="1"/>
  <c r="AO223" i="8" s="1"/>
  <c r="AL73" i="8"/>
  <c r="AN73" i="8" s="1"/>
  <c r="AO73" i="8" s="1"/>
  <c r="AL123" i="8"/>
  <c r="AN123" i="8" s="1"/>
  <c r="AO123" i="8" s="1"/>
  <c r="AL63" i="8"/>
  <c r="AN63" i="8" s="1"/>
  <c r="AO63" i="8" s="1"/>
  <c r="AL24" i="8"/>
  <c r="AN24" i="8" s="1"/>
  <c r="AO24" i="8" s="1"/>
  <c r="AL890" i="8"/>
  <c r="AN890" i="8" s="1"/>
  <c r="AO890" i="8" s="1"/>
  <c r="AL964" i="8"/>
  <c r="AN964" i="8" s="1"/>
  <c r="AO964" i="8" s="1"/>
  <c r="AL585" i="8"/>
  <c r="AN585" i="8" s="1"/>
  <c r="AO585" i="8" s="1"/>
  <c r="AL797" i="8"/>
  <c r="AN797" i="8" s="1"/>
  <c r="AO797" i="8" s="1"/>
  <c r="AL931" i="8"/>
  <c r="AN931" i="8" s="1"/>
  <c r="AO931" i="8" s="1"/>
  <c r="AL967" i="8"/>
  <c r="AN967" i="8" s="1"/>
  <c r="AO967" i="8" s="1"/>
  <c r="AL433" i="8"/>
  <c r="AN433" i="8" s="1"/>
  <c r="AO433" i="8" s="1"/>
  <c r="AL823" i="8"/>
  <c r="AN823" i="8" s="1"/>
  <c r="AO823" i="8" s="1"/>
  <c r="AL933" i="8"/>
  <c r="AN933" i="8" s="1"/>
  <c r="AO933" i="8" s="1"/>
  <c r="AL909" i="8"/>
  <c r="AN909" i="8" s="1"/>
  <c r="AO909" i="8" s="1"/>
  <c r="AL865" i="8"/>
  <c r="AN865" i="8" s="1"/>
  <c r="AO865" i="8" s="1"/>
  <c r="AL819" i="8"/>
  <c r="AN819" i="8" s="1"/>
  <c r="AO819" i="8" s="1"/>
  <c r="AL771" i="8"/>
  <c r="AN771" i="8" s="1"/>
  <c r="AO771" i="8" s="1"/>
  <c r="AL715" i="8"/>
  <c r="AN715" i="8" s="1"/>
  <c r="AO715" i="8" s="1"/>
  <c r="AL673" i="8"/>
  <c r="AN673" i="8" s="1"/>
  <c r="AO673" i="8" s="1"/>
  <c r="AL636" i="8"/>
  <c r="AN636" i="8" s="1"/>
  <c r="AO636" i="8" s="1"/>
  <c r="AL435" i="8"/>
  <c r="AN435" i="8" s="1"/>
  <c r="AO435" i="8" s="1"/>
  <c r="AL874" i="8"/>
  <c r="AN874" i="8" s="1"/>
  <c r="AO874" i="8" s="1"/>
  <c r="AL818" i="8"/>
  <c r="AN818" i="8" s="1"/>
  <c r="AO818" i="8" s="1"/>
  <c r="AL752" i="8"/>
  <c r="AN752" i="8" s="1"/>
  <c r="AO752" i="8" s="1"/>
  <c r="AL694" i="8"/>
  <c r="AN694" i="8" s="1"/>
  <c r="AO694" i="8" s="1"/>
  <c r="AL628" i="8"/>
  <c r="AN628" i="8" s="1"/>
  <c r="AO628" i="8" s="1"/>
  <c r="AL399" i="8"/>
  <c r="AN399" i="8" s="1"/>
  <c r="AO399" i="8" s="1"/>
  <c r="AL712" i="8"/>
  <c r="AN712" i="8" s="1"/>
  <c r="AO712" i="8" s="1"/>
  <c r="AL611" i="8"/>
  <c r="AN611" i="8" s="1"/>
  <c r="AO611" i="8" s="1"/>
  <c r="AL431" i="8"/>
  <c r="AN431" i="8" s="1"/>
  <c r="AO431" i="8" s="1"/>
  <c r="AL562" i="8"/>
  <c r="AN562" i="8" s="1"/>
  <c r="AO562" i="8" s="1"/>
  <c r="AL370" i="8"/>
  <c r="AN370" i="8" s="1"/>
  <c r="AO370" i="8" s="1"/>
  <c r="AL468" i="8"/>
  <c r="AN468" i="8" s="1"/>
  <c r="AO468" i="8" s="1"/>
  <c r="AL342" i="8"/>
  <c r="AN342" i="8" s="1"/>
  <c r="AO342" i="8" s="1"/>
  <c r="AL299" i="8"/>
  <c r="AN299" i="8" s="1"/>
  <c r="AO299" i="8" s="1"/>
  <c r="AL281" i="8"/>
  <c r="AN281" i="8" s="1"/>
  <c r="AO281" i="8" s="1"/>
  <c r="AL236" i="8"/>
  <c r="AN236" i="8" s="1"/>
  <c r="AO236" i="8" s="1"/>
  <c r="AL49" i="8"/>
  <c r="AN49" i="8" s="1"/>
  <c r="AO49" i="8" s="1"/>
  <c r="AL904" i="8"/>
  <c r="AN904" i="8" s="1"/>
  <c r="AO904" i="8" s="1"/>
  <c r="AL457" i="8"/>
  <c r="AN457" i="8" s="1"/>
  <c r="AO457" i="8" s="1"/>
  <c r="AL617" i="8"/>
  <c r="AN617" i="8" s="1"/>
  <c r="AO617" i="8" s="1"/>
  <c r="AL717" i="8"/>
  <c r="AN717" i="8" s="1"/>
  <c r="AO717" i="8" s="1"/>
  <c r="AL765" i="8"/>
  <c r="AN765" i="8" s="1"/>
  <c r="AO765" i="8" s="1"/>
  <c r="AL837" i="8"/>
  <c r="AN837" i="8" s="1"/>
  <c r="AO837" i="8" s="1"/>
  <c r="AL899" i="8"/>
  <c r="AN899" i="8" s="1"/>
  <c r="AO899" i="8" s="1"/>
  <c r="AL921" i="8"/>
  <c r="AN921" i="8" s="1"/>
  <c r="AO921" i="8" s="1"/>
  <c r="AL935" i="8"/>
  <c r="AN935" i="8" s="1"/>
  <c r="AO935" i="8" s="1"/>
  <c r="AL945" i="8"/>
  <c r="AN945" i="8" s="1"/>
  <c r="AO945" i="8" s="1"/>
  <c r="AL955" i="8"/>
  <c r="AN955" i="8" s="1"/>
  <c r="AO955" i="8" s="1"/>
  <c r="AL969" i="8"/>
  <c r="AN969" i="8" s="1"/>
  <c r="AO969" i="8" s="1"/>
  <c r="AL987" i="8"/>
  <c r="AN987" i="8" s="1"/>
  <c r="AO987" i="8" s="1"/>
  <c r="AL1001" i="8"/>
  <c r="AN1001" i="8" s="1"/>
  <c r="AO1001" i="8" s="1"/>
  <c r="AL497" i="8"/>
  <c r="AN497" i="8" s="1"/>
  <c r="AO497" i="8" s="1"/>
  <c r="AL703" i="8"/>
  <c r="AN703" i="8" s="1"/>
  <c r="AO703" i="8" s="1"/>
  <c r="AL759" i="8"/>
  <c r="AN759" i="8" s="1"/>
  <c r="AO759" i="8" s="1"/>
  <c r="AL831" i="8"/>
  <c r="AN831" i="8" s="1"/>
  <c r="AO831" i="8" s="1"/>
  <c r="AL905" i="8"/>
  <c r="AN905" i="8" s="1"/>
  <c r="AO905" i="8" s="1"/>
  <c r="AL919" i="8"/>
  <c r="AN919" i="8" s="1"/>
  <c r="AO919" i="8" s="1"/>
  <c r="AL943" i="8"/>
  <c r="AN943" i="8" s="1"/>
  <c r="AO943" i="8" s="1"/>
  <c r="AL963" i="8"/>
  <c r="AN963" i="8" s="1"/>
  <c r="AO963" i="8" s="1"/>
  <c r="AL983" i="8"/>
  <c r="AN983" i="8" s="1"/>
  <c r="AO983" i="8" s="1"/>
  <c r="AL907" i="8"/>
  <c r="AN907" i="8" s="1"/>
  <c r="AO907" i="8" s="1"/>
  <c r="AL889" i="8"/>
  <c r="AN889" i="8" s="1"/>
  <c r="AO889" i="8" s="1"/>
  <c r="AL881" i="8"/>
  <c r="AN881" i="8" s="1"/>
  <c r="AO881" i="8" s="1"/>
  <c r="AL873" i="8"/>
  <c r="AN873" i="8" s="1"/>
  <c r="AO873" i="8" s="1"/>
  <c r="AL861" i="8"/>
  <c r="AN861" i="8" s="1"/>
  <c r="AO861" i="8" s="1"/>
  <c r="AL845" i="8"/>
  <c r="AN845" i="8" s="1"/>
  <c r="AO845" i="8" s="1"/>
  <c r="AL833" i="8"/>
  <c r="AN833" i="8" s="1"/>
  <c r="AO833" i="8" s="1"/>
  <c r="AL815" i="8"/>
  <c r="AN815" i="8" s="1"/>
  <c r="AO815" i="8" s="1"/>
  <c r="AL803" i="8"/>
  <c r="AN803" i="8" s="1"/>
  <c r="AO803" i="8" s="1"/>
  <c r="AL785" i="8"/>
  <c r="AN785" i="8" s="1"/>
  <c r="AO785" i="8" s="1"/>
  <c r="AL767" i="8"/>
  <c r="AN767" i="8" s="1"/>
  <c r="AO767" i="8" s="1"/>
  <c r="AL747" i="8"/>
  <c r="AN747" i="8" s="1"/>
  <c r="AO747" i="8" s="1"/>
  <c r="AL729" i="8"/>
  <c r="AN729" i="8" s="1"/>
  <c r="AO729" i="8" s="1"/>
  <c r="AL713" i="8"/>
  <c r="AN713" i="8" s="1"/>
  <c r="AO713" i="8" s="1"/>
  <c r="AL693" i="8"/>
  <c r="AN693" i="8" s="1"/>
  <c r="AO693" i="8" s="1"/>
  <c r="AL685" i="8"/>
  <c r="AN685" i="8" s="1"/>
  <c r="AO685" i="8" s="1"/>
  <c r="AL671" i="8"/>
  <c r="AN671" i="8" s="1"/>
  <c r="AO671" i="8" s="1"/>
  <c r="AL661" i="8"/>
  <c r="AN661" i="8" s="1"/>
  <c r="AO661" i="8" s="1"/>
  <c r="AL651" i="8"/>
  <c r="AN651" i="8" s="1"/>
  <c r="AO651" i="8" s="1"/>
  <c r="AL626" i="8"/>
  <c r="AN626" i="8" s="1"/>
  <c r="AO626" i="8" s="1"/>
  <c r="AL555" i="8"/>
  <c r="AN555" i="8" s="1"/>
  <c r="AO555" i="8" s="1"/>
  <c r="AL491" i="8"/>
  <c r="AN491" i="8" s="1"/>
  <c r="AO491" i="8" s="1"/>
  <c r="AL419" i="8"/>
  <c r="AN419" i="8" s="1"/>
  <c r="AO419" i="8" s="1"/>
  <c r="AL355" i="8"/>
  <c r="AN355" i="8" s="1"/>
  <c r="AO355" i="8" s="1"/>
  <c r="AL888" i="8"/>
  <c r="AN888" i="8" s="1"/>
  <c r="AO888" i="8" s="1"/>
  <c r="AL864" i="8"/>
  <c r="AN864" i="8" s="1"/>
  <c r="AO864" i="8" s="1"/>
  <c r="AL850" i="8"/>
  <c r="AN850" i="8" s="1"/>
  <c r="AO850" i="8" s="1"/>
  <c r="AL828" i="8"/>
  <c r="AN828" i="8" s="1"/>
  <c r="AO828" i="8" s="1"/>
  <c r="AL812" i="8"/>
  <c r="AN812" i="8" s="1"/>
  <c r="AO812" i="8" s="1"/>
  <c r="AL786" i="8"/>
  <c r="AN786" i="8" s="1"/>
  <c r="AO786" i="8" s="1"/>
  <c r="AL770" i="8"/>
  <c r="AN770" i="8" s="1"/>
  <c r="AO770" i="8" s="1"/>
  <c r="AL742" i="8"/>
  <c r="AN742" i="8" s="1"/>
  <c r="AO742" i="8" s="1"/>
  <c r="AL730" i="8"/>
  <c r="AN730" i="8" s="1"/>
  <c r="AO730" i="8" s="1"/>
  <c r="AL710" i="8"/>
  <c r="AN710" i="8" s="1"/>
  <c r="AO710" i="8" s="1"/>
  <c r="AL676" i="8"/>
  <c r="AN676" i="8" s="1"/>
  <c r="AO676" i="8" s="1"/>
  <c r="AL658" i="8"/>
  <c r="AN658" i="8" s="1"/>
  <c r="AO658" i="8" s="1"/>
  <c r="AL642" i="8"/>
  <c r="AN642" i="8" s="1"/>
  <c r="AO642" i="8" s="1"/>
  <c r="AL615" i="8"/>
  <c r="AN615" i="8" s="1"/>
  <c r="AO615" i="8" s="1"/>
  <c r="AL535" i="8"/>
  <c r="AN535" i="8" s="1"/>
  <c r="AO535" i="8" s="1"/>
  <c r="AL471" i="8"/>
  <c r="AN471" i="8" s="1"/>
  <c r="AO471" i="8" s="1"/>
  <c r="AL383" i="8"/>
  <c r="AN383" i="8" s="1"/>
  <c r="AO383" i="8" s="1"/>
  <c r="AL832" i="8"/>
  <c r="AN832" i="8" s="1"/>
  <c r="AO832" i="8" s="1"/>
  <c r="AL764" i="8"/>
  <c r="AN764" i="8" s="1"/>
  <c r="AO764" i="8" s="1"/>
  <c r="AL698" i="8"/>
  <c r="AN698" i="8" s="1"/>
  <c r="AO698" i="8" s="1"/>
  <c r="AL631" i="8"/>
  <c r="AN631" i="8" s="1"/>
  <c r="AO631" i="8" s="1"/>
  <c r="AL357" i="8"/>
  <c r="AN357" i="8" s="1"/>
  <c r="AO357" i="8" s="1"/>
  <c r="AL597" i="8"/>
  <c r="AN597" i="8" s="1"/>
  <c r="AO597" i="8" s="1"/>
  <c r="AL547" i="8"/>
  <c r="AN547" i="8" s="1"/>
  <c r="AO547" i="8" s="1"/>
  <c r="AL481" i="8"/>
  <c r="AN481" i="8" s="1"/>
  <c r="AO481" i="8" s="1"/>
  <c r="AL417" i="8"/>
  <c r="AN417" i="8" s="1"/>
  <c r="AO417" i="8" s="1"/>
  <c r="AL338" i="8"/>
  <c r="AN338" i="8" s="1"/>
  <c r="AO338" i="8" s="1"/>
  <c r="AL604" i="8"/>
  <c r="AN604" i="8" s="1"/>
  <c r="AO604" i="8" s="1"/>
  <c r="AL550" i="8"/>
  <c r="AN550" i="8" s="1"/>
  <c r="AO550" i="8" s="1"/>
  <c r="AL494" i="8"/>
  <c r="AN494" i="8" s="1"/>
  <c r="AO494" i="8" s="1"/>
  <c r="AL424" i="8"/>
  <c r="AN424" i="8" s="1"/>
  <c r="AO424" i="8" s="1"/>
  <c r="AL334" i="8"/>
  <c r="AN334" i="8" s="1"/>
  <c r="AO334" i="8" s="1"/>
  <c r="AL586" i="8"/>
  <c r="AN586" i="8" s="1"/>
  <c r="AO586" i="8" s="1"/>
  <c r="AL508" i="8"/>
  <c r="AN508" i="8" s="1"/>
  <c r="AO508" i="8" s="1"/>
  <c r="AL448" i="8"/>
  <c r="AN448" i="8" s="1"/>
  <c r="AO448" i="8" s="1"/>
  <c r="AL390" i="8"/>
  <c r="AN390" i="8" s="1"/>
  <c r="AO390" i="8" s="1"/>
  <c r="AL316" i="8"/>
  <c r="AN316" i="8" s="1"/>
  <c r="AO316" i="8" s="1"/>
  <c r="AL326" i="8"/>
  <c r="AN326" i="8" s="1"/>
  <c r="AO326" i="8" s="1"/>
  <c r="AL180" i="8"/>
  <c r="AN180" i="8" s="1"/>
  <c r="AO180" i="8" s="1"/>
  <c r="AL339" i="8"/>
  <c r="AN339" i="8" s="1"/>
  <c r="AO339" i="8" s="1"/>
  <c r="AL285" i="8"/>
  <c r="AN285" i="8" s="1"/>
  <c r="AO285" i="8" s="1"/>
  <c r="AL206" i="8"/>
  <c r="AN206" i="8" s="1"/>
  <c r="AO206" i="8" s="1"/>
  <c r="AL333" i="8"/>
  <c r="AN333" i="8" s="1"/>
  <c r="AO333" i="8" s="1"/>
  <c r="AL263" i="8"/>
  <c r="AN263" i="8" s="1"/>
  <c r="AO263" i="8" s="1"/>
  <c r="AL11" i="8"/>
  <c r="AN11" i="8" s="1"/>
  <c r="AO11" i="8" s="1"/>
  <c r="AL175" i="8"/>
  <c r="AN175" i="8" s="1"/>
  <c r="AO175" i="8" s="1"/>
  <c r="AL226" i="8"/>
  <c r="AN226" i="8" s="1"/>
  <c r="AO226" i="8" s="1"/>
  <c r="AL62" i="8"/>
  <c r="AN62" i="8" s="1"/>
  <c r="AO62" i="8" s="1"/>
  <c r="AL157" i="8"/>
  <c r="AN157" i="8" s="1"/>
  <c r="AO157" i="8" s="1"/>
  <c r="AL25" i="8"/>
  <c r="AN25" i="8" s="1"/>
  <c r="AO25" i="8" s="1"/>
  <c r="AL163" i="8"/>
  <c r="AN163" i="8" s="1"/>
  <c r="AO163" i="8" s="1"/>
  <c r="AL184" i="8"/>
  <c r="AN184" i="8" s="1"/>
  <c r="AO184" i="8" s="1"/>
  <c r="AL111" i="8"/>
  <c r="AN111" i="8" s="1"/>
  <c r="AO111" i="8" s="1"/>
  <c r="AL90" i="8"/>
  <c r="AN90" i="8" s="1"/>
  <c r="AO90" i="8" s="1"/>
  <c r="AL129" i="8"/>
  <c r="AN129" i="8" s="1"/>
  <c r="AO129" i="8" s="1"/>
  <c r="AL201" i="8"/>
  <c r="AN201" i="8" s="1"/>
  <c r="AO201" i="8" s="1"/>
  <c r="AL739" i="8"/>
  <c r="AN739" i="8" s="1"/>
  <c r="AO739" i="8" s="1"/>
  <c r="AL926" i="8"/>
  <c r="AN926" i="8" s="1"/>
  <c r="AO926" i="8" s="1"/>
  <c r="AL998" i="8"/>
  <c r="AN998" i="8" s="1"/>
  <c r="AO998" i="8" s="1"/>
  <c r="AL701" i="8"/>
  <c r="AN701" i="8" s="1"/>
  <c r="AO701" i="8" s="1"/>
  <c r="AL915" i="8"/>
  <c r="AN915" i="8" s="1"/>
  <c r="AO915" i="8" s="1"/>
  <c r="AL951" i="8"/>
  <c r="AN951" i="8" s="1"/>
  <c r="AO951" i="8" s="1"/>
  <c r="AL997" i="8"/>
  <c r="AN997" i="8" s="1"/>
  <c r="AO997" i="8" s="1"/>
  <c r="AL751" i="8"/>
  <c r="AN751" i="8" s="1"/>
  <c r="AO751" i="8" s="1"/>
  <c r="AL917" i="8"/>
  <c r="AN917" i="8" s="1"/>
  <c r="AO917" i="8" s="1"/>
  <c r="AL981" i="8"/>
  <c r="AN981" i="8" s="1"/>
  <c r="AO981" i="8" s="1"/>
  <c r="AL883" i="8"/>
  <c r="AN883" i="8" s="1"/>
  <c r="AO883" i="8" s="1"/>
  <c r="AL847" i="8"/>
  <c r="AN847" i="8" s="1"/>
  <c r="AO847" i="8" s="1"/>
  <c r="AL805" i="8"/>
  <c r="AN805" i="8" s="1"/>
  <c r="AO805" i="8" s="1"/>
  <c r="AL749" i="8"/>
  <c r="AN749" i="8" s="1"/>
  <c r="AO749" i="8" s="1"/>
  <c r="AL695" i="8"/>
  <c r="AN695" i="8" s="1"/>
  <c r="AO695" i="8" s="1"/>
  <c r="AL665" i="8"/>
  <c r="AN665" i="8" s="1"/>
  <c r="AO665" i="8" s="1"/>
  <c r="AL563" i="8"/>
  <c r="AN563" i="8" s="1"/>
  <c r="AO563" i="8" s="1"/>
  <c r="AL363" i="8"/>
  <c r="AN363" i="8" s="1"/>
  <c r="AO363" i="8" s="1"/>
  <c r="AL854" i="8"/>
  <c r="AN854" i="8" s="1"/>
  <c r="AO854" i="8" s="1"/>
  <c r="AL788" i="8"/>
  <c r="AN788" i="8" s="1"/>
  <c r="AO788" i="8" s="1"/>
  <c r="AL732" i="8"/>
  <c r="AN732" i="8" s="1"/>
  <c r="AO732" i="8" s="1"/>
  <c r="AL660" i="8"/>
  <c r="AN660" i="8" s="1"/>
  <c r="AO660" i="8" s="1"/>
  <c r="AL551" i="8"/>
  <c r="AN551" i="8" s="1"/>
  <c r="AO551" i="8" s="1"/>
  <c r="AL846" i="8"/>
  <c r="AN846" i="8" s="1"/>
  <c r="AO846" i="8" s="1"/>
  <c r="AL656" i="8"/>
  <c r="AN656" i="8" s="1"/>
  <c r="AO656" i="8" s="1"/>
  <c r="AL559" i="8"/>
  <c r="AN559" i="8" s="1"/>
  <c r="AO559" i="8" s="1"/>
  <c r="AL373" i="8"/>
  <c r="AN373" i="8" s="1"/>
  <c r="AO373" i="8" s="1"/>
  <c r="AL510" i="8"/>
  <c r="AN510" i="8" s="1"/>
  <c r="AO510" i="8" s="1"/>
  <c r="AL608" i="8"/>
  <c r="AN608" i="8" s="1"/>
  <c r="AO608" i="8" s="1"/>
  <c r="AL410" i="8"/>
  <c r="AN410" i="8" s="1"/>
  <c r="AO410" i="8" s="1"/>
  <c r="AL276" i="8"/>
  <c r="AN276" i="8" s="1"/>
  <c r="AO276" i="8" s="1"/>
  <c r="AL232" i="8"/>
  <c r="AN232" i="8" s="1"/>
  <c r="AO232" i="8" s="1"/>
  <c r="AL93" i="8"/>
  <c r="AN93" i="8" s="1"/>
  <c r="AO93" i="8" s="1"/>
  <c r="AL124" i="8"/>
  <c r="AN124" i="8" s="1"/>
  <c r="AO124" i="8" s="1"/>
  <c r="AL192" i="8"/>
  <c r="AN192" i="8" s="1"/>
  <c r="AO192" i="8" s="1"/>
  <c r="AL675" i="8"/>
  <c r="AN675" i="8" s="1"/>
  <c r="AO675" i="8" s="1"/>
  <c r="AL489" i="8"/>
  <c r="AN489" i="8" s="1"/>
  <c r="AO489" i="8" s="1"/>
  <c r="AL635" i="8"/>
  <c r="AN635" i="8" s="1"/>
  <c r="AO635" i="8" s="1"/>
  <c r="AL725" i="8"/>
  <c r="AN725" i="8" s="1"/>
  <c r="AO725" i="8" s="1"/>
  <c r="AL773" i="8"/>
  <c r="AN773" i="8" s="1"/>
  <c r="AO773" i="8" s="1"/>
  <c r="AL869" i="8"/>
  <c r="AN869" i="8" s="1"/>
  <c r="AO869" i="8" s="1"/>
  <c r="AL910" i="8"/>
  <c r="AN910" i="8" s="1"/>
  <c r="AO910" i="8" s="1"/>
  <c r="AL923" i="8"/>
  <c r="AN923" i="8" s="1"/>
  <c r="AO923" i="8" s="1"/>
  <c r="AL937" i="8"/>
  <c r="AN937" i="8" s="1"/>
  <c r="AO937" i="8" s="1"/>
  <c r="AL947" i="8"/>
  <c r="AN947" i="8" s="1"/>
  <c r="AO947" i="8" s="1"/>
  <c r="AL959" i="8"/>
  <c r="AN959" i="8" s="1"/>
  <c r="AO959" i="8" s="1"/>
  <c r="AL971" i="8"/>
  <c r="AN971" i="8" s="1"/>
  <c r="AO971" i="8" s="1"/>
  <c r="AL999" i="8"/>
  <c r="AN999" i="8" s="1"/>
  <c r="AO999" i="8" s="1"/>
  <c r="AL312" i="8"/>
  <c r="AN312" i="8" s="1"/>
  <c r="AO312" i="8" s="1"/>
  <c r="AL647" i="8"/>
  <c r="AN647" i="8" s="1"/>
  <c r="AO647" i="8" s="1"/>
  <c r="AL711" i="8"/>
  <c r="AN711" i="8" s="1"/>
  <c r="AO711" i="8" s="1"/>
  <c r="AL783" i="8"/>
  <c r="AN783" i="8" s="1"/>
  <c r="AO783" i="8" s="1"/>
  <c r="AL855" i="8"/>
  <c r="AN855" i="8" s="1"/>
  <c r="AO855" i="8" s="1"/>
  <c r="AL908" i="8"/>
  <c r="AN908" i="8" s="1"/>
  <c r="AO908" i="8" s="1"/>
  <c r="AL925" i="8"/>
  <c r="AN925" i="8" s="1"/>
  <c r="AO925" i="8" s="1"/>
  <c r="AL953" i="8"/>
  <c r="AN953" i="8" s="1"/>
  <c r="AO953" i="8" s="1"/>
  <c r="AL977" i="8"/>
  <c r="AN977" i="8" s="1"/>
  <c r="AO977" i="8" s="1"/>
  <c r="AL985" i="8"/>
  <c r="AN985" i="8" s="1"/>
  <c r="AO985" i="8" s="1"/>
  <c r="AL901" i="8"/>
  <c r="AN901" i="8" s="1"/>
  <c r="AO901" i="8" s="1"/>
  <c r="AL887" i="8"/>
  <c r="AN887" i="8" s="1"/>
  <c r="AO887" i="8" s="1"/>
  <c r="AL879" i="8"/>
  <c r="AN879" i="8" s="1"/>
  <c r="AO879" i="8" s="1"/>
  <c r="AL871" i="8"/>
  <c r="AN871" i="8" s="1"/>
  <c r="AO871" i="8" s="1"/>
  <c r="AL859" i="8"/>
  <c r="AN859" i="8" s="1"/>
  <c r="AO859" i="8" s="1"/>
  <c r="AL843" i="8"/>
  <c r="AN843" i="8" s="1"/>
  <c r="AO843" i="8" s="1"/>
  <c r="AL829" i="8"/>
  <c r="AN829" i="8" s="1"/>
  <c r="AO829" i="8" s="1"/>
  <c r="AL813" i="8"/>
  <c r="AN813" i="8" s="1"/>
  <c r="AO813" i="8" s="1"/>
  <c r="AL801" i="8"/>
  <c r="AN801" i="8" s="1"/>
  <c r="AO801" i="8" s="1"/>
  <c r="AL777" i="8"/>
  <c r="AN777" i="8" s="1"/>
  <c r="AO777" i="8" s="1"/>
  <c r="AL763" i="8"/>
  <c r="AN763" i="8" s="1"/>
  <c r="AO763" i="8" s="1"/>
  <c r="AL741" i="8"/>
  <c r="AN741" i="8" s="1"/>
  <c r="AO741" i="8" s="1"/>
  <c r="AL727" i="8"/>
  <c r="AN727" i="8" s="1"/>
  <c r="AO727" i="8" s="1"/>
  <c r="AL709" i="8"/>
  <c r="AN709" i="8" s="1"/>
  <c r="AO709" i="8" s="1"/>
  <c r="AL691" i="8"/>
  <c r="AN691" i="8" s="1"/>
  <c r="AO691" i="8" s="1"/>
  <c r="AL681" i="8"/>
  <c r="AN681" i="8" s="1"/>
  <c r="AO681" i="8" s="1"/>
  <c r="AL669" i="8"/>
  <c r="AN669" i="8" s="1"/>
  <c r="AO669" i="8" s="1"/>
  <c r="AL659" i="8"/>
  <c r="AN659" i="8" s="1"/>
  <c r="AO659" i="8" s="1"/>
  <c r="AL643" i="8"/>
  <c r="AN643" i="8" s="1"/>
  <c r="AO643" i="8" s="1"/>
  <c r="AL603" i="8"/>
  <c r="AN603" i="8" s="1"/>
  <c r="AO603" i="8" s="1"/>
  <c r="AL539" i="8"/>
  <c r="AN539" i="8" s="1"/>
  <c r="AO539" i="8" s="1"/>
  <c r="AL459" i="8"/>
  <c r="AN459" i="8" s="1"/>
  <c r="AO459" i="8" s="1"/>
  <c r="AL403" i="8"/>
  <c r="AN403" i="8" s="1"/>
  <c r="AO403" i="8" s="1"/>
  <c r="AL345" i="8"/>
  <c r="AN345" i="8" s="1"/>
  <c r="AO345" i="8" s="1"/>
  <c r="AL878" i="8"/>
  <c r="AN878" i="8" s="1"/>
  <c r="AO878" i="8" s="1"/>
  <c r="AL862" i="8"/>
  <c r="AN862" i="8" s="1"/>
  <c r="AO862" i="8" s="1"/>
  <c r="AL848" i="8"/>
  <c r="AN848" i="8" s="1"/>
  <c r="AO848" i="8" s="1"/>
  <c r="AL824" i="8"/>
  <c r="AN824" i="8" s="1"/>
  <c r="AO824" i="8" s="1"/>
  <c r="AL806" i="8"/>
  <c r="AN806" i="8" s="1"/>
  <c r="AO806" i="8" s="1"/>
  <c r="AL782" i="8"/>
  <c r="AN782" i="8" s="1"/>
  <c r="AO782" i="8" s="1"/>
  <c r="AL762" i="8"/>
  <c r="AN762" i="8" s="1"/>
  <c r="AO762" i="8" s="1"/>
  <c r="AL740" i="8"/>
  <c r="AN740" i="8" s="1"/>
  <c r="AO740" i="8" s="1"/>
  <c r="AL726" i="8"/>
  <c r="AN726" i="8" s="1"/>
  <c r="AO726" i="8" s="1"/>
  <c r="AL700" i="8"/>
  <c r="AN700" i="8" s="1"/>
  <c r="AO700" i="8" s="1"/>
  <c r="AL674" i="8"/>
  <c r="AN674" i="8" s="1"/>
  <c r="AO674" i="8" s="1"/>
  <c r="AL654" i="8"/>
  <c r="AN654" i="8" s="1"/>
  <c r="AO654" i="8" s="1"/>
  <c r="AL634" i="8"/>
  <c r="AN634" i="8" s="1"/>
  <c r="AO634" i="8" s="1"/>
  <c r="AL607" i="8"/>
  <c r="AN607" i="8" s="1"/>
  <c r="AO607" i="8" s="1"/>
  <c r="AL519" i="8"/>
  <c r="AN519" i="8" s="1"/>
  <c r="AO519" i="8" s="1"/>
  <c r="AL439" i="8"/>
  <c r="AN439" i="8" s="1"/>
  <c r="AO439" i="8" s="1"/>
  <c r="AL237" i="8"/>
  <c r="AN237" i="8" s="1"/>
  <c r="AO237" i="8" s="1"/>
  <c r="AL810" i="8"/>
  <c r="AN810" i="8" s="1"/>
  <c r="AO810" i="8" s="1"/>
  <c r="AL748" i="8"/>
  <c r="AN748" i="8" s="1"/>
  <c r="AO748" i="8" s="1"/>
  <c r="AL684" i="8"/>
  <c r="AN684" i="8" s="1"/>
  <c r="AO684" i="8" s="1"/>
  <c r="AL541" i="8"/>
  <c r="AN541" i="8" s="1"/>
  <c r="AO541" i="8" s="1"/>
  <c r="AL264" i="8"/>
  <c r="AN264" i="8" s="1"/>
  <c r="AO264" i="8" s="1"/>
  <c r="AL581" i="8"/>
  <c r="AN581" i="8" s="1"/>
  <c r="AO581" i="8" s="1"/>
  <c r="AL533" i="8"/>
  <c r="AN533" i="8" s="1"/>
  <c r="AO533" i="8" s="1"/>
  <c r="AL467" i="8"/>
  <c r="AN467" i="8" s="1"/>
  <c r="AO467" i="8" s="1"/>
  <c r="AL401" i="8"/>
  <c r="AN401" i="8" s="1"/>
  <c r="AO401" i="8" s="1"/>
  <c r="AL266" i="8"/>
  <c r="AN266" i="8" s="1"/>
  <c r="AO266" i="8" s="1"/>
  <c r="AL594" i="8"/>
  <c r="AN594" i="8" s="1"/>
  <c r="AO594" i="8" s="1"/>
  <c r="AL530" i="8"/>
  <c r="AN530" i="8" s="1"/>
  <c r="AO530" i="8" s="1"/>
  <c r="AL476" i="8"/>
  <c r="AN476" i="8" s="1"/>
  <c r="AO476" i="8" s="1"/>
  <c r="AL402" i="8"/>
  <c r="AN402" i="8" s="1"/>
  <c r="AO402" i="8" s="1"/>
  <c r="AL152" i="8"/>
  <c r="AN152" i="8" s="1"/>
  <c r="AO152" i="8" s="1"/>
  <c r="AL574" i="8"/>
  <c r="AN574" i="8" s="1"/>
  <c r="AO574" i="8" s="1"/>
  <c r="AL492" i="8"/>
  <c r="AN492" i="8" s="1"/>
  <c r="AO492" i="8" s="1"/>
  <c r="AL432" i="8"/>
  <c r="AN432" i="8" s="1"/>
  <c r="AO432" i="8" s="1"/>
  <c r="AL376" i="8"/>
  <c r="AN376" i="8" s="1"/>
  <c r="AO376" i="8" s="1"/>
  <c r="AL268" i="8"/>
  <c r="AN268" i="8" s="1"/>
  <c r="AO268" i="8" s="1"/>
  <c r="AL310" i="8"/>
  <c r="AN310" i="8" s="1"/>
  <c r="AO310" i="8" s="1"/>
  <c r="AL150" i="8"/>
  <c r="AN150" i="8" s="1"/>
  <c r="AO150" i="8" s="1"/>
  <c r="AL325" i="8"/>
  <c r="AN325" i="8" s="1"/>
  <c r="AO325" i="8" s="1"/>
  <c r="AL267" i="8"/>
  <c r="AN267" i="8" s="1"/>
  <c r="AO267" i="8" s="1"/>
  <c r="AL83" i="8"/>
  <c r="AN83" i="8" s="1"/>
  <c r="AO83" i="8" s="1"/>
  <c r="AL313" i="8"/>
  <c r="AN313" i="8" s="1"/>
  <c r="AO313" i="8" s="1"/>
  <c r="AL7" i="8"/>
  <c r="AN7" i="8" s="1"/>
  <c r="AO7" i="8" s="1"/>
  <c r="AL74" i="8"/>
  <c r="AN74" i="8" s="1"/>
  <c r="AO74" i="8" s="1"/>
  <c r="AL238" i="8"/>
  <c r="AN238" i="8" s="1"/>
  <c r="AO238" i="8" s="1"/>
  <c r="AL132" i="8"/>
  <c r="AN132" i="8" s="1"/>
  <c r="AO132" i="8" s="1"/>
  <c r="AL55" i="8"/>
  <c r="AN55" i="8" s="1"/>
  <c r="AO55" i="8" s="1"/>
  <c r="AL188" i="8"/>
  <c r="AN188" i="8" s="1"/>
  <c r="AO188" i="8" s="1"/>
  <c r="AL71" i="8"/>
  <c r="AN71" i="8" s="1"/>
  <c r="AO71" i="8" s="1"/>
  <c r="AL210" i="8"/>
  <c r="AN210" i="8" s="1"/>
  <c r="AO210" i="8" s="1"/>
  <c r="AL249" i="8"/>
  <c r="AN249" i="8" s="1"/>
  <c r="AO249" i="8" s="1"/>
  <c r="AL107" i="8"/>
  <c r="AN107" i="8" s="1"/>
  <c r="AO107" i="8" s="1"/>
  <c r="AL149" i="8"/>
  <c r="AN149" i="8" s="1"/>
  <c r="AO149" i="8" s="1"/>
  <c r="AL128" i="8"/>
  <c r="AN128" i="8" s="1"/>
  <c r="AO128" i="8" s="1"/>
  <c r="AL136" i="8"/>
  <c r="AN136" i="8" s="1"/>
  <c r="AO136" i="8" s="1"/>
  <c r="AL795" i="8"/>
  <c r="AN795" i="8" s="1"/>
  <c r="AO795" i="8" s="1"/>
  <c r="AL954" i="8"/>
  <c r="AN954" i="8" s="1"/>
  <c r="AO954" i="8" s="1"/>
  <c r="AL995" i="8"/>
  <c r="AN995" i="8" s="1"/>
  <c r="AO995" i="8" s="1"/>
  <c r="AE26" i="8" l="1"/>
  <c r="AE27" i="8" s="1"/>
  <c r="AE28" i="8" l="1"/>
  <c r="E6" i="9" l="1" a="1"/>
  <c r="H6" i="9"/>
  <c r="K6" i="9"/>
  <c r="E6" i="9"/>
  <c r="G6" i="9"/>
  <c r="I6" i="9"/>
  <c r="J6" i="9"/>
  <c r="F6" i="9"/>
  <c r="AE9" i="8"/>
  <c r="AE3" i="8"/>
  <c r="AE8" i="8"/>
  <c r="AE6" i="8"/>
  <c r="AE5" i="8"/>
  <c r="AE4" i="8"/>
  <c r="AE7" i="8"/>
  <c r="AK189" i="8"/>
  <c r="AM189" i="8"/>
  <c r="AK83" i="8"/>
  <c r="AM83" i="8"/>
  <c r="AK116" i="8"/>
  <c r="AM116" i="8"/>
  <c r="AK130" i="8"/>
  <c r="AM130" i="8"/>
  <c r="AK69" i="8"/>
  <c r="AM69" i="8"/>
  <c r="AK203" i="8"/>
  <c r="AM203" i="8"/>
  <c r="AK133" i="8"/>
  <c r="AM133" i="8"/>
  <c r="AK239" i="8"/>
  <c r="AM239" i="8"/>
  <c r="AK124" i="8"/>
  <c r="AM124" i="8"/>
  <c r="AK242" i="8"/>
  <c r="AM242" i="8"/>
  <c r="AK89" i="8"/>
  <c r="AM89" i="8"/>
  <c r="AK129" i="8"/>
  <c r="AM129" i="8"/>
  <c r="AK51" i="8"/>
  <c r="AM51" i="8"/>
  <c r="AK12" i="8"/>
  <c r="AM12" i="8"/>
  <c r="AK25" i="8"/>
  <c r="AM25" i="8"/>
  <c r="AK135" i="8"/>
  <c r="AM135" i="8"/>
  <c r="AK63" i="8"/>
  <c r="AM63" i="8"/>
  <c r="AK238" i="8"/>
  <c r="AM238" i="8"/>
  <c r="AK241" i="8"/>
  <c r="AM241" i="8"/>
  <c r="AK82" i="8"/>
  <c r="AM82" i="8"/>
  <c r="AK142" i="8"/>
  <c r="AM142" i="8"/>
  <c r="AK106" i="8"/>
  <c r="AM106" i="8"/>
  <c r="AK36" i="8"/>
  <c r="AM36" i="8"/>
  <c r="AK223" i="8"/>
  <c r="AM223" i="8"/>
  <c r="AK258" i="8"/>
  <c r="AM258" i="8"/>
  <c r="AK216" i="8"/>
  <c r="AM216" i="8"/>
  <c r="AK2" i="8"/>
  <c r="AM2" i="8"/>
  <c r="AK23" i="8"/>
  <c r="AM23" i="8"/>
  <c r="AK251" i="8"/>
  <c r="AM251" i="8"/>
  <c r="AK139" i="8"/>
  <c r="AM139" i="8"/>
  <c r="AK150" i="8"/>
  <c r="AM150" i="8"/>
  <c r="AK54" i="8"/>
  <c r="AM54" i="8"/>
  <c r="AK24" i="8"/>
  <c r="AM24" i="8"/>
  <c r="AK177" i="8"/>
  <c r="AM177" i="8"/>
  <c r="AK62" i="8"/>
  <c r="AM62" i="8"/>
  <c r="AK273" i="8"/>
  <c r="AM273" i="8"/>
  <c r="AK289" i="8"/>
  <c r="AM289" i="8"/>
  <c r="AK303" i="8"/>
  <c r="AM303" i="8"/>
  <c r="AK317" i="8"/>
  <c r="AM317" i="8"/>
  <c r="AK327" i="8"/>
  <c r="AM327" i="8"/>
  <c r="AK30" i="8"/>
  <c r="AM30" i="8"/>
  <c r="AK169" i="8"/>
  <c r="AM169" i="8"/>
  <c r="AK114" i="8"/>
  <c r="AM114" i="8"/>
  <c r="AK213" i="8"/>
  <c r="AM213" i="8"/>
  <c r="AK263" i="8"/>
  <c r="AM263" i="8"/>
  <c r="AK281" i="8"/>
  <c r="AM281" i="8"/>
  <c r="AK295" i="8"/>
  <c r="AM295" i="8"/>
  <c r="AK313" i="8"/>
  <c r="AM313" i="8"/>
  <c r="AK333" i="8"/>
  <c r="AM333" i="8"/>
  <c r="AK255" i="8"/>
  <c r="AM255" i="8"/>
  <c r="AK199" i="8"/>
  <c r="AM199" i="8"/>
  <c r="AK208" i="8"/>
  <c r="AM208" i="8"/>
  <c r="AK190" i="8"/>
  <c r="AM190" i="8"/>
  <c r="AK96" i="8"/>
  <c r="AM96" i="8"/>
  <c r="AK101" i="8"/>
  <c r="AM101" i="8"/>
  <c r="AK264" i="8"/>
  <c r="AM264" i="8"/>
  <c r="AK274" i="8"/>
  <c r="AM274" i="8"/>
  <c r="AK294" i="8"/>
  <c r="AM294" i="8"/>
  <c r="AK306" i="8"/>
  <c r="AM306" i="8"/>
  <c r="AK318" i="8"/>
  <c r="AM318" i="8"/>
  <c r="AK338" i="8"/>
  <c r="AM338" i="8"/>
  <c r="AK86" i="8"/>
  <c r="AM86" i="8"/>
  <c r="AK167" i="8"/>
  <c r="AM167" i="8"/>
  <c r="AK324" i="8"/>
  <c r="AM324" i="8"/>
  <c r="AK360" i="8"/>
  <c r="AM360" i="8"/>
  <c r="AK384" i="8"/>
  <c r="AM384" i="8"/>
  <c r="AK400" i="8"/>
  <c r="AM400" i="8"/>
  <c r="AK416" i="8"/>
  <c r="AM416" i="8"/>
  <c r="AK436" i="8"/>
  <c r="AM436" i="8"/>
  <c r="AK452" i="8"/>
  <c r="AM452" i="8"/>
  <c r="AK466" i="8"/>
  <c r="AM466" i="8"/>
  <c r="AK490" i="8"/>
  <c r="AM490" i="8"/>
  <c r="AK506" i="8"/>
  <c r="AM506" i="8"/>
  <c r="AK520" i="8"/>
  <c r="AM520" i="8"/>
  <c r="AK528" i="8"/>
  <c r="AM528" i="8"/>
  <c r="AK540" i="8"/>
  <c r="AM540" i="8"/>
  <c r="AK560" i="8"/>
  <c r="AM560" i="8"/>
  <c r="AK568" i="8"/>
  <c r="AM568" i="8"/>
  <c r="AK592" i="8"/>
  <c r="AM592" i="8"/>
  <c r="AK602" i="8"/>
  <c r="AM602" i="8"/>
  <c r="AK612" i="8"/>
  <c r="AM612" i="8"/>
  <c r="AK195" i="8"/>
  <c r="AM195" i="8"/>
  <c r="AK103" i="8"/>
  <c r="AM103" i="8"/>
  <c r="AK286" i="8"/>
  <c r="AM286" i="8"/>
  <c r="AK344" i="8"/>
  <c r="AM344" i="8"/>
  <c r="AK356" i="8"/>
  <c r="AM356" i="8"/>
  <c r="AK366" i="8"/>
  <c r="AM366" i="8"/>
  <c r="AK378" i="8"/>
  <c r="AM378" i="8"/>
  <c r="AK392" i="8"/>
  <c r="AM392" i="8"/>
  <c r="AK412" i="8"/>
  <c r="AM412" i="8"/>
  <c r="AK422" i="8"/>
  <c r="AM422" i="8"/>
  <c r="AK438" i="8"/>
  <c r="AM438" i="8"/>
  <c r="AK454" i="8"/>
  <c r="AM454" i="8"/>
  <c r="AK470" i="8"/>
  <c r="AM470" i="8"/>
  <c r="AK480" i="8"/>
  <c r="AM480" i="8"/>
  <c r="AK496" i="8"/>
  <c r="AM496" i="8"/>
  <c r="AK512" i="8"/>
  <c r="AM512" i="8"/>
  <c r="AK542" i="8"/>
  <c r="AM542" i="8"/>
  <c r="AK552" i="8"/>
  <c r="AM552" i="8"/>
  <c r="AK576" i="8"/>
  <c r="AM576" i="8"/>
  <c r="AK160" i="8"/>
  <c r="AM160" i="8"/>
  <c r="AK132" i="8"/>
  <c r="AM132" i="8"/>
  <c r="AK125" i="8"/>
  <c r="AM125" i="8"/>
  <c r="AK120" i="8"/>
  <c r="AM120" i="8"/>
  <c r="AK178" i="8"/>
  <c r="AM178" i="8"/>
  <c r="AK246" i="8"/>
  <c r="AM246" i="8"/>
  <c r="AK176" i="8"/>
  <c r="AM176" i="8"/>
  <c r="AK117" i="8"/>
  <c r="AM117" i="8"/>
  <c r="AK225" i="8"/>
  <c r="AM225" i="8"/>
  <c r="AK73" i="8"/>
  <c r="AM73" i="8"/>
  <c r="AK26" i="8"/>
  <c r="AM26" i="8"/>
  <c r="AK162" i="8"/>
  <c r="AM162" i="8"/>
  <c r="AK244" i="8"/>
  <c r="AM244" i="8"/>
  <c r="AK184" i="8"/>
  <c r="AM184" i="8"/>
  <c r="AK153" i="8"/>
  <c r="AM153" i="8"/>
  <c r="AK1002" i="8"/>
  <c r="AM1002" i="8"/>
  <c r="AK227" i="8"/>
  <c r="AM227" i="8"/>
  <c r="AK198" i="8"/>
  <c r="AM198" i="8"/>
  <c r="AK207" i="8"/>
  <c r="AM207" i="8"/>
  <c r="AK159" i="8"/>
  <c r="AM159" i="8"/>
  <c r="AK123" i="8"/>
  <c r="AM123" i="8"/>
  <c r="AK39" i="8"/>
  <c r="AM39" i="8"/>
  <c r="AK146" i="8"/>
  <c r="AM146" i="8"/>
  <c r="AK219" i="8"/>
  <c r="AM219" i="8"/>
  <c r="AK50" i="8"/>
  <c r="AM50" i="8"/>
  <c r="AK217" i="8"/>
  <c r="AM217" i="8"/>
  <c r="AK18" i="8"/>
  <c r="AM18" i="8"/>
  <c r="AK237" i="8"/>
  <c r="AM237" i="8"/>
  <c r="AK236" i="8"/>
  <c r="AM236" i="8"/>
  <c r="AK137" i="8"/>
  <c r="AM137" i="8"/>
  <c r="AK183" i="8"/>
  <c r="AM183" i="8"/>
  <c r="AK265" i="8"/>
  <c r="AM265" i="8"/>
  <c r="AK277" i="8"/>
  <c r="AM277" i="8"/>
  <c r="AK297" i="8"/>
  <c r="AM297" i="8"/>
  <c r="AK309" i="8"/>
  <c r="AM309" i="8"/>
  <c r="AK323" i="8"/>
  <c r="AM323" i="8"/>
  <c r="AK337" i="8"/>
  <c r="AM337" i="8"/>
  <c r="AK143" i="8"/>
  <c r="AM143" i="8"/>
  <c r="AK205" i="8"/>
  <c r="AM205" i="8"/>
  <c r="AK40" i="8"/>
  <c r="AM40" i="8"/>
  <c r="AK122" i="8"/>
  <c r="AM122" i="8"/>
  <c r="AK271" i="8"/>
  <c r="AM271" i="8"/>
  <c r="AK287" i="8"/>
  <c r="AM287" i="8"/>
  <c r="AK307" i="8"/>
  <c r="AM307" i="8"/>
  <c r="AK329" i="8"/>
  <c r="AM329" i="8"/>
  <c r="AK65" i="8"/>
  <c r="AM65" i="8"/>
  <c r="AK105" i="8"/>
  <c r="AM105" i="8"/>
  <c r="AK109" i="8"/>
  <c r="AM109" i="8"/>
  <c r="AK247" i="8"/>
  <c r="AM247" i="8"/>
  <c r="AK181" i="8"/>
  <c r="AM181" i="8"/>
  <c r="AK249" i="8"/>
  <c r="AM249" i="8"/>
  <c r="AK260" i="8"/>
  <c r="AM260" i="8"/>
  <c r="AK268" i="8"/>
  <c r="AM268" i="8"/>
  <c r="AK284" i="8"/>
  <c r="AM284" i="8"/>
  <c r="AK298" i="8"/>
  <c r="AM298" i="8"/>
  <c r="AK312" i="8"/>
  <c r="AM312" i="8"/>
  <c r="AK328" i="8"/>
  <c r="AM328" i="8"/>
  <c r="AK204" i="8"/>
  <c r="AM204" i="8"/>
  <c r="AK252" i="8"/>
  <c r="AM252" i="8"/>
  <c r="AK276" i="8"/>
  <c r="AM276" i="8"/>
  <c r="AK346" i="8"/>
  <c r="AM346" i="8"/>
  <c r="AK372" i="8"/>
  <c r="AM372" i="8"/>
  <c r="AK394" i="8"/>
  <c r="AM394" i="8"/>
  <c r="AK404" i="8"/>
  <c r="AM404" i="8"/>
  <c r="AK428" i="8"/>
  <c r="AM428" i="8"/>
  <c r="AK446" i="8"/>
  <c r="AM446" i="8"/>
  <c r="AK460" i="8"/>
  <c r="AM460" i="8"/>
  <c r="AK482" i="8"/>
  <c r="AM482" i="8"/>
  <c r="AK498" i="8"/>
  <c r="AM498" i="8"/>
  <c r="AK514" i="8"/>
  <c r="AM514" i="8"/>
  <c r="AK524" i="8"/>
  <c r="AM524" i="8"/>
  <c r="AK532" i="8"/>
  <c r="AM532" i="8"/>
  <c r="AK554" i="8"/>
  <c r="AM554" i="8"/>
  <c r="AK564" i="8"/>
  <c r="AM564" i="8"/>
  <c r="AK578" i="8"/>
  <c r="AM578" i="8"/>
  <c r="AK596" i="8"/>
  <c r="AM596" i="8"/>
  <c r="AK606" i="8"/>
  <c r="AM606" i="8"/>
  <c r="AK620" i="8"/>
  <c r="AM620" i="8"/>
  <c r="AK196" i="8"/>
  <c r="AM196" i="8"/>
  <c r="AK270" i="8"/>
  <c r="AM270" i="8"/>
  <c r="AK310" i="8"/>
  <c r="AM310" i="8"/>
  <c r="AK352" i="8"/>
  <c r="AM352" i="8"/>
  <c r="AK362" i="8"/>
  <c r="AM362" i="8"/>
  <c r="AK374" i="8"/>
  <c r="AM374" i="8"/>
  <c r="AK388" i="8"/>
  <c r="AM388" i="8"/>
  <c r="AK408" i="8"/>
  <c r="AM408" i="8"/>
  <c r="AK418" i="8"/>
  <c r="AM418" i="8"/>
  <c r="AK430" i="8"/>
  <c r="AM430" i="8"/>
  <c r="AK444" i="8"/>
  <c r="AM444" i="8"/>
  <c r="AK462" i="8"/>
  <c r="AM462" i="8"/>
  <c r="AK474" i="8"/>
  <c r="AM474" i="8"/>
  <c r="AK488" i="8"/>
  <c r="AM488" i="8"/>
  <c r="AK504" i="8"/>
  <c r="AM504" i="8"/>
  <c r="AK536" i="8"/>
  <c r="AM536" i="8"/>
  <c r="AK546" i="8"/>
  <c r="AM546" i="8"/>
  <c r="AK572" i="8"/>
  <c r="AM572" i="8"/>
  <c r="AK584" i="8"/>
  <c r="AM584" i="8"/>
  <c r="AK230" i="8"/>
  <c r="AM230" i="8"/>
  <c r="AK141" i="8"/>
  <c r="AM141" i="8"/>
  <c r="AK138" i="8"/>
  <c r="AM138" i="8"/>
  <c r="AK261" i="8"/>
  <c r="AM261" i="8"/>
  <c r="AK293" i="8"/>
  <c r="AM293" i="8"/>
  <c r="AK319" i="8"/>
  <c r="AM319" i="8"/>
  <c r="AK76" i="8"/>
  <c r="AM76" i="8"/>
  <c r="AK56" i="8"/>
  <c r="AM56" i="8"/>
  <c r="AK269" i="8"/>
  <c r="AM269" i="8"/>
  <c r="AK301" i="8"/>
  <c r="AM301" i="8"/>
  <c r="AK341" i="8"/>
  <c r="AM341" i="8"/>
  <c r="AK31" i="8"/>
  <c r="AM31" i="8"/>
  <c r="AK168" i="8"/>
  <c r="AM168" i="8"/>
  <c r="AK209" i="8"/>
  <c r="AM209" i="8"/>
  <c r="AK280" i="8"/>
  <c r="AM280" i="8"/>
  <c r="AK308" i="8"/>
  <c r="AM308" i="8"/>
  <c r="AK340" i="8"/>
  <c r="AM340" i="8"/>
  <c r="AK38" i="8"/>
  <c r="AM38" i="8"/>
  <c r="AK370" i="8"/>
  <c r="AM370" i="8"/>
  <c r="AK402" i="8"/>
  <c r="AM402" i="8"/>
  <c r="AK442" i="8"/>
  <c r="AM442" i="8"/>
  <c r="AK476" i="8"/>
  <c r="AM476" i="8"/>
  <c r="AK510" i="8"/>
  <c r="AM510" i="8"/>
  <c r="AK530" i="8"/>
  <c r="AM530" i="8"/>
  <c r="AK562" i="8"/>
  <c r="AM562" i="8"/>
  <c r="AK594" i="8"/>
  <c r="AM594" i="8"/>
  <c r="AK614" i="8"/>
  <c r="AM614" i="8"/>
  <c r="AK151" i="8"/>
  <c r="AM151" i="8"/>
  <c r="AK347" i="8"/>
  <c r="AM347" i="8"/>
  <c r="AK368" i="8"/>
  <c r="AM368" i="8"/>
  <c r="AK396" i="8"/>
  <c r="AM396" i="8"/>
  <c r="AK426" i="8"/>
  <c r="AM426" i="8"/>
  <c r="AK456" i="8"/>
  <c r="AM456" i="8"/>
  <c r="AK486" i="8"/>
  <c r="AM486" i="8"/>
  <c r="AK518" i="8"/>
  <c r="AM518" i="8"/>
  <c r="AK556" i="8"/>
  <c r="AM556" i="8"/>
  <c r="AK588" i="8"/>
  <c r="AM588" i="8"/>
  <c r="AK616" i="8"/>
  <c r="AM616" i="8"/>
  <c r="AK628" i="8"/>
  <c r="AM628" i="8"/>
  <c r="AK85" i="8"/>
  <c r="AM85" i="8"/>
  <c r="AK290" i="8"/>
  <c r="AM290" i="8"/>
  <c r="AK343" i="8"/>
  <c r="AM343" i="8"/>
  <c r="AK355" i="8"/>
  <c r="AM355" i="8"/>
  <c r="AK363" i="8"/>
  <c r="AM363" i="8"/>
  <c r="AK383" i="8"/>
  <c r="AM383" i="8"/>
  <c r="AK399" i="8"/>
  <c r="AM399" i="8"/>
  <c r="AK413" i="8"/>
  <c r="AM413" i="8"/>
  <c r="AK433" i="8"/>
  <c r="AM433" i="8"/>
  <c r="AK441" i="8"/>
  <c r="AM441" i="8"/>
  <c r="AK457" i="8"/>
  <c r="AM457" i="8"/>
  <c r="AK477" i="8"/>
  <c r="AM477" i="8"/>
  <c r="AK491" i="8"/>
  <c r="AM491" i="8"/>
  <c r="AK511" i="8"/>
  <c r="AM511" i="8"/>
  <c r="AK521" i="8"/>
  <c r="AM521" i="8"/>
  <c r="AK539" i="8"/>
  <c r="AM539" i="8"/>
  <c r="AK563" i="8"/>
  <c r="AM563" i="8"/>
  <c r="AK585" i="8"/>
  <c r="AM585" i="8"/>
  <c r="AK607" i="8"/>
  <c r="AM607" i="8"/>
  <c r="AK617" i="8"/>
  <c r="AM617" i="8"/>
  <c r="AK635" i="8"/>
  <c r="AM635" i="8"/>
  <c r="AK365" i="8"/>
  <c r="AM365" i="8"/>
  <c r="AK405" i="8"/>
  <c r="AM405" i="8"/>
  <c r="AK501" i="8"/>
  <c r="AM501" i="8"/>
  <c r="AK557" i="8"/>
  <c r="AM557" i="8"/>
  <c r="AK597" i="8"/>
  <c r="AM597" i="8"/>
  <c r="AK636" i="8"/>
  <c r="AM636" i="8"/>
  <c r="AK650" i="8"/>
  <c r="AM650" i="8"/>
  <c r="AK664" i="8"/>
  <c r="AM664" i="8"/>
  <c r="AK686" i="8"/>
  <c r="AM686" i="8"/>
  <c r="AK704" i="8"/>
  <c r="AM704" i="8"/>
  <c r="AK722" i="8"/>
  <c r="AM722" i="8"/>
  <c r="AK734" i="8"/>
  <c r="AM734" i="8"/>
  <c r="AK750" i="8"/>
  <c r="AM750" i="8"/>
  <c r="AK768" i="8"/>
  <c r="AM768" i="8"/>
  <c r="AK780" i="8"/>
  <c r="AM780" i="8"/>
  <c r="AK802" i="8"/>
  <c r="AM802" i="8"/>
  <c r="AK814" i="8"/>
  <c r="AM814" i="8"/>
  <c r="AK826" i="8"/>
  <c r="AM826" i="8"/>
  <c r="AK840" i="8"/>
  <c r="AM840" i="8"/>
  <c r="AK858" i="8"/>
  <c r="AM858" i="8"/>
  <c r="AK870" i="8"/>
  <c r="AM870" i="8"/>
  <c r="AK880" i="8"/>
  <c r="AM880" i="8"/>
  <c r="AK350" i="8"/>
  <c r="AM350" i="8"/>
  <c r="AK431" i="8"/>
  <c r="AM431" i="8"/>
  <c r="AK495" i="8"/>
  <c r="AM495" i="8"/>
  <c r="AK567" i="8"/>
  <c r="AM567" i="8"/>
  <c r="AK644" i="8"/>
  <c r="AM644" i="8"/>
  <c r="AK668" i="8"/>
  <c r="AM668" i="8"/>
  <c r="AK680" i="8"/>
  <c r="AM680" i="8"/>
  <c r="AK690" i="8"/>
  <c r="AM690" i="8"/>
  <c r="AK706" i="8"/>
  <c r="AM706" i="8"/>
  <c r="AK716" i="8"/>
  <c r="AM716" i="8"/>
  <c r="AK744" i="8"/>
  <c r="AM744" i="8"/>
  <c r="AK758" i="8"/>
  <c r="AM758" i="8"/>
  <c r="AK774" i="8"/>
  <c r="AM774" i="8"/>
  <c r="AK33" i="8"/>
  <c r="AM33" i="8"/>
  <c r="AK115" i="8"/>
  <c r="AM115" i="8"/>
  <c r="AK194" i="8"/>
  <c r="AM194" i="8"/>
  <c r="AK175" i="8"/>
  <c r="AM175" i="8"/>
  <c r="AK275" i="8"/>
  <c r="AM275" i="8"/>
  <c r="AK305" i="8"/>
  <c r="AM305" i="8"/>
  <c r="AK335" i="8"/>
  <c r="AM335" i="8"/>
  <c r="AK37" i="8"/>
  <c r="AM37" i="8"/>
  <c r="AK234" i="8"/>
  <c r="AM234" i="8"/>
  <c r="AK283" i="8"/>
  <c r="AM283" i="8"/>
  <c r="AK321" i="8"/>
  <c r="AM321" i="8"/>
  <c r="AK11" i="8"/>
  <c r="AM11" i="8"/>
  <c r="AK15" i="8"/>
  <c r="AM15" i="8"/>
  <c r="AK180" i="8"/>
  <c r="AM180" i="8"/>
  <c r="AK266" i="8"/>
  <c r="AM266" i="8"/>
  <c r="AK296" i="8"/>
  <c r="AM296" i="8"/>
  <c r="AK320" i="8"/>
  <c r="AM320" i="8"/>
  <c r="AK127" i="8"/>
  <c r="AM127" i="8"/>
  <c r="AK332" i="8"/>
  <c r="AM332" i="8"/>
  <c r="AK386" i="8"/>
  <c r="AM386" i="8"/>
  <c r="AK424" i="8"/>
  <c r="AM424" i="8"/>
  <c r="AK458" i="8"/>
  <c r="AM458" i="8"/>
  <c r="AK494" i="8"/>
  <c r="AM494" i="8"/>
  <c r="AK522" i="8"/>
  <c r="AM522" i="8"/>
  <c r="AK550" i="8"/>
  <c r="AM550" i="8"/>
  <c r="AK570" i="8"/>
  <c r="AM570" i="8"/>
  <c r="AK604" i="8"/>
  <c r="AM604" i="8"/>
  <c r="AK44" i="8"/>
  <c r="AM44" i="8"/>
  <c r="AK302" i="8"/>
  <c r="AM302" i="8"/>
  <c r="AK358" i="8"/>
  <c r="AM358" i="8"/>
  <c r="AK382" i="8"/>
  <c r="AM382" i="8"/>
  <c r="AK414" i="8"/>
  <c r="AM414" i="8"/>
  <c r="AK440" i="8"/>
  <c r="AM440" i="8"/>
  <c r="AK472" i="8"/>
  <c r="AM472" i="8"/>
  <c r="AK502" i="8"/>
  <c r="AM502" i="8"/>
  <c r="AK544" i="8"/>
  <c r="AM544" i="8"/>
  <c r="AK582" i="8"/>
  <c r="AM582" i="8"/>
  <c r="AK600" i="8"/>
  <c r="AM600" i="8"/>
  <c r="AK622" i="8"/>
  <c r="AM622" i="8"/>
  <c r="AK49" i="8"/>
  <c r="AM49" i="8"/>
  <c r="AK144" i="8"/>
  <c r="AM144" i="8"/>
  <c r="AK322" i="8"/>
  <c r="AM322" i="8"/>
  <c r="AK348" i="8"/>
  <c r="AM348" i="8"/>
  <c r="AK359" i="8"/>
  <c r="AM359" i="8"/>
  <c r="AK369" i="8"/>
  <c r="AM369" i="8"/>
  <c r="AK391" i="8"/>
  <c r="AM391" i="8"/>
  <c r="AK407" i="8"/>
  <c r="AM407" i="8"/>
  <c r="AK421" i="8"/>
  <c r="AM421" i="8"/>
  <c r="AK437" i="8"/>
  <c r="AM437" i="8"/>
  <c r="AK447" i="8"/>
  <c r="AM447" i="8"/>
  <c r="AK469" i="8"/>
  <c r="AM469" i="8"/>
  <c r="AK487" i="8"/>
  <c r="AM487" i="8"/>
  <c r="AK503" i="8"/>
  <c r="AM503" i="8"/>
  <c r="AK517" i="8"/>
  <c r="AM517" i="8"/>
  <c r="AK531" i="8"/>
  <c r="AM531" i="8"/>
  <c r="AK551" i="8"/>
  <c r="AM551" i="8"/>
  <c r="AK577" i="8"/>
  <c r="AM577" i="8"/>
  <c r="AK595" i="8"/>
  <c r="AM595" i="8"/>
  <c r="AK613" i="8"/>
  <c r="AM613" i="8"/>
  <c r="AK627" i="8"/>
  <c r="AM627" i="8"/>
  <c r="AK639" i="8"/>
  <c r="AM639" i="8"/>
  <c r="AK381" i="8"/>
  <c r="AM381" i="8"/>
  <c r="AK461" i="8"/>
  <c r="AM461" i="8"/>
  <c r="AK533" i="8"/>
  <c r="AM533" i="8"/>
  <c r="AK581" i="8"/>
  <c r="AM581" i="8"/>
  <c r="AK621" i="8"/>
  <c r="AM621" i="8"/>
  <c r="AK646" i="8"/>
  <c r="AM646" i="8"/>
  <c r="AK658" i="8"/>
  <c r="AM658" i="8"/>
  <c r="AK674" i="8"/>
  <c r="AM674" i="8"/>
  <c r="AK696" i="8"/>
  <c r="AM696" i="8"/>
  <c r="AK718" i="8"/>
  <c r="AM718" i="8"/>
  <c r="AK730" i="8"/>
  <c r="AM730" i="8"/>
  <c r="AK740" i="8"/>
  <c r="AM740" i="8"/>
  <c r="AK754" i="8"/>
  <c r="AM754" i="8"/>
  <c r="AK772" i="8"/>
  <c r="AM772" i="8"/>
  <c r="AK786" i="8"/>
  <c r="AM786" i="8"/>
  <c r="AK806" i="8"/>
  <c r="AM806" i="8"/>
  <c r="AK822" i="8"/>
  <c r="AM822" i="8"/>
  <c r="AK834" i="8"/>
  <c r="AM834" i="8"/>
  <c r="AK850" i="8"/>
  <c r="AM850" i="8"/>
  <c r="AK862" i="8"/>
  <c r="AM862" i="8"/>
  <c r="AK876" i="8"/>
  <c r="AM876" i="8"/>
  <c r="AK304" i="8"/>
  <c r="AM304" i="8"/>
  <c r="AK415" i="8"/>
  <c r="AM415" i="8"/>
  <c r="AK463" i="8"/>
  <c r="AM463" i="8"/>
  <c r="AK148" i="8"/>
  <c r="AM148" i="8"/>
  <c r="AK98" i="8"/>
  <c r="AM98" i="8"/>
  <c r="AK299" i="8"/>
  <c r="AM299" i="8"/>
  <c r="AK21" i="8"/>
  <c r="AM21" i="8"/>
  <c r="AK279" i="8"/>
  <c r="AM279" i="8"/>
  <c r="AK32" i="8"/>
  <c r="AM32" i="8"/>
  <c r="AK112" i="8"/>
  <c r="AM112" i="8"/>
  <c r="AK288" i="8"/>
  <c r="AM288" i="8"/>
  <c r="AK16" i="8"/>
  <c r="AM16" i="8"/>
  <c r="AK380" i="8"/>
  <c r="AM380" i="8"/>
  <c r="AK450" i="8"/>
  <c r="AM450" i="8"/>
  <c r="AK516" i="8"/>
  <c r="AM516" i="8"/>
  <c r="AK566" i="8"/>
  <c r="AM566" i="8"/>
  <c r="AK624" i="8"/>
  <c r="AM624" i="8"/>
  <c r="AK354" i="8"/>
  <c r="AM354" i="8"/>
  <c r="AK410" i="8"/>
  <c r="AM410" i="8"/>
  <c r="AK468" i="8"/>
  <c r="AM468" i="8"/>
  <c r="AK538" i="8"/>
  <c r="AM538" i="8"/>
  <c r="AK590" i="8"/>
  <c r="AM590" i="8"/>
  <c r="AK235" i="8"/>
  <c r="AM235" i="8"/>
  <c r="AK314" i="8"/>
  <c r="AM314" i="8"/>
  <c r="AK357" i="8"/>
  <c r="AM357" i="8"/>
  <c r="AK389" i="8"/>
  <c r="AM389" i="8"/>
  <c r="AK419" i="8"/>
  <c r="AM419" i="8"/>
  <c r="AK443" i="8"/>
  <c r="AM443" i="8"/>
  <c r="AK485" i="8"/>
  <c r="AM485" i="8"/>
  <c r="AK513" i="8"/>
  <c r="AM513" i="8"/>
  <c r="AK541" i="8"/>
  <c r="AM541" i="8"/>
  <c r="AK591" i="8"/>
  <c r="AM591" i="8"/>
  <c r="AK623" i="8"/>
  <c r="AM623" i="8"/>
  <c r="AK373" i="8"/>
  <c r="AM373" i="8"/>
  <c r="AK509" i="8"/>
  <c r="AM509" i="8"/>
  <c r="AK605" i="8"/>
  <c r="AM605" i="8"/>
  <c r="AK654" i="8"/>
  <c r="AM654" i="8"/>
  <c r="AK694" i="8"/>
  <c r="AM694" i="8"/>
  <c r="AK726" i="8"/>
  <c r="AM726" i="8"/>
  <c r="AK752" i="8"/>
  <c r="AM752" i="8"/>
  <c r="AK782" i="8"/>
  <c r="AM782" i="8"/>
  <c r="AK818" i="8"/>
  <c r="AM818" i="8"/>
  <c r="AK848" i="8"/>
  <c r="AM848" i="8"/>
  <c r="AK874" i="8"/>
  <c r="AM874" i="8"/>
  <c r="AK375" i="8"/>
  <c r="AM375" i="8"/>
  <c r="AK527" i="8"/>
  <c r="AM527" i="8"/>
  <c r="AK599" i="8"/>
  <c r="AM599" i="8"/>
  <c r="AK662" i="8"/>
  <c r="AM662" i="8"/>
  <c r="AK682" i="8"/>
  <c r="AM682" i="8"/>
  <c r="AK698" i="8"/>
  <c r="AM698" i="8"/>
  <c r="AK714" i="8"/>
  <c r="AM714" i="8"/>
  <c r="AK746" i="8"/>
  <c r="AM746" i="8"/>
  <c r="AK764" i="8"/>
  <c r="AM764" i="8"/>
  <c r="AK790" i="8"/>
  <c r="AM790" i="8"/>
  <c r="AK798" i="8"/>
  <c r="AM798" i="8"/>
  <c r="AK816" i="8"/>
  <c r="AM816" i="8"/>
  <c r="AK838" i="8"/>
  <c r="AM838" i="8"/>
  <c r="AK852" i="8"/>
  <c r="AM852" i="8"/>
  <c r="AK872" i="8"/>
  <c r="AM872" i="8"/>
  <c r="AK70" i="8"/>
  <c r="AM70" i="8"/>
  <c r="AK387" i="8"/>
  <c r="AM387" i="8"/>
  <c r="AK467" i="8"/>
  <c r="AM467" i="8"/>
  <c r="AK515" i="8"/>
  <c r="AM515" i="8"/>
  <c r="AK579" i="8"/>
  <c r="AM579" i="8"/>
  <c r="AK630" i="8"/>
  <c r="AM630" i="8"/>
  <c r="AK647" i="8"/>
  <c r="AM647" i="8"/>
  <c r="AK675" i="8"/>
  <c r="AM675" i="8"/>
  <c r="AK701" i="8"/>
  <c r="AM701" i="8"/>
  <c r="AK711" i="8"/>
  <c r="AM711" i="8"/>
  <c r="AK725" i="8"/>
  <c r="AM725" i="8"/>
  <c r="AK743" i="8"/>
  <c r="AM743" i="8"/>
  <c r="AK757" i="8"/>
  <c r="AM757" i="8"/>
  <c r="AK769" i="8"/>
  <c r="AM769" i="8"/>
  <c r="AK783" i="8"/>
  <c r="AM783" i="8"/>
  <c r="AK797" i="8"/>
  <c r="AM797" i="8"/>
  <c r="AK817" i="8"/>
  <c r="AM817" i="8"/>
  <c r="AK831" i="8"/>
  <c r="AM831" i="8"/>
  <c r="AK851" i="8"/>
  <c r="AM851" i="8"/>
  <c r="AK869" i="8"/>
  <c r="AM869" i="8"/>
  <c r="AK903" i="8"/>
  <c r="AM903" i="8"/>
  <c r="AK425" i="8"/>
  <c r="AM425" i="8"/>
  <c r="AK669" i="8"/>
  <c r="AM669" i="8"/>
  <c r="AK709" i="8"/>
  <c r="AM709" i="8"/>
  <c r="AK805" i="8"/>
  <c r="AM805" i="8"/>
  <c r="AK845" i="8"/>
  <c r="AM845" i="8"/>
  <c r="AK888" i="8"/>
  <c r="AM888" i="8"/>
  <c r="AK904" i="8"/>
  <c r="AM904" i="8"/>
  <c r="AK925" i="8"/>
  <c r="AM925" i="8"/>
  <c r="AK14" i="8"/>
  <c r="AM14" i="8"/>
  <c r="AK97" i="8"/>
  <c r="AM97" i="8"/>
  <c r="AK315" i="8"/>
  <c r="AM315" i="8"/>
  <c r="AK121" i="8"/>
  <c r="AM121" i="8"/>
  <c r="AK291" i="8"/>
  <c r="AM291" i="8"/>
  <c r="AK220" i="8"/>
  <c r="AM220" i="8"/>
  <c r="AK10" i="8"/>
  <c r="AM10" i="8"/>
  <c r="AK300" i="8"/>
  <c r="AM300" i="8"/>
  <c r="AK140" i="8"/>
  <c r="AM140" i="8"/>
  <c r="AK398" i="8"/>
  <c r="AM398" i="8"/>
  <c r="AK464" i="8"/>
  <c r="AM464" i="8"/>
  <c r="AK526" i="8"/>
  <c r="AM526" i="8"/>
  <c r="AK580" i="8"/>
  <c r="AM580" i="8"/>
  <c r="AK212" i="8"/>
  <c r="AM212" i="8"/>
  <c r="AK364" i="8"/>
  <c r="AM364" i="8"/>
  <c r="AK420" i="8"/>
  <c r="AM420" i="8"/>
  <c r="AK478" i="8"/>
  <c r="AM478" i="8"/>
  <c r="AK548" i="8"/>
  <c r="AM548" i="8"/>
  <c r="AK608" i="8"/>
  <c r="AM608" i="8"/>
  <c r="AK126" i="8"/>
  <c r="AM126" i="8"/>
  <c r="AK330" i="8"/>
  <c r="AM330" i="8"/>
  <c r="AK361" i="8"/>
  <c r="AM361" i="8"/>
  <c r="AK395" i="8"/>
  <c r="AM395" i="8"/>
  <c r="AK429" i="8"/>
  <c r="AM429" i="8"/>
  <c r="AK453" i="8"/>
  <c r="AM453" i="8"/>
  <c r="AK489" i="8"/>
  <c r="AM489" i="8"/>
  <c r="AK519" i="8"/>
  <c r="AM519" i="8"/>
  <c r="AK555" i="8"/>
  <c r="AM555" i="8"/>
  <c r="AK603" i="8"/>
  <c r="AM603" i="8"/>
  <c r="AK631" i="8"/>
  <c r="AM631" i="8"/>
  <c r="AK397" i="8"/>
  <c r="AM397" i="8"/>
  <c r="AK549" i="8"/>
  <c r="AM549" i="8"/>
  <c r="AK634" i="8"/>
  <c r="AM634" i="8"/>
  <c r="AK660" i="8"/>
  <c r="AM660" i="8"/>
  <c r="AK700" i="8"/>
  <c r="AM700" i="8"/>
  <c r="AK732" i="8"/>
  <c r="AM732" i="8"/>
  <c r="AK762" i="8"/>
  <c r="AM762" i="8"/>
  <c r="AK788" i="8"/>
  <c r="AM788" i="8"/>
  <c r="AK824" i="8"/>
  <c r="AM824" i="8"/>
  <c r="AK854" i="8"/>
  <c r="AM854" i="8"/>
  <c r="AK878" i="8"/>
  <c r="AM878" i="8"/>
  <c r="AK423" i="8"/>
  <c r="AM423" i="8"/>
  <c r="AK543" i="8"/>
  <c r="AM543" i="8"/>
  <c r="AK640" i="8"/>
  <c r="AM640" i="8"/>
  <c r="AK670" i="8"/>
  <c r="AM670" i="8"/>
  <c r="AK684" i="8"/>
  <c r="AM684" i="8"/>
  <c r="AK702" i="8"/>
  <c r="AM702" i="8"/>
  <c r="AK724" i="8"/>
  <c r="AM724" i="8"/>
  <c r="AK748" i="8"/>
  <c r="AM748" i="8"/>
  <c r="AK766" i="8"/>
  <c r="AM766" i="8"/>
  <c r="AK792" i="8"/>
  <c r="AM792" i="8"/>
  <c r="AK800" i="8"/>
  <c r="AM800" i="8"/>
  <c r="AK820" i="8"/>
  <c r="AM820" i="8"/>
  <c r="AK842" i="8"/>
  <c r="AM842" i="8"/>
  <c r="AK856" i="8"/>
  <c r="AM856" i="8"/>
  <c r="AK882" i="8"/>
  <c r="AM882" i="8"/>
  <c r="AK48" i="8"/>
  <c r="AM48" i="8"/>
  <c r="AK411" i="8"/>
  <c r="AM411" i="8"/>
  <c r="AK475" i="8"/>
  <c r="AM475" i="8"/>
  <c r="AK523" i="8"/>
  <c r="AM523" i="8"/>
  <c r="AK587" i="8"/>
  <c r="AM587" i="8"/>
  <c r="AK633" i="8"/>
  <c r="AM633" i="8"/>
  <c r="AK649" i="8"/>
  <c r="AM649" i="8"/>
  <c r="AK679" i="8"/>
  <c r="AM679" i="8"/>
  <c r="AK703" i="8"/>
  <c r="AM703" i="8"/>
  <c r="AK717" i="8"/>
  <c r="AM717" i="8"/>
  <c r="AK733" i="8"/>
  <c r="AM733" i="8"/>
  <c r="AK745" i="8"/>
  <c r="AM745" i="8"/>
  <c r="AK759" i="8"/>
  <c r="AM759" i="8"/>
  <c r="AK773" i="8"/>
  <c r="AM773" i="8"/>
  <c r="AK787" i="8"/>
  <c r="AM787" i="8"/>
  <c r="AK799" i="8"/>
  <c r="AM799" i="8"/>
  <c r="AK823" i="8"/>
  <c r="AM823" i="8"/>
  <c r="AK837" i="8"/>
  <c r="AM837" i="8"/>
  <c r="AK855" i="8"/>
  <c r="AM855" i="8"/>
  <c r="AK893" i="8"/>
  <c r="AM893" i="8"/>
  <c r="AK905" i="8"/>
  <c r="AM905" i="8"/>
  <c r="AK553" i="8"/>
  <c r="AM553" i="8"/>
  <c r="AK677" i="8"/>
  <c r="AM677" i="8"/>
  <c r="AK741" i="8"/>
  <c r="AM741" i="8"/>
  <c r="AK813" i="8"/>
  <c r="AM813" i="8"/>
  <c r="AK853" i="8"/>
  <c r="AM853" i="8"/>
  <c r="AK891" i="8"/>
  <c r="AM891" i="8"/>
  <c r="AK907" i="8"/>
  <c r="AM907" i="8"/>
  <c r="AK927" i="8"/>
  <c r="AM927" i="8"/>
  <c r="AK957" i="8"/>
  <c r="AM957" i="8"/>
  <c r="AK979" i="8"/>
  <c r="AM979" i="8"/>
  <c r="AK991" i="8"/>
  <c r="AM991" i="8"/>
  <c r="AK689" i="8"/>
  <c r="AM689" i="8"/>
  <c r="AK873" i="8"/>
  <c r="AM873" i="8"/>
  <c r="AK932" i="8"/>
  <c r="AM932" i="8"/>
  <c r="AK401" i="8"/>
  <c r="AM401" i="8"/>
  <c r="AK593" i="8"/>
  <c r="AM593" i="8"/>
  <c r="AK671" i="8"/>
  <c r="AM671" i="8"/>
  <c r="AK727" i="8"/>
  <c r="AM727" i="8"/>
  <c r="AK791" i="8"/>
  <c r="AM791" i="8"/>
  <c r="AK847" i="8"/>
  <c r="AM847" i="8"/>
  <c r="AK889" i="8"/>
  <c r="AM889" i="8"/>
  <c r="AK900" i="8"/>
  <c r="AM900" i="8"/>
  <c r="AK923" i="8"/>
  <c r="AM923" i="8"/>
  <c r="AK937" i="8"/>
  <c r="AM937" i="8"/>
  <c r="AK947" i="8"/>
  <c r="AM947" i="8"/>
  <c r="AK959" i="8"/>
  <c r="AM959" i="8"/>
  <c r="AK971" i="8"/>
  <c r="AM971" i="8"/>
  <c r="AK989" i="8"/>
  <c r="AM989" i="8"/>
  <c r="AK673" i="8"/>
  <c r="AM673" i="8"/>
  <c r="AK934" i="8"/>
  <c r="AM934" i="8"/>
  <c r="AK964" i="8"/>
  <c r="AM964" i="8"/>
  <c r="AK243" i="8"/>
  <c r="AM243" i="8"/>
  <c r="AK449" i="8"/>
  <c r="AM449" i="8"/>
  <c r="AK643" i="8"/>
  <c r="AM643" i="8"/>
  <c r="AK691" i="8"/>
  <c r="AM691" i="8"/>
  <c r="AK747" i="8"/>
  <c r="AM747" i="8"/>
  <c r="AK819" i="8"/>
  <c r="AM819" i="8"/>
  <c r="AK867" i="8"/>
  <c r="AM867" i="8"/>
  <c r="AK901" i="8"/>
  <c r="AM901" i="8"/>
  <c r="AK914" i="8"/>
  <c r="AM914" i="8"/>
  <c r="AK930" i="8"/>
  <c r="AM930" i="8"/>
  <c r="AK944" i="8"/>
  <c r="AM944" i="8"/>
  <c r="AK952" i="8"/>
  <c r="AM952" i="8"/>
  <c r="AK972" i="8"/>
  <c r="AM972" i="8"/>
  <c r="AK986" i="8"/>
  <c r="AM986" i="8"/>
  <c r="AK1001" i="8"/>
  <c r="AM1001" i="8"/>
  <c r="AK569" i="8"/>
  <c r="AM569" i="8"/>
  <c r="AK777" i="8"/>
  <c r="AM777" i="8"/>
  <c r="AK898" i="8"/>
  <c r="AM898" i="8"/>
  <c r="AK970" i="8"/>
  <c r="AM970" i="8"/>
  <c r="AK1000" i="8"/>
  <c r="AM1000" i="8"/>
  <c r="AK42" i="8"/>
  <c r="AM42" i="8"/>
  <c r="AK206" i="8"/>
  <c r="AM206" i="8"/>
  <c r="AK215" i="8"/>
  <c r="AM215" i="8"/>
  <c r="AK29" i="8"/>
  <c r="AM29" i="8"/>
  <c r="AK119" i="8"/>
  <c r="AM119" i="8"/>
  <c r="AK256" i="8"/>
  <c r="AM256" i="8"/>
  <c r="AK22" i="8"/>
  <c r="AM22" i="8"/>
  <c r="AK72" i="8"/>
  <c r="AM72" i="8"/>
  <c r="AK110" i="8"/>
  <c r="AM110" i="8"/>
  <c r="AK228" i="8"/>
  <c r="AM228" i="8"/>
  <c r="AK131" i="8"/>
  <c r="AM131" i="8"/>
  <c r="AK61" i="8"/>
  <c r="AM61" i="8"/>
  <c r="AK161" i="8"/>
  <c r="AM161" i="8"/>
  <c r="AK285" i="8"/>
  <c r="AM285" i="8"/>
  <c r="AK339" i="8"/>
  <c r="AM339" i="8"/>
  <c r="AK188" i="8"/>
  <c r="AM188" i="8"/>
  <c r="AK331" i="8"/>
  <c r="AM331" i="8"/>
  <c r="AK3" i="8"/>
  <c r="AM3" i="8"/>
  <c r="AK272" i="8"/>
  <c r="AM272" i="8"/>
  <c r="AK334" i="8"/>
  <c r="AM334" i="8"/>
  <c r="AK349" i="8"/>
  <c r="AM349" i="8"/>
  <c r="AK434" i="8"/>
  <c r="AM434" i="8"/>
  <c r="AK500" i="8"/>
  <c r="AM500" i="8"/>
  <c r="AK558" i="8"/>
  <c r="AM558" i="8"/>
  <c r="AK610" i="8"/>
  <c r="AM610" i="8"/>
  <c r="AK326" i="8"/>
  <c r="AM326" i="8"/>
  <c r="AK390" i="8"/>
  <c r="AM390" i="8"/>
  <c r="AK448" i="8"/>
  <c r="AM448" i="8"/>
  <c r="AK508" i="8"/>
  <c r="AM508" i="8"/>
  <c r="AK586" i="8"/>
  <c r="AM586" i="8"/>
  <c r="AK626" i="8"/>
  <c r="AM626" i="8"/>
  <c r="AK282" i="8"/>
  <c r="AM282" i="8"/>
  <c r="AK351" i="8"/>
  <c r="AM351" i="8"/>
  <c r="AK377" i="8"/>
  <c r="AM377" i="8"/>
  <c r="AK409" i="8"/>
  <c r="AM409" i="8"/>
  <c r="AK439" i="8"/>
  <c r="AM439" i="8"/>
  <c r="AK471" i="8"/>
  <c r="AM471" i="8"/>
  <c r="AK507" i="8"/>
  <c r="AM507" i="8"/>
  <c r="AK535" i="8"/>
  <c r="AM535" i="8"/>
  <c r="AK583" i="8"/>
  <c r="AM583" i="8"/>
  <c r="AK615" i="8"/>
  <c r="AM615" i="8"/>
  <c r="AK45" i="8"/>
  <c r="AM45" i="8"/>
  <c r="AK493" i="8"/>
  <c r="AM493" i="8"/>
  <c r="AK589" i="8"/>
  <c r="AM589" i="8"/>
  <c r="AK648" i="8"/>
  <c r="AM648" i="8"/>
  <c r="AK676" i="8"/>
  <c r="AM676" i="8"/>
  <c r="AK720" i="8"/>
  <c r="AM720" i="8"/>
  <c r="AK742" i="8"/>
  <c r="AM742" i="8"/>
  <c r="AK776" i="8"/>
  <c r="AM776" i="8"/>
  <c r="AK812" i="8"/>
  <c r="AM812" i="8"/>
  <c r="AK836" i="8"/>
  <c r="AM836" i="8"/>
  <c r="AK864" i="8"/>
  <c r="AM864" i="8"/>
  <c r="AK336" i="8"/>
  <c r="AM336" i="8"/>
  <c r="AK479" i="8"/>
  <c r="AM479" i="8"/>
  <c r="AK575" i="8"/>
  <c r="AM575" i="8"/>
  <c r="AK656" i="8"/>
  <c r="AM656" i="8"/>
  <c r="AK678" i="8"/>
  <c r="AM678" i="8"/>
  <c r="AK692" i="8"/>
  <c r="AM692" i="8"/>
  <c r="AK712" i="8"/>
  <c r="AM712" i="8"/>
  <c r="AK736" i="8"/>
  <c r="AM736" i="8"/>
  <c r="AK760" i="8"/>
  <c r="AM760" i="8"/>
  <c r="AK784" i="8"/>
  <c r="AM784" i="8"/>
  <c r="AK796" i="8"/>
  <c r="AM796" i="8"/>
  <c r="AK810" i="8"/>
  <c r="AM810" i="8"/>
  <c r="AK832" i="8"/>
  <c r="AM832" i="8"/>
  <c r="AK846" i="8"/>
  <c r="AM846" i="8"/>
  <c r="AK868" i="8"/>
  <c r="AM868" i="8"/>
  <c r="AK886" i="8"/>
  <c r="AM886" i="8"/>
  <c r="AK379" i="8"/>
  <c r="AM379" i="8"/>
  <c r="AK451" i="8"/>
  <c r="AM451" i="8"/>
  <c r="AK499" i="8"/>
  <c r="AM499" i="8"/>
  <c r="AK571" i="8"/>
  <c r="AM571" i="8"/>
  <c r="AK619" i="8"/>
  <c r="AM619" i="8"/>
  <c r="AK645" i="8"/>
  <c r="AM645" i="8"/>
  <c r="AK663" i="8"/>
  <c r="AM663" i="8"/>
  <c r="AK697" i="8"/>
  <c r="AM697" i="8"/>
  <c r="AK707" i="8"/>
  <c r="AM707" i="8"/>
  <c r="AK723" i="8"/>
  <c r="AM723" i="8"/>
  <c r="AK739" i="8"/>
  <c r="AM739" i="8"/>
  <c r="AK755" i="8"/>
  <c r="AM755" i="8"/>
  <c r="AK765" i="8"/>
  <c r="AM765" i="8"/>
  <c r="AK781" i="8"/>
  <c r="AM781" i="8"/>
  <c r="AK795" i="8"/>
  <c r="AM795" i="8"/>
  <c r="AK811" i="8"/>
  <c r="AM811" i="8"/>
  <c r="AK827" i="8"/>
  <c r="AM827" i="8"/>
  <c r="AK849" i="8"/>
  <c r="AM849" i="8"/>
  <c r="AK863" i="8"/>
  <c r="AM863" i="8"/>
  <c r="AK899" i="8"/>
  <c r="AM899" i="8"/>
  <c r="AK393" i="8"/>
  <c r="AM393" i="8"/>
  <c r="AK661" i="8"/>
  <c r="AM661" i="8"/>
  <c r="AK693" i="8"/>
  <c r="AM693" i="8"/>
  <c r="AK789" i="8"/>
  <c r="AM789" i="8"/>
  <c r="AK829" i="8"/>
  <c r="AM829" i="8"/>
  <c r="AK877" i="8"/>
  <c r="AM877" i="8"/>
  <c r="AK902" i="8"/>
  <c r="AM902" i="8"/>
  <c r="AK919" i="8"/>
  <c r="AM919" i="8"/>
  <c r="AK943" i="8"/>
  <c r="AM943" i="8"/>
  <c r="AK963" i="8"/>
  <c r="AM963" i="8"/>
  <c r="AK983" i="8"/>
  <c r="AM983" i="8"/>
  <c r="AK537" i="8"/>
  <c r="AM537" i="8"/>
  <c r="AK753" i="8"/>
  <c r="AM753" i="8"/>
  <c r="AK920" i="8"/>
  <c r="AM920" i="8"/>
  <c r="AK980" i="8"/>
  <c r="AM980" i="8"/>
  <c r="AK529" i="8"/>
  <c r="AM529" i="8"/>
  <c r="AK638" i="8"/>
  <c r="AM638" i="8"/>
  <c r="AK695" i="8"/>
  <c r="AM695" i="8"/>
  <c r="AK767" i="8"/>
  <c r="AM767" i="8"/>
  <c r="AK815" i="8"/>
  <c r="AM815" i="8"/>
  <c r="AK879" i="8"/>
  <c r="AM879" i="8"/>
  <c r="AK894" i="8"/>
  <c r="AM894" i="8"/>
  <c r="AK915" i="8"/>
  <c r="AM915" i="8"/>
  <c r="AK931" i="8"/>
  <c r="AM931" i="8"/>
  <c r="AK941" i="8"/>
  <c r="AM941" i="8"/>
  <c r="AK951" i="8"/>
  <c r="AM951" i="8"/>
  <c r="AK967" i="8"/>
  <c r="AM967" i="8"/>
  <c r="AK975" i="8"/>
  <c r="AM975" i="8"/>
  <c r="AK505" i="8"/>
  <c r="AM505" i="8"/>
  <c r="AK908" i="8"/>
  <c r="AM908" i="8"/>
  <c r="AK954" i="8"/>
  <c r="AM954" i="8"/>
  <c r="AK988" i="8"/>
  <c r="AM988" i="8"/>
  <c r="AK385" i="8"/>
  <c r="AM385" i="8"/>
  <c r="AK545" i="8"/>
  <c r="AM545" i="8"/>
  <c r="AK659" i="8"/>
  <c r="AM659" i="8"/>
  <c r="AK715" i="8"/>
  <c r="AM715" i="8"/>
  <c r="AK771" i="8"/>
  <c r="AM771" i="8"/>
  <c r="AK843" i="8"/>
  <c r="AM843" i="8"/>
  <c r="AK883" i="8"/>
  <c r="AM883" i="8"/>
  <c r="AK909" i="8"/>
  <c r="AM909" i="8"/>
  <c r="AK918" i="8"/>
  <c r="AM918" i="8"/>
  <c r="AK938" i="8"/>
  <c r="AM938" i="8"/>
  <c r="AK948" i="8"/>
  <c r="AM948" i="8"/>
  <c r="AK966" i="8"/>
  <c r="AM966" i="8"/>
  <c r="AK978" i="8"/>
  <c r="AM978" i="8"/>
  <c r="AK996" i="8"/>
  <c r="AM996" i="8"/>
  <c r="AK999" i="8"/>
  <c r="AM999" i="8"/>
  <c r="AK681" i="8"/>
  <c r="AM681" i="8"/>
  <c r="AK833" i="8"/>
  <c r="AM833" i="8"/>
  <c r="AK924" i="8"/>
  <c r="AM924" i="8"/>
  <c r="AK994" i="8"/>
  <c r="AM994" i="8"/>
  <c r="AK34" i="8"/>
  <c r="AM34" i="8"/>
  <c r="AK99" i="8"/>
  <c r="AM99" i="8"/>
  <c r="AK185" i="8"/>
  <c r="AM185" i="8"/>
  <c r="AK46" i="8"/>
  <c r="AM46" i="8"/>
  <c r="AK93" i="8"/>
  <c r="AM93" i="8"/>
  <c r="AK170" i="8"/>
  <c r="AM170" i="8"/>
  <c r="AK257" i="8"/>
  <c r="AM257" i="8"/>
  <c r="AK226" i="8"/>
  <c r="AM226" i="8"/>
  <c r="AK81" i="8"/>
  <c r="AM81" i="8"/>
  <c r="AK210" i="8"/>
  <c r="AM210" i="8"/>
  <c r="AK91" i="8"/>
  <c r="AM91" i="8"/>
  <c r="AK104" i="8"/>
  <c r="AM104" i="8"/>
  <c r="AK66" i="8"/>
  <c r="AM66" i="8"/>
  <c r="AK316" i="8"/>
  <c r="AM316" i="8"/>
  <c r="AK534" i="8"/>
  <c r="AM534" i="8"/>
  <c r="AK432" i="8"/>
  <c r="AM432" i="8"/>
  <c r="AK186" i="8"/>
  <c r="AM186" i="8"/>
  <c r="AK435" i="8"/>
  <c r="AM435" i="8"/>
  <c r="AK573" i="8"/>
  <c r="AM573" i="8"/>
  <c r="AK565" i="8"/>
  <c r="AM565" i="8"/>
  <c r="AK738" i="8"/>
  <c r="AM738" i="8"/>
  <c r="AK860" i="8"/>
  <c r="AM860" i="8"/>
  <c r="AK652" i="8"/>
  <c r="AM652" i="8"/>
  <c r="AK728" i="8"/>
  <c r="AM728" i="8"/>
  <c r="AK808" i="8"/>
  <c r="AM808" i="8"/>
  <c r="AK884" i="8"/>
  <c r="AM884" i="8"/>
  <c r="AK547" i="8"/>
  <c r="AM547" i="8"/>
  <c r="AK683" i="8"/>
  <c r="AM683" i="8"/>
  <c r="AK751" i="8"/>
  <c r="AM751" i="8"/>
  <c r="AK809" i="8"/>
  <c r="AM809" i="8"/>
  <c r="AK895" i="8"/>
  <c r="AM895" i="8"/>
  <c r="AK749" i="8"/>
  <c r="AM749" i="8"/>
  <c r="AK917" i="8"/>
  <c r="AM917" i="8"/>
  <c r="AK977" i="8"/>
  <c r="AM977" i="8"/>
  <c r="AK665" i="8"/>
  <c r="AM665" i="8"/>
  <c r="AK926" i="8"/>
  <c r="AM926" i="8"/>
  <c r="AK561" i="8"/>
  <c r="AM561" i="8"/>
  <c r="AK719" i="8"/>
  <c r="AM719" i="8"/>
  <c r="AK839" i="8"/>
  <c r="AM839" i="8"/>
  <c r="AK897" i="8"/>
  <c r="AM897" i="8"/>
  <c r="AK935" i="8"/>
  <c r="AM935" i="8"/>
  <c r="AK955" i="8"/>
  <c r="AM955" i="8"/>
  <c r="AK987" i="8"/>
  <c r="AM987" i="8"/>
  <c r="AK922" i="8"/>
  <c r="AM922" i="8"/>
  <c r="AK990" i="8"/>
  <c r="AM990" i="8"/>
  <c r="AK632" i="8"/>
  <c r="AM632" i="8"/>
  <c r="AK731" i="8"/>
  <c r="AM731" i="8"/>
  <c r="AK859" i="8"/>
  <c r="AM859" i="8"/>
  <c r="AK912" i="8"/>
  <c r="AM912" i="8"/>
  <c r="AK942" i="8"/>
  <c r="AM942" i="8"/>
  <c r="AK968" i="8"/>
  <c r="AM968" i="8"/>
  <c r="AK997" i="8"/>
  <c r="AM997" i="8"/>
  <c r="AK729" i="8"/>
  <c r="AM729" i="8"/>
  <c r="AK956" i="8"/>
  <c r="AM956" i="8"/>
  <c r="AK240" i="8"/>
  <c r="AM240" i="8"/>
  <c r="AK166" i="8"/>
  <c r="AM166" i="8"/>
  <c r="AK41" i="8"/>
  <c r="AM41" i="8"/>
  <c r="AK163" i="8"/>
  <c r="AM163" i="8"/>
  <c r="AK78" i="8"/>
  <c r="AM78" i="8"/>
  <c r="AK174" i="8"/>
  <c r="AM174" i="8"/>
  <c r="AK111" i="8"/>
  <c r="AM111" i="8"/>
  <c r="AK147" i="8"/>
  <c r="AM147" i="8"/>
  <c r="AK149" i="8"/>
  <c r="AM149" i="8"/>
  <c r="AK88" i="8"/>
  <c r="AM88" i="8"/>
  <c r="AK108" i="8"/>
  <c r="AM108" i="8"/>
  <c r="AK164" i="8"/>
  <c r="AM164" i="8"/>
  <c r="AK60" i="8"/>
  <c r="AM60" i="8"/>
  <c r="AK201" i="8"/>
  <c r="AM201" i="8"/>
  <c r="AK53" i="8"/>
  <c r="AM53" i="8"/>
  <c r="AK192" i="8"/>
  <c r="AM192" i="8"/>
  <c r="AK145" i="8"/>
  <c r="AM145" i="8"/>
  <c r="AK152" i="8"/>
  <c r="AM152" i="8"/>
  <c r="AK200" i="8"/>
  <c r="AM200" i="8"/>
  <c r="AK171" i="8"/>
  <c r="AM171" i="8"/>
  <c r="AK165" i="8"/>
  <c r="AM165" i="8"/>
  <c r="AK100" i="8"/>
  <c r="AM100" i="8"/>
  <c r="AK172" i="8"/>
  <c r="AM172" i="8"/>
  <c r="AK134" i="8"/>
  <c r="AM134" i="8"/>
  <c r="AK311" i="8"/>
  <c r="AM311" i="8"/>
  <c r="AK292" i="8"/>
  <c r="AM292" i="8"/>
  <c r="AK598" i="8"/>
  <c r="AM598" i="8"/>
  <c r="AK492" i="8"/>
  <c r="AM492" i="8"/>
  <c r="AK345" i="8"/>
  <c r="AM345" i="8"/>
  <c r="AK459" i="8"/>
  <c r="AM459" i="8"/>
  <c r="AK609" i="8"/>
  <c r="AM609" i="8"/>
  <c r="AK642" i="8"/>
  <c r="AM642" i="8"/>
  <c r="AK770" i="8"/>
  <c r="AM770" i="8"/>
  <c r="AK20" i="8"/>
  <c r="AM20" i="8"/>
  <c r="AK672" i="8"/>
  <c r="AM672" i="8"/>
  <c r="AK756" i="8"/>
  <c r="AM756" i="8"/>
  <c r="AK830" i="8"/>
  <c r="AM830" i="8"/>
  <c r="AK371" i="8"/>
  <c r="AM371" i="8"/>
  <c r="AK611" i="8"/>
  <c r="AM611" i="8"/>
  <c r="AK705" i="8"/>
  <c r="AM705" i="8"/>
  <c r="AK761" i="8"/>
  <c r="AM761" i="8"/>
  <c r="AK825" i="8"/>
  <c r="AM825" i="8"/>
  <c r="AK913" i="8"/>
  <c r="AM913" i="8"/>
  <c r="AK821" i="8"/>
  <c r="AM821" i="8"/>
  <c r="AK933" i="8"/>
  <c r="AM933" i="8"/>
  <c r="AK981" i="8"/>
  <c r="AM981" i="8"/>
  <c r="AK713" i="8"/>
  <c r="AM713" i="8"/>
  <c r="AK960" i="8"/>
  <c r="AM960" i="8"/>
  <c r="AK625" i="8"/>
  <c r="AM625" i="8"/>
  <c r="AK735" i="8"/>
  <c r="AM735" i="8"/>
  <c r="AK871" i="8"/>
  <c r="AM871" i="8"/>
  <c r="AK910" i="8"/>
  <c r="AM910" i="8"/>
  <c r="AK939" i="8"/>
  <c r="AM939" i="8"/>
  <c r="AK965" i="8"/>
  <c r="AM965" i="8"/>
  <c r="AK995" i="8"/>
  <c r="AM995" i="8"/>
  <c r="AK940" i="8"/>
  <c r="AM940" i="8"/>
  <c r="AK353" i="8"/>
  <c r="AM353" i="8"/>
  <c r="AK651" i="8"/>
  <c r="AM651" i="8"/>
  <c r="AK763" i="8"/>
  <c r="AM763" i="8"/>
  <c r="AK875" i="8"/>
  <c r="AM875" i="8"/>
  <c r="AK916" i="8"/>
  <c r="AM916" i="8"/>
  <c r="AK946" i="8"/>
  <c r="AM946" i="8"/>
  <c r="AK976" i="8"/>
  <c r="AM976" i="8"/>
  <c r="AK993" i="8"/>
  <c r="AM993" i="8"/>
  <c r="AK785" i="8"/>
  <c r="AM785" i="8"/>
  <c r="AK974" i="8"/>
  <c r="AM974" i="8"/>
  <c r="AK179" i="8"/>
  <c r="AM179" i="8"/>
  <c r="AK202" i="8"/>
  <c r="AM202" i="8"/>
  <c r="AK94" i="8"/>
  <c r="AM94" i="8"/>
  <c r="AK154" i="8"/>
  <c r="AM154" i="8"/>
  <c r="AK224" i="8"/>
  <c r="AM224" i="8"/>
  <c r="AK43" i="8"/>
  <c r="AM43" i="8"/>
  <c r="AK4" i="8"/>
  <c r="AM4" i="8"/>
  <c r="AK136" i="8"/>
  <c r="AM136" i="8"/>
  <c r="AK80" i="8"/>
  <c r="AM80" i="8"/>
  <c r="AK79" i="8"/>
  <c r="AM79" i="8"/>
  <c r="AK197" i="8"/>
  <c r="AM197" i="8"/>
  <c r="AK87" i="8"/>
  <c r="AM87" i="8"/>
  <c r="AK68" i="8"/>
  <c r="AM68" i="8"/>
  <c r="AK253" i="8"/>
  <c r="AM253" i="8"/>
  <c r="AK267" i="8"/>
  <c r="AM267" i="8"/>
  <c r="AK74" i="8"/>
  <c r="AM74" i="8"/>
  <c r="AK406" i="8"/>
  <c r="AM406" i="8"/>
  <c r="AK278" i="8"/>
  <c r="AM278" i="8"/>
  <c r="AK574" i="8"/>
  <c r="AM574" i="8"/>
  <c r="AK367" i="8"/>
  <c r="AM367" i="8"/>
  <c r="AK497" i="8"/>
  <c r="AM497" i="8"/>
  <c r="AK637" i="8"/>
  <c r="AM637" i="8"/>
  <c r="AK666" i="8"/>
  <c r="AM666" i="8"/>
  <c r="AK804" i="8"/>
  <c r="AM804" i="8"/>
  <c r="AK455" i="8"/>
  <c r="AM455" i="8"/>
  <c r="AK688" i="8"/>
  <c r="AM688" i="8"/>
  <c r="AK778" i="8"/>
  <c r="AM778" i="8"/>
  <c r="AK844" i="8"/>
  <c r="AM844" i="8"/>
  <c r="AK427" i="8"/>
  <c r="AM427" i="8"/>
  <c r="AK641" i="8"/>
  <c r="AM641" i="8"/>
  <c r="AK721" i="8"/>
  <c r="AM721" i="8"/>
  <c r="AK779" i="8"/>
  <c r="AM779" i="8"/>
  <c r="AK841" i="8"/>
  <c r="AM841" i="8"/>
  <c r="AK653" i="8"/>
  <c r="AM653" i="8"/>
  <c r="AK861" i="8"/>
  <c r="AM861" i="8"/>
  <c r="AK953" i="8"/>
  <c r="AM953" i="8"/>
  <c r="AK985" i="8"/>
  <c r="AM985" i="8"/>
  <c r="AK801" i="8"/>
  <c r="AM801" i="8"/>
  <c r="AK90" i="8"/>
  <c r="AM90" i="8"/>
  <c r="AK655" i="8"/>
  <c r="AM655" i="8"/>
  <c r="AK775" i="8"/>
  <c r="AM775" i="8"/>
  <c r="AK885" i="8"/>
  <c r="AM885" i="8"/>
  <c r="AK921" i="8"/>
  <c r="AM921" i="8"/>
  <c r="AK945" i="8"/>
  <c r="AM945" i="8"/>
  <c r="AK969" i="8"/>
  <c r="AM969" i="8"/>
  <c r="AK601" i="8"/>
  <c r="AM601" i="8"/>
  <c r="AK958" i="8"/>
  <c r="AM958" i="8"/>
  <c r="AK417" i="8"/>
  <c r="AM417" i="8"/>
  <c r="AK667" i="8"/>
  <c r="AM667" i="8"/>
  <c r="AK803" i="8"/>
  <c r="AM803" i="8"/>
  <c r="AK887" i="8"/>
  <c r="AM887" i="8"/>
  <c r="AK928" i="8"/>
  <c r="AM928" i="8"/>
  <c r="AK950" i="8"/>
  <c r="AM950" i="8"/>
  <c r="AK984" i="8"/>
  <c r="AM984" i="8"/>
  <c r="AK473" i="8"/>
  <c r="AM473" i="8"/>
  <c r="AK865" i="8"/>
  <c r="AM865" i="8"/>
  <c r="AK998" i="8"/>
  <c r="AM998" i="8"/>
  <c r="AK57" i="8"/>
  <c r="AM57" i="8"/>
  <c r="AK9" i="8"/>
  <c r="AM9" i="8"/>
  <c r="AK7" i="8"/>
  <c r="AM7" i="8"/>
  <c r="AK259" i="8"/>
  <c r="AM259" i="8"/>
  <c r="AK58" i="8"/>
  <c r="AM58" i="8"/>
  <c r="AK211" i="8"/>
  <c r="AM211" i="8"/>
  <c r="AK191" i="8"/>
  <c r="AM191" i="8"/>
  <c r="AK128" i="8"/>
  <c r="AM128" i="8"/>
  <c r="AK84" i="8"/>
  <c r="AM84" i="8"/>
  <c r="AK71" i="8"/>
  <c r="AM71" i="8"/>
  <c r="AK229" i="8"/>
  <c r="AM229" i="8"/>
  <c r="AK5" i="8"/>
  <c r="AM5" i="8"/>
  <c r="AK222" i="8"/>
  <c r="AM222" i="8"/>
  <c r="AK92" i="8"/>
  <c r="AM92" i="8"/>
  <c r="AK113" i="8"/>
  <c r="AM113" i="8"/>
  <c r="AK221" i="8"/>
  <c r="AM221" i="8"/>
  <c r="AK107" i="8"/>
  <c r="AM107" i="8"/>
  <c r="AK35" i="8"/>
  <c r="AM35" i="8"/>
  <c r="AK182" i="8"/>
  <c r="AM182" i="8"/>
  <c r="AK27" i="8"/>
  <c r="AM27" i="8"/>
  <c r="AK155" i="8"/>
  <c r="AM155" i="8"/>
  <c r="AK231" i="8"/>
  <c r="AM231" i="8"/>
  <c r="AK214" i="8"/>
  <c r="AM214" i="8"/>
  <c r="AK17" i="8"/>
  <c r="AM17" i="8"/>
  <c r="AK118" i="8"/>
  <c r="AM118" i="8"/>
  <c r="AK248" i="8"/>
  <c r="AM248" i="8"/>
  <c r="AK64" i="8"/>
  <c r="AM64" i="8"/>
  <c r="AK158" i="8"/>
  <c r="AM158" i="8"/>
  <c r="AK325" i="8"/>
  <c r="AM325" i="8"/>
  <c r="AK262" i="8"/>
  <c r="AM262" i="8"/>
  <c r="AK484" i="8"/>
  <c r="AM484" i="8"/>
  <c r="AK376" i="8"/>
  <c r="AM376" i="8"/>
  <c r="AK618" i="8"/>
  <c r="AM618" i="8"/>
  <c r="AK403" i="8"/>
  <c r="AM403" i="8"/>
  <c r="AK525" i="8"/>
  <c r="AM525" i="8"/>
  <c r="AK445" i="8"/>
  <c r="AM445" i="8"/>
  <c r="AK710" i="8"/>
  <c r="AM710" i="8"/>
  <c r="AK828" i="8"/>
  <c r="AM828" i="8"/>
  <c r="AK559" i="8"/>
  <c r="AM559" i="8"/>
  <c r="AK708" i="8"/>
  <c r="AM708" i="8"/>
  <c r="AK794" i="8"/>
  <c r="AM794" i="8"/>
  <c r="AK866" i="8"/>
  <c r="AM866" i="8"/>
  <c r="AK483" i="8"/>
  <c r="AM483" i="8"/>
  <c r="AK657" i="8"/>
  <c r="AM657" i="8"/>
  <c r="AK737" i="8"/>
  <c r="AM737" i="8"/>
  <c r="AK793" i="8"/>
  <c r="AM793" i="8"/>
  <c r="AK857" i="8"/>
  <c r="AM857" i="8"/>
  <c r="AK685" i="8"/>
  <c r="AM685" i="8"/>
  <c r="AK896" i="8"/>
  <c r="AM896" i="8"/>
  <c r="AK961" i="8"/>
  <c r="AM961" i="8"/>
  <c r="AK342" i="8"/>
  <c r="AM342" i="8"/>
  <c r="AK890" i="8"/>
  <c r="AM890" i="8"/>
  <c r="AK465" i="8"/>
  <c r="AM465" i="8"/>
  <c r="AK687" i="8"/>
  <c r="AM687" i="8"/>
  <c r="AK807" i="8"/>
  <c r="AM807" i="8"/>
  <c r="AK892" i="8"/>
  <c r="AM892" i="8"/>
  <c r="AK929" i="8"/>
  <c r="AM929" i="8"/>
  <c r="AK949" i="8"/>
  <c r="AM949" i="8"/>
  <c r="AK973" i="8"/>
  <c r="AM973" i="8"/>
  <c r="AK881" i="8"/>
  <c r="AM881" i="8"/>
  <c r="AK982" i="8"/>
  <c r="AM982" i="8"/>
  <c r="AK481" i="8"/>
  <c r="AM481" i="8"/>
  <c r="AK699" i="8"/>
  <c r="AM699" i="8"/>
  <c r="AK835" i="8"/>
  <c r="AM835" i="8"/>
  <c r="AK906" i="8"/>
  <c r="AM906" i="8"/>
  <c r="AK936" i="8"/>
  <c r="AM936" i="8"/>
  <c r="AK962" i="8"/>
  <c r="AM962" i="8"/>
  <c r="AK992" i="8"/>
  <c r="AM992" i="8"/>
  <c r="AK629" i="8"/>
  <c r="AM629" i="8"/>
  <c r="AK911" i="8"/>
  <c r="AM911" i="8"/>
  <c r="AK157" i="8"/>
  <c r="AM157" i="8"/>
  <c r="AK218" i="8"/>
  <c r="AM218" i="8"/>
  <c r="AK95" i="8"/>
  <c r="AM95" i="8"/>
  <c r="AK47" i="8"/>
  <c r="AM47" i="8"/>
  <c r="AK13" i="8"/>
  <c r="AM13" i="8"/>
  <c r="AK193" i="8"/>
  <c r="AM193" i="8"/>
  <c r="AK250" i="8"/>
  <c r="AM250" i="8"/>
  <c r="AK187" i="8"/>
  <c r="AM187" i="8"/>
  <c r="AK102" i="8"/>
  <c r="AM102" i="8"/>
  <c r="AK19" i="8"/>
  <c r="AM19" i="8"/>
  <c r="AK245" i="8"/>
  <c r="AM245" i="8"/>
  <c r="AK52" i="8"/>
  <c r="AM52" i="8"/>
  <c r="AK8" i="8"/>
  <c r="AM8" i="8"/>
  <c r="AK254" i="8"/>
  <c r="AM254" i="8"/>
  <c r="AK233" i="8"/>
  <c r="AM233" i="8"/>
  <c r="AK28" i="8"/>
  <c r="AM28" i="8"/>
  <c r="AK55" i="8"/>
  <c r="AM55" i="8"/>
  <c r="AK75" i="8"/>
  <c r="AM75" i="8"/>
  <c r="AK6" i="8"/>
  <c r="AM6" i="8"/>
  <c r="AK77" i="8"/>
  <c r="AM77" i="8"/>
  <c r="AK67" i="8"/>
  <c r="AM67" i="8"/>
  <c r="AK59" i="8"/>
  <c r="AM59" i="8"/>
  <c r="AK173" i="8"/>
  <c r="AM173" i="8"/>
  <c r="AK232" i="8"/>
  <c r="AM232" i="8"/>
  <c r="AK156" i="8"/>
  <c r="AM156" i="8"/>
  <c r="AE25" i="8"/>
  <c r="AE29" i="8"/>
  <c r="AE30" i="8"/>
  <c r="AD37" i="8"/>
  <c r="AD39" i="8"/>
  <c r="AE31" i="8"/>
  <c r="AD38" i="8"/>
</calcChain>
</file>

<file path=xl/sharedStrings.xml><?xml version="1.0" encoding="utf-8"?>
<sst xmlns="http://schemas.openxmlformats.org/spreadsheetml/2006/main" count="214" uniqueCount="122">
  <si>
    <t>Section</t>
  </si>
  <si>
    <t>Cx</t>
  </si>
  <si>
    <t>Cz</t>
  </si>
  <si>
    <t>Portance Rz [N]</t>
  </si>
  <si>
    <t>Trainée Rx [N]</t>
  </si>
  <si>
    <t>Couple au rotor  [N.m]</t>
  </si>
  <si>
    <t>Détermination de la vitesse des centres de sections et nombres de Reynolds associés</t>
  </si>
  <si>
    <t>Section i</t>
  </si>
  <si>
    <t>Incidence</t>
  </si>
  <si>
    <t>[N]</t>
  </si>
  <si>
    <t>[N.m]</t>
  </si>
  <si>
    <t>[W]</t>
  </si>
  <si>
    <t>[CV]</t>
  </si>
  <si>
    <t xml:space="preserve">Portance Rotor </t>
  </si>
  <si>
    <t>Couple rotor</t>
  </si>
  <si>
    <t>K1</t>
  </si>
  <si>
    <t>K2</t>
  </si>
  <si>
    <t>Le</t>
  </si>
  <si>
    <t>Lo</t>
  </si>
  <si>
    <t>a6</t>
  </si>
  <si>
    <t>a5</t>
  </si>
  <si>
    <t>a0</t>
  </si>
  <si>
    <t>a4</t>
  </si>
  <si>
    <t>a3</t>
  </si>
  <si>
    <t>a2</t>
  </si>
  <si>
    <t>a1</t>
  </si>
  <si>
    <t>x</t>
  </si>
  <si>
    <t>c</t>
  </si>
  <si>
    <t>L</t>
  </si>
  <si>
    <t>[m]</t>
  </si>
  <si>
    <t>ϴ</t>
  </si>
  <si>
    <t>[°]</t>
  </si>
  <si>
    <t>e</t>
  </si>
  <si>
    <t>[mm]</t>
  </si>
  <si>
    <t>XX</t>
  </si>
  <si>
    <t>Géométrie pale Alouette II - Profil NACA 00XX</t>
  </si>
  <si>
    <t>y</t>
  </si>
  <si>
    <t>La demi-épaisseur d'un profil NACA 00xx est calculée avec l'équation suivante  :</t>
  </si>
  <si>
    <t>Avec :</t>
  </si>
  <si>
    <r>
      <t>c :</t>
    </r>
    <r>
      <rPr>
        <sz val="11"/>
        <color theme="1"/>
        <rFont val="Book Antiqua"/>
        <family val="1"/>
      </rPr>
      <t xml:space="preserve"> longueur de la corde de profil</t>
    </r>
  </si>
  <si>
    <r>
      <t>x</t>
    </r>
    <r>
      <rPr>
        <sz val="11"/>
        <color theme="1"/>
        <rFont val="Book Antiqua"/>
        <family val="1"/>
      </rPr>
      <t xml:space="preserve"> : position le long de la corde variant de 0 à </t>
    </r>
    <r>
      <rPr>
        <i/>
        <sz val="11"/>
        <color theme="1"/>
        <rFont val="Book Antiqua"/>
        <family val="1"/>
      </rPr>
      <t>c</t>
    </r>
  </si>
  <si>
    <r>
      <t>y</t>
    </r>
    <r>
      <rPr>
        <sz val="11"/>
        <color theme="1"/>
        <rFont val="Book Antiqua"/>
        <family val="1"/>
      </rPr>
      <t xml:space="preserve"> : moitié de l'épaisseur pour une valeur donnée de </t>
    </r>
    <r>
      <rPr>
        <i/>
        <sz val="11"/>
        <color theme="1"/>
        <rFont val="Book Antiqua"/>
        <family val="1"/>
      </rPr>
      <t>x</t>
    </r>
    <r>
      <rPr>
        <sz val="11"/>
        <color theme="1"/>
        <rFont val="Book Antiqua"/>
        <family val="1"/>
      </rPr>
      <t xml:space="preserve"> </t>
    </r>
  </si>
  <si>
    <r>
      <t>t :</t>
    </r>
    <r>
      <rPr>
        <sz val="11"/>
        <color theme="1"/>
        <rFont val="Book Antiqua"/>
        <family val="1"/>
      </rPr>
      <t xml:space="preserve"> l'épaisseur maximale en tant que fraction de la corde</t>
    </r>
  </si>
  <si>
    <t>/</t>
  </si>
  <si>
    <t>Rei</t>
  </si>
  <si>
    <t>[tr/min]</t>
  </si>
  <si>
    <r>
      <t>Lm</t>
    </r>
    <r>
      <rPr>
        <sz val="8"/>
        <color theme="1"/>
        <rFont val="Book Antiqua"/>
        <family val="1"/>
      </rPr>
      <t xml:space="preserve">i </t>
    </r>
    <r>
      <rPr>
        <sz val="9"/>
        <color theme="1"/>
        <rFont val="Book Antiqua"/>
        <family val="1"/>
      </rPr>
      <t>[m]</t>
    </r>
  </si>
  <si>
    <r>
      <t>Vm</t>
    </r>
    <r>
      <rPr>
        <sz val="8"/>
        <color theme="1"/>
        <rFont val="Book Antiqua"/>
        <family val="1"/>
      </rPr>
      <t>i [m/s]</t>
    </r>
  </si>
  <si>
    <t>[kg/m3]</t>
  </si>
  <si>
    <t>[m²/s]</t>
  </si>
  <si>
    <t>Conditions d'essai</t>
  </si>
  <si>
    <t>Incidence pied de pale</t>
  </si>
  <si>
    <t>Constantes</t>
  </si>
  <si>
    <t>[rad/s]</t>
  </si>
  <si>
    <t>Fréquence rotor</t>
  </si>
  <si>
    <t>Corde pale</t>
  </si>
  <si>
    <t>Masse volumique air</t>
  </si>
  <si>
    <t>Loi</t>
  </si>
  <si>
    <t>Lei</t>
  </si>
  <si>
    <t>Etude simplifiée des actions aérodynamiques sur le rotor principal - Modèle 4 portions de pale -  Vol stationnaire -  Incidence pied de pale 10°</t>
  </si>
  <si>
    <t>Etude pour Re variable</t>
  </si>
  <si>
    <t>[N:m]</t>
  </si>
  <si>
    <t>[KW]</t>
  </si>
  <si>
    <t>Rotor 3 pales</t>
  </si>
  <si>
    <t>Portance Rotor</t>
  </si>
  <si>
    <t>Ecart en %</t>
  </si>
  <si>
    <t xml:space="preserve">Portance </t>
  </si>
  <si>
    <t>Trainée</t>
  </si>
  <si>
    <t>Rotor</t>
  </si>
  <si>
    <t>Couple</t>
  </si>
  <si>
    <t>Puissance</t>
  </si>
  <si>
    <t>Re corrigé à 70% du rayon bout de pale</t>
  </si>
  <si>
    <t>Etude pour Re corrigé</t>
  </si>
  <si>
    <t>Rz  [N] - Re corr</t>
  </si>
  <si>
    <t xml:space="preserve"> Rx  [N] - Re corr</t>
  </si>
  <si>
    <t>Re corr</t>
  </si>
  <si>
    <t>Cxi</t>
  </si>
  <si>
    <t>Czi</t>
  </si>
  <si>
    <t>Cx Re corr</t>
  </si>
  <si>
    <t>Cz Re corr</t>
  </si>
  <si>
    <t>Incidence α</t>
  </si>
  <si>
    <t>b6</t>
  </si>
  <si>
    <t>b5</t>
  </si>
  <si>
    <t>b4</t>
  </si>
  <si>
    <t>b3</t>
  </si>
  <si>
    <t>b2</t>
  </si>
  <si>
    <t>b1</t>
  </si>
  <si>
    <t>b0</t>
  </si>
  <si>
    <t>dy</t>
  </si>
  <si>
    <r>
      <rPr>
        <sz val="14"/>
        <color theme="1"/>
        <rFont val="Calibri"/>
        <family val="2"/>
      </rPr>
      <t>α</t>
    </r>
    <r>
      <rPr>
        <sz val="8"/>
        <color theme="1"/>
        <rFont val="Calibri"/>
        <family val="2"/>
      </rPr>
      <t>M</t>
    </r>
  </si>
  <si>
    <t>dRz</t>
  </si>
  <si>
    <t>dRx</t>
  </si>
  <si>
    <t>Portance rotor</t>
  </si>
  <si>
    <t>dCrotor</t>
  </si>
  <si>
    <t>Coefficients interpolation</t>
  </si>
  <si>
    <t>Données</t>
  </si>
  <si>
    <t>Constante αM</t>
  </si>
  <si>
    <t>Résultats</t>
  </si>
  <si>
    <t>Mise en forme</t>
  </si>
  <si>
    <t>Commande de pas général</t>
  </si>
  <si>
    <r>
      <rPr>
        <sz val="20"/>
        <color theme="1"/>
        <rFont val="Book Antiqua"/>
        <family val="1"/>
      </rPr>
      <t>α</t>
    </r>
    <r>
      <rPr>
        <sz val="8"/>
        <color theme="1"/>
        <rFont val="Book Antiqua"/>
        <family val="1"/>
      </rPr>
      <t>M</t>
    </r>
  </si>
  <si>
    <t>NACA 0012 - Reynolds 2373831</t>
  </si>
  <si>
    <t>Couple trainée rotor</t>
  </si>
  <si>
    <t>Puissance trainée rotor</t>
  </si>
  <si>
    <t>Incidence centre section</t>
  </si>
  <si>
    <t>Etude simplifiée des actions aérodynamiques sur le rotor principal - Modèle 12 portions de pale -  Vol stationnaire -  Incidence pied de pale 10°</t>
  </si>
  <si>
    <t>Portance Rzi [N]</t>
  </si>
  <si>
    <t>Trainée Rxi [N]</t>
  </si>
  <si>
    <t>Couple au rotor Cri [N.m]</t>
  </si>
  <si>
    <t>Puissances cinétiques Pci [W]</t>
  </si>
  <si>
    <t>Puissance cinétique rotor</t>
  </si>
  <si>
    <t>Portance rotor Rz</t>
  </si>
  <si>
    <t xml:space="preserve">Surface balayée rotor </t>
  </si>
  <si>
    <t>[m²]</t>
  </si>
  <si>
    <t>[cv]</t>
  </si>
  <si>
    <t>Couple arbre rotor</t>
  </si>
  <si>
    <t>Protor trainée</t>
  </si>
  <si>
    <t>kW</t>
  </si>
  <si>
    <t>cv</t>
  </si>
  <si>
    <t>Vitesses axiales  induites Vi [m/s]</t>
  </si>
  <si>
    <t>Pciné Rotor</t>
  </si>
  <si>
    <t>Puissance cinétique et vitesse axiale - Modèle 12 portions de pale -  Vol stationnaire -  Incidence pied de pale 10°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</si>
</sst>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0.000"/>
    <numFmt numFmtId="167" formatCode="0.00000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b/>
      <sz val="11"/>
      <color theme="1"/>
      <name val="Book Antiqua"/>
      <family val="1"/>
    </font>
    <font>
      <sz val="8"/>
      <color theme="1"/>
      <name val="Book Antiqua"/>
      <family val="1"/>
    </font>
    <font>
      <b/>
      <sz val="16"/>
      <color theme="1"/>
      <name val="Book Antiqua"/>
      <family val="1"/>
    </font>
    <font>
      <sz val="18"/>
      <color theme="1"/>
      <name val="Book Antiqua"/>
      <family val="1"/>
    </font>
    <font>
      <b/>
      <sz val="14"/>
      <color theme="1"/>
      <name val="Book Antiqua"/>
      <family val="1"/>
    </font>
    <font>
      <i/>
      <sz val="11"/>
      <color theme="1"/>
      <name val="Book Antiqua"/>
      <family val="1"/>
    </font>
    <font>
      <sz val="9"/>
      <color theme="1"/>
      <name val="Book Antiqua"/>
      <family val="1"/>
    </font>
    <font>
      <b/>
      <sz val="18"/>
      <color theme="1"/>
      <name val="Book Antiqua"/>
      <family val="1"/>
    </font>
    <font>
      <b/>
      <sz val="12"/>
      <color theme="1"/>
      <name val="Book Antiqua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Book Antiqua"/>
      <family val="1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4"/>
      <color theme="1"/>
      <name val="Calibri"/>
      <family val="2"/>
    </font>
    <font>
      <sz val="8"/>
      <color theme="1"/>
      <name val="Calibri"/>
      <family val="2"/>
      <scheme val="minor"/>
    </font>
    <font>
      <sz val="14"/>
      <color theme="1"/>
      <name val="Book Antiqua"/>
      <family val="1"/>
    </font>
    <font>
      <sz val="20"/>
      <color theme="1"/>
      <name val="Book Antiqua"/>
      <family val="1"/>
    </font>
    <font>
      <b/>
      <sz val="14"/>
      <color theme="1"/>
      <name val="Calibri"/>
      <family val="2"/>
      <scheme val="minor"/>
    </font>
    <font>
      <sz val="10"/>
      <color theme="1"/>
      <name val="Book Antiqua"/>
      <family val="1"/>
    </font>
    <font>
      <sz val="11"/>
      <color indexed="8"/>
      <name val="Book Antiqua"/>
      <family val="1"/>
    </font>
    <font>
      <sz val="8"/>
      <color indexed="8"/>
      <name val="Book Antiqua"/>
      <family val="1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10" xfId="0" applyBorder="1"/>
    <xf numFmtId="0" fontId="0" fillId="0" borderId="9" xfId="0" applyBorder="1"/>
    <xf numFmtId="0" fontId="1" fillId="0" borderId="2" xfId="0" applyFont="1" applyBorder="1"/>
    <xf numFmtId="0" fontId="1" fillId="0" borderId="9" xfId="0" applyFont="1" applyBorder="1"/>
    <xf numFmtId="0" fontId="0" fillId="0" borderId="1" xfId="0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4" xfId="0" applyFont="1" applyBorder="1"/>
    <xf numFmtId="0" fontId="1" fillId="0" borderId="11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left" indent="1"/>
    </xf>
    <xf numFmtId="0" fontId="7" fillId="0" borderId="0" xfId="0" applyFont="1" applyAlignment="1">
      <alignment horizontal="left" indent="1"/>
    </xf>
    <xf numFmtId="0" fontId="1" fillId="0" borderId="0" xfId="0" applyFont="1" applyBorder="1"/>
    <xf numFmtId="0" fontId="2" fillId="0" borderId="0" xfId="0" applyFont="1" applyBorder="1"/>
    <xf numFmtId="0" fontId="7" fillId="0" borderId="0" xfId="0" applyFont="1" applyBorder="1" applyAlignment="1">
      <alignment horizontal="left" indent="1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/>
    </xf>
    <xf numFmtId="0" fontId="1" fillId="0" borderId="16" xfId="0" applyFont="1" applyBorder="1"/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3" fillId="0" borderId="9" xfId="0" applyFont="1" applyBorder="1"/>
    <xf numFmtId="0" fontId="3" fillId="0" borderId="4" xfId="0" applyFont="1" applyFill="1" applyBorder="1"/>
    <xf numFmtId="0" fontId="1" fillId="0" borderId="23" xfId="0" applyFont="1" applyBorder="1"/>
    <xf numFmtId="164" fontId="1" fillId="0" borderId="0" xfId="0" applyNumberFormat="1" applyFont="1" applyBorder="1"/>
    <xf numFmtId="164" fontId="1" fillId="0" borderId="23" xfId="0" applyNumberFormat="1" applyFont="1" applyBorder="1"/>
    <xf numFmtId="1" fontId="1" fillId="0" borderId="1" xfId="0" applyNumberFormat="1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64" fontId="1" fillId="0" borderId="11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0" fontId="1" fillId="0" borderId="19" xfId="0" applyFont="1" applyBorder="1"/>
    <xf numFmtId="0" fontId="1" fillId="0" borderId="20" xfId="0" applyFont="1" applyBorder="1"/>
    <xf numFmtId="164" fontId="1" fillId="0" borderId="20" xfId="0" applyNumberFormat="1" applyFont="1" applyBorder="1"/>
    <xf numFmtId="164" fontId="1" fillId="0" borderId="21" xfId="0" applyNumberFormat="1" applyFont="1" applyBorder="1"/>
    <xf numFmtId="0" fontId="1" fillId="0" borderId="22" xfId="0" applyFont="1" applyBorder="1"/>
    <xf numFmtId="0" fontId="1" fillId="0" borderId="24" xfId="0" applyFont="1" applyBorder="1"/>
    <xf numFmtId="1" fontId="2" fillId="0" borderId="1" xfId="0" applyNumberFormat="1" applyFont="1" applyBorder="1" applyAlignment="1">
      <alignment horizontal="center"/>
    </xf>
    <xf numFmtId="1" fontId="2" fillId="0" borderId="11" xfId="0" applyNumberFormat="1" applyFont="1" applyBorder="1" applyAlignment="1">
      <alignment horizontal="center"/>
    </xf>
    <xf numFmtId="164" fontId="1" fillId="0" borderId="22" xfId="0" applyNumberFormat="1" applyFont="1" applyBorder="1"/>
    <xf numFmtId="164" fontId="1" fillId="0" borderId="9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65" fontId="1" fillId="0" borderId="0" xfId="0" applyNumberFormat="1" applyFont="1"/>
    <xf numFmtId="2" fontId="1" fillId="0" borderId="0" xfId="0" applyNumberFormat="1" applyFont="1"/>
    <xf numFmtId="164" fontId="1" fillId="0" borderId="25" xfId="0" applyNumberFormat="1" applyFont="1" applyBorder="1" applyAlignment="1">
      <alignment horizontal="center"/>
    </xf>
    <xf numFmtId="164" fontId="1" fillId="0" borderId="26" xfId="0" applyNumberFormat="1" applyFont="1" applyBorder="1" applyAlignment="1">
      <alignment horizontal="center"/>
    </xf>
    <xf numFmtId="0" fontId="1" fillId="0" borderId="27" xfId="0" applyFont="1" applyBorder="1"/>
    <xf numFmtId="0" fontId="0" fillId="0" borderId="0" xfId="0" applyAlignment="1">
      <alignment horizontal="center"/>
    </xf>
    <xf numFmtId="0" fontId="2" fillId="0" borderId="6" xfId="0" applyFont="1" applyBorder="1"/>
    <xf numFmtId="1" fontId="2" fillId="0" borderId="7" xfId="0" applyNumberFormat="1" applyFont="1" applyBorder="1"/>
    <xf numFmtId="0" fontId="1" fillId="0" borderId="0" xfId="0" applyFont="1" applyFill="1" applyBorder="1"/>
    <xf numFmtId="166" fontId="1" fillId="0" borderId="1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1" fontId="12" fillId="0" borderId="11" xfId="0" applyNumberFormat="1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65" fontId="1" fillId="0" borderId="1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7" fontId="0" fillId="0" borderId="0" xfId="0" applyNumberFormat="1"/>
    <xf numFmtId="167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167" fontId="0" fillId="0" borderId="11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4" fillId="0" borderId="9" xfId="0" applyFont="1" applyBorder="1" applyAlignment="1">
      <alignment horizontal="center"/>
    </xf>
    <xf numFmtId="166" fontId="1" fillId="0" borderId="11" xfId="0" applyNumberFormat="1" applyFont="1" applyBorder="1" applyAlignment="1">
      <alignment horizontal="center"/>
    </xf>
    <xf numFmtId="0" fontId="3" fillId="0" borderId="4" xfId="0" applyFont="1" applyBorder="1"/>
    <xf numFmtId="0" fontId="0" fillId="0" borderId="0" xfId="0" applyBorder="1"/>
    <xf numFmtId="166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Border="1"/>
    <xf numFmtId="0" fontId="0" fillId="0" borderId="22" xfId="0" applyBorder="1"/>
    <xf numFmtId="0" fontId="0" fillId="0" borderId="23" xfId="0" applyBorder="1"/>
    <xf numFmtId="0" fontId="3" fillId="0" borderId="23" xfId="0" applyFont="1" applyFill="1" applyBorder="1"/>
    <xf numFmtId="0" fontId="0" fillId="0" borderId="24" xfId="0" applyBorder="1" applyAlignment="1"/>
    <xf numFmtId="0" fontId="0" fillId="0" borderId="34" xfId="0" applyBorder="1" applyAlignment="1"/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2" fontId="1" fillId="0" borderId="10" xfId="0" applyNumberFormat="1" applyFont="1" applyBorder="1"/>
    <xf numFmtId="2" fontId="1" fillId="0" borderId="5" xfId="0" applyNumberFormat="1" applyFont="1" applyBorder="1"/>
    <xf numFmtId="0" fontId="21" fillId="0" borderId="8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1" fontId="1" fillId="0" borderId="8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" fontId="1" fillId="0" borderId="11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12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0" fontId="22" fillId="0" borderId="3" xfId="0" applyFont="1" applyBorder="1"/>
    <xf numFmtId="0" fontId="22" fillId="0" borderId="9" xfId="0" applyFont="1" applyBorder="1"/>
    <xf numFmtId="166" fontId="22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10" xfId="0" applyFont="1" applyBorder="1"/>
    <xf numFmtId="0" fontId="23" fillId="0" borderId="9" xfId="0" applyFont="1" applyBorder="1"/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3" fillId="0" borderId="0" xfId="0" applyFont="1" applyBorder="1"/>
    <xf numFmtId="166" fontId="22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Border="1"/>
    <xf numFmtId="0" fontId="22" fillId="0" borderId="0" xfId="0" applyFont="1" applyFill="1" applyBorder="1"/>
    <xf numFmtId="0" fontId="24" fillId="0" borderId="0" xfId="0" applyFont="1" applyBorder="1"/>
    <xf numFmtId="0" fontId="23" fillId="0" borderId="4" xfId="0" applyFont="1" applyFill="1" applyBorder="1"/>
    <xf numFmtId="1" fontId="22" fillId="0" borderId="11" xfId="0" applyNumberFormat="1" applyFont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5" xfId="0" applyFont="1" applyBorder="1"/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8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17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>
                <a:latin typeface="Book Antiqua" pitchFamily="18" charset="0"/>
              </a:rPr>
              <a:t>Profil 00XX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'1 - Géométrie de pale'!$Z$2:$Z$402</c:f>
              <c:numCache>
                <c:formatCode>General</c:formatCode>
                <c:ptCount val="401"/>
                <c:pt idx="0">
                  <c:v>0</c:v>
                </c:pt>
                <c:pt idx="1">
                  <c:v>1.325E-3</c:v>
                </c:pt>
                <c:pt idx="2">
                  <c:v>2.65E-3</c:v>
                </c:pt>
                <c:pt idx="3">
                  <c:v>3.9750000000000002E-3</c:v>
                </c:pt>
                <c:pt idx="4">
                  <c:v>5.3E-3</c:v>
                </c:pt>
                <c:pt idx="5">
                  <c:v>6.6249999999999998E-3</c:v>
                </c:pt>
                <c:pt idx="6">
                  <c:v>7.9500000000000005E-3</c:v>
                </c:pt>
                <c:pt idx="7">
                  <c:v>9.2750000000000003E-3</c:v>
                </c:pt>
                <c:pt idx="8">
                  <c:v>1.06E-2</c:v>
                </c:pt>
                <c:pt idx="9">
                  <c:v>1.1925E-2</c:v>
                </c:pt>
                <c:pt idx="10">
                  <c:v>1.325E-2</c:v>
                </c:pt>
                <c:pt idx="11">
                  <c:v>1.4574999999999999E-2</c:v>
                </c:pt>
                <c:pt idx="12">
                  <c:v>1.5900000000000001E-2</c:v>
                </c:pt>
                <c:pt idx="13">
                  <c:v>1.7225000000000001E-2</c:v>
                </c:pt>
                <c:pt idx="14">
                  <c:v>1.8550000000000001E-2</c:v>
                </c:pt>
                <c:pt idx="15">
                  <c:v>1.9875E-2</c:v>
                </c:pt>
                <c:pt idx="16">
                  <c:v>2.12E-2</c:v>
                </c:pt>
                <c:pt idx="17">
                  <c:v>2.2525E-2</c:v>
                </c:pt>
                <c:pt idx="18">
                  <c:v>2.385E-2</c:v>
                </c:pt>
                <c:pt idx="19">
                  <c:v>2.5174999999999999E-2</c:v>
                </c:pt>
                <c:pt idx="20">
                  <c:v>2.6499999999999999E-2</c:v>
                </c:pt>
                <c:pt idx="21">
                  <c:v>2.7824999999999999E-2</c:v>
                </c:pt>
                <c:pt idx="22">
                  <c:v>2.9149999999999999E-2</c:v>
                </c:pt>
                <c:pt idx="23">
                  <c:v>3.0474999999999999E-2</c:v>
                </c:pt>
                <c:pt idx="24">
                  <c:v>3.1800000000000002E-2</c:v>
                </c:pt>
                <c:pt idx="25">
                  <c:v>3.3125000000000002E-2</c:v>
                </c:pt>
                <c:pt idx="26">
                  <c:v>3.4450000000000001E-2</c:v>
                </c:pt>
                <c:pt idx="27">
                  <c:v>3.5775000000000001E-2</c:v>
                </c:pt>
                <c:pt idx="28">
                  <c:v>3.7100000000000001E-2</c:v>
                </c:pt>
                <c:pt idx="29">
                  <c:v>3.8425000000000001E-2</c:v>
                </c:pt>
                <c:pt idx="30">
                  <c:v>3.9750000000000001E-2</c:v>
                </c:pt>
                <c:pt idx="31">
                  <c:v>4.1075E-2</c:v>
                </c:pt>
                <c:pt idx="32">
                  <c:v>4.24E-2</c:v>
                </c:pt>
                <c:pt idx="33">
                  <c:v>4.3725E-2</c:v>
                </c:pt>
                <c:pt idx="34">
                  <c:v>4.505E-2</c:v>
                </c:pt>
                <c:pt idx="35">
                  <c:v>4.6375E-2</c:v>
                </c:pt>
                <c:pt idx="36">
                  <c:v>4.7699999999999999E-2</c:v>
                </c:pt>
                <c:pt idx="37">
                  <c:v>4.9024999999999999E-2</c:v>
                </c:pt>
                <c:pt idx="38">
                  <c:v>5.0349999999999999E-2</c:v>
                </c:pt>
                <c:pt idx="39">
                  <c:v>5.1674999999999999E-2</c:v>
                </c:pt>
                <c:pt idx="40">
                  <c:v>5.2999999999999999E-2</c:v>
                </c:pt>
                <c:pt idx="41">
                  <c:v>5.4324999999999998E-2</c:v>
                </c:pt>
                <c:pt idx="42">
                  <c:v>5.5649999999999998E-2</c:v>
                </c:pt>
                <c:pt idx="43">
                  <c:v>5.6974999999999998E-2</c:v>
                </c:pt>
                <c:pt idx="44">
                  <c:v>5.8299999999999998E-2</c:v>
                </c:pt>
                <c:pt idx="45">
                  <c:v>5.9624999999999997E-2</c:v>
                </c:pt>
                <c:pt idx="46">
                  <c:v>6.0949999999999997E-2</c:v>
                </c:pt>
                <c:pt idx="47">
                  <c:v>6.2274999999999997E-2</c:v>
                </c:pt>
                <c:pt idx="48">
                  <c:v>6.3600000000000004E-2</c:v>
                </c:pt>
                <c:pt idx="49">
                  <c:v>6.492500000000001E-2</c:v>
                </c:pt>
                <c:pt idx="50">
                  <c:v>6.6250000000000017E-2</c:v>
                </c:pt>
                <c:pt idx="51">
                  <c:v>6.7575000000000024E-2</c:v>
                </c:pt>
                <c:pt idx="52">
                  <c:v>6.8900000000000031E-2</c:v>
                </c:pt>
                <c:pt idx="53">
                  <c:v>7.0225000000000037E-2</c:v>
                </c:pt>
                <c:pt idx="54">
                  <c:v>7.1550000000000044E-2</c:v>
                </c:pt>
                <c:pt idx="55">
                  <c:v>7.2875000000000051E-2</c:v>
                </c:pt>
                <c:pt idx="56">
                  <c:v>7.4200000000000058E-2</c:v>
                </c:pt>
                <c:pt idx="57">
                  <c:v>7.5525000000000064E-2</c:v>
                </c:pt>
                <c:pt idx="58">
                  <c:v>7.6850000000000071E-2</c:v>
                </c:pt>
                <c:pt idx="59">
                  <c:v>7.8175000000000078E-2</c:v>
                </c:pt>
                <c:pt idx="60">
                  <c:v>7.9500000000000084E-2</c:v>
                </c:pt>
                <c:pt idx="61">
                  <c:v>8.0825000000000091E-2</c:v>
                </c:pt>
                <c:pt idx="62">
                  <c:v>8.2150000000000098E-2</c:v>
                </c:pt>
                <c:pt idx="63">
                  <c:v>8.3475000000000105E-2</c:v>
                </c:pt>
                <c:pt idx="64">
                  <c:v>8.4800000000000111E-2</c:v>
                </c:pt>
                <c:pt idx="65">
                  <c:v>8.6125000000000118E-2</c:v>
                </c:pt>
                <c:pt idx="66">
                  <c:v>8.7450000000000125E-2</c:v>
                </c:pt>
                <c:pt idx="67">
                  <c:v>8.8775000000000132E-2</c:v>
                </c:pt>
                <c:pt idx="68">
                  <c:v>9.0100000000000138E-2</c:v>
                </c:pt>
                <c:pt idx="69">
                  <c:v>9.1425000000000145E-2</c:v>
                </c:pt>
                <c:pt idx="70">
                  <c:v>9.2750000000000152E-2</c:v>
                </c:pt>
                <c:pt idx="71">
                  <c:v>9.4075000000000158E-2</c:v>
                </c:pt>
                <c:pt idx="72">
                  <c:v>9.5400000000000165E-2</c:v>
                </c:pt>
                <c:pt idx="73">
                  <c:v>9.6725000000000172E-2</c:v>
                </c:pt>
                <c:pt idx="74">
                  <c:v>9.8050000000000179E-2</c:v>
                </c:pt>
                <c:pt idx="75">
                  <c:v>9.9375000000000185E-2</c:v>
                </c:pt>
                <c:pt idx="76">
                  <c:v>0.10070000000000019</c:v>
                </c:pt>
                <c:pt idx="77">
                  <c:v>0.1020250000000002</c:v>
                </c:pt>
                <c:pt idx="78">
                  <c:v>0.10335000000000021</c:v>
                </c:pt>
                <c:pt idx="79">
                  <c:v>0.10467500000000021</c:v>
                </c:pt>
                <c:pt idx="80">
                  <c:v>0.10600000000000022</c:v>
                </c:pt>
                <c:pt idx="81">
                  <c:v>0.10732500000000023</c:v>
                </c:pt>
                <c:pt idx="82">
                  <c:v>0.10865000000000023</c:v>
                </c:pt>
                <c:pt idx="83">
                  <c:v>0.10997500000000024</c:v>
                </c:pt>
                <c:pt idx="84">
                  <c:v>0.11130000000000025</c:v>
                </c:pt>
                <c:pt idx="85">
                  <c:v>0.11262500000000025</c:v>
                </c:pt>
                <c:pt idx="86">
                  <c:v>0.11395000000000026</c:v>
                </c:pt>
                <c:pt idx="87">
                  <c:v>0.11527500000000027</c:v>
                </c:pt>
                <c:pt idx="88">
                  <c:v>0.11660000000000027</c:v>
                </c:pt>
                <c:pt idx="89">
                  <c:v>0.11792500000000028</c:v>
                </c:pt>
                <c:pt idx="90">
                  <c:v>0.11925000000000029</c:v>
                </c:pt>
                <c:pt idx="91">
                  <c:v>0.12057500000000029</c:v>
                </c:pt>
                <c:pt idx="92">
                  <c:v>0.1219000000000003</c:v>
                </c:pt>
                <c:pt idx="93">
                  <c:v>0.12322500000000031</c:v>
                </c:pt>
                <c:pt idx="94">
                  <c:v>0.12455000000000031</c:v>
                </c:pt>
                <c:pt idx="95">
                  <c:v>0.12587500000000032</c:v>
                </c:pt>
                <c:pt idx="96">
                  <c:v>0.12720000000000031</c:v>
                </c:pt>
                <c:pt idx="97">
                  <c:v>0.12852500000000031</c:v>
                </c:pt>
                <c:pt idx="98">
                  <c:v>0.1298500000000003</c:v>
                </c:pt>
                <c:pt idx="99">
                  <c:v>0.13117500000000029</c:v>
                </c:pt>
                <c:pt idx="100">
                  <c:v>0.13250000000000028</c:v>
                </c:pt>
                <c:pt idx="101">
                  <c:v>0.13382500000000028</c:v>
                </c:pt>
                <c:pt idx="102">
                  <c:v>0.13515000000000027</c:v>
                </c:pt>
                <c:pt idx="103">
                  <c:v>0.13647500000000026</c:v>
                </c:pt>
                <c:pt idx="104">
                  <c:v>0.13780000000000026</c:v>
                </c:pt>
                <c:pt idx="105">
                  <c:v>0.13912500000000025</c:v>
                </c:pt>
                <c:pt idx="106">
                  <c:v>0.14045000000000024</c:v>
                </c:pt>
                <c:pt idx="107">
                  <c:v>0.14177500000000023</c:v>
                </c:pt>
                <c:pt idx="108">
                  <c:v>0.14310000000000023</c:v>
                </c:pt>
                <c:pt idx="109">
                  <c:v>0.14442500000000022</c:v>
                </c:pt>
                <c:pt idx="110">
                  <c:v>0.14575000000000021</c:v>
                </c:pt>
                <c:pt idx="111">
                  <c:v>0.14707500000000021</c:v>
                </c:pt>
                <c:pt idx="112">
                  <c:v>0.1484000000000002</c:v>
                </c:pt>
                <c:pt idx="113">
                  <c:v>0.14972500000000019</c:v>
                </c:pt>
                <c:pt idx="114">
                  <c:v>0.15105000000000018</c:v>
                </c:pt>
                <c:pt idx="115">
                  <c:v>0.15237500000000018</c:v>
                </c:pt>
                <c:pt idx="116">
                  <c:v>0.15370000000000017</c:v>
                </c:pt>
                <c:pt idx="117">
                  <c:v>0.15502500000000016</c:v>
                </c:pt>
                <c:pt idx="118">
                  <c:v>0.15635000000000016</c:v>
                </c:pt>
                <c:pt idx="119">
                  <c:v>0.15767500000000015</c:v>
                </c:pt>
                <c:pt idx="120">
                  <c:v>0.15900000000000014</c:v>
                </c:pt>
                <c:pt idx="121">
                  <c:v>0.16032500000000013</c:v>
                </c:pt>
                <c:pt idx="122">
                  <c:v>0.16165000000000013</c:v>
                </c:pt>
                <c:pt idx="123">
                  <c:v>0.16297500000000012</c:v>
                </c:pt>
                <c:pt idx="124">
                  <c:v>0.16430000000000011</c:v>
                </c:pt>
                <c:pt idx="125">
                  <c:v>0.16562500000000011</c:v>
                </c:pt>
                <c:pt idx="126">
                  <c:v>0.1669500000000001</c:v>
                </c:pt>
                <c:pt idx="127">
                  <c:v>0.16827500000000009</c:v>
                </c:pt>
                <c:pt idx="128">
                  <c:v>0.16960000000000008</c:v>
                </c:pt>
                <c:pt idx="129">
                  <c:v>0.17092500000000008</c:v>
                </c:pt>
                <c:pt idx="130">
                  <c:v>0.17225000000000007</c:v>
                </c:pt>
                <c:pt idx="131">
                  <c:v>0.17357500000000006</c:v>
                </c:pt>
                <c:pt idx="132">
                  <c:v>0.17490000000000006</c:v>
                </c:pt>
                <c:pt idx="133">
                  <c:v>0.17622500000000005</c:v>
                </c:pt>
                <c:pt idx="134">
                  <c:v>0.17755000000000004</c:v>
                </c:pt>
                <c:pt idx="135">
                  <c:v>0.17887500000000003</c:v>
                </c:pt>
                <c:pt idx="136">
                  <c:v>0.18020000000000003</c:v>
                </c:pt>
                <c:pt idx="137">
                  <c:v>0.18152500000000002</c:v>
                </c:pt>
                <c:pt idx="138">
                  <c:v>0.18285000000000001</c:v>
                </c:pt>
                <c:pt idx="139">
                  <c:v>0.18417500000000001</c:v>
                </c:pt>
                <c:pt idx="140">
                  <c:v>0.1855</c:v>
                </c:pt>
                <c:pt idx="141">
                  <c:v>0.18682499999999999</c:v>
                </c:pt>
                <c:pt idx="142">
                  <c:v>0.18814999999999998</c:v>
                </c:pt>
                <c:pt idx="143">
                  <c:v>0.18947499999999998</c:v>
                </c:pt>
                <c:pt idx="144">
                  <c:v>0.19079999999999997</c:v>
                </c:pt>
                <c:pt idx="145">
                  <c:v>0.19212499999999996</c:v>
                </c:pt>
                <c:pt idx="146">
                  <c:v>0.19344999999999996</c:v>
                </c:pt>
                <c:pt idx="147">
                  <c:v>0.19477499999999995</c:v>
                </c:pt>
                <c:pt idx="148">
                  <c:v>0.19609999999999994</c:v>
                </c:pt>
                <c:pt idx="149">
                  <c:v>0.19742499999999993</c:v>
                </c:pt>
                <c:pt idx="150">
                  <c:v>0.19874999999999993</c:v>
                </c:pt>
                <c:pt idx="151">
                  <c:v>0.20007499999999992</c:v>
                </c:pt>
                <c:pt idx="152">
                  <c:v>0.20139999999999991</c:v>
                </c:pt>
                <c:pt idx="153">
                  <c:v>0.20272499999999991</c:v>
                </c:pt>
                <c:pt idx="154">
                  <c:v>0.2040499999999999</c:v>
                </c:pt>
                <c:pt idx="155">
                  <c:v>0.20537499999999989</c:v>
                </c:pt>
                <c:pt idx="156">
                  <c:v>0.20669999999999988</c:v>
                </c:pt>
                <c:pt idx="157">
                  <c:v>0.20802499999999988</c:v>
                </c:pt>
                <c:pt idx="158">
                  <c:v>0.20934999999999987</c:v>
                </c:pt>
                <c:pt idx="159">
                  <c:v>0.21067499999999986</c:v>
                </c:pt>
                <c:pt idx="160">
                  <c:v>0.21199999999999986</c:v>
                </c:pt>
                <c:pt idx="161">
                  <c:v>0.21332499999999985</c:v>
                </c:pt>
                <c:pt idx="162">
                  <c:v>0.21464999999999984</c:v>
                </c:pt>
                <c:pt idx="163">
                  <c:v>0.21597499999999983</c:v>
                </c:pt>
                <c:pt idx="164">
                  <c:v>0.21729999999999983</c:v>
                </c:pt>
                <c:pt idx="165">
                  <c:v>0.21862499999999982</c:v>
                </c:pt>
                <c:pt idx="166">
                  <c:v>0.21994999999999981</c:v>
                </c:pt>
                <c:pt idx="167">
                  <c:v>0.22127499999999981</c:v>
                </c:pt>
                <c:pt idx="168">
                  <c:v>0.2225999999999998</c:v>
                </c:pt>
                <c:pt idx="169">
                  <c:v>0.22392499999999979</c:v>
                </c:pt>
                <c:pt idx="170">
                  <c:v>0.22524999999999978</c:v>
                </c:pt>
                <c:pt idx="171">
                  <c:v>0.22657499999999978</c:v>
                </c:pt>
                <c:pt idx="172">
                  <c:v>0.22789999999999977</c:v>
                </c:pt>
                <c:pt idx="173">
                  <c:v>0.22922499999999976</c:v>
                </c:pt>
                <c:pt idx="174">
                  <c:v>0.23054999999999976</c:v>
                </c:pt>
                <c:pt idx="175">
                  <c:v>0.23187499999999975</c:v>
                </c:pt>
                <c:pt idx="176">
                  <c:v>0.23319999999999974</c:v>
                </c:pt>
                <c:pt idx="177">
                  <c:v>0.23452499999999973</c:v>
                </c:pt>
                <c:pt idx="178">
                  <c:v>0.23584999999999973</c:v>
                </c:pt>
                <c:pt idx="179">
                  <c:v>0.23717499999999972</c:v>
                </c:pt>
                <c:pt idx="180">
                  <c:v>0.23849999999999971</c:v>
                </c:pt>
                <c:pt idx="181">
                  <c:v>0.23982499999999971</c:v>
                </c:pt>
                <c:pt idx="182">
                  <c:v>0.2411499999999997</c:v>
                </c:pt>
                <c:pt idx="183">
                  <c:v>0.24247499999999969</c:v>
                </c:pt>
                <c:pt idx="184">
                  <c:v>0.24379999999999968</c:v>
                </c:pt>
                <c:pt idx="185">
                  <c:v>0.24512499999999968</c:v>
                </c:pt>
                <c:pt idx="186">
                  <c:v>0.24644999999999967</c:v>
                </c:pt>
                <c:pt idx="187">
                  <c:v>0.24777499999999966</c:v>
                </c:pt>
                <c:pt idx="188">
                  <c:v>0.24909999999999966</c:v>
                </c:pt>
                <c:pt idx="189">
                  <c:v>0.25042499999999968</c:v>
                </c:pt>
                <c:pt idx="190">
                  <c:v>0.2517499999999997</c:v>
                </c:pt>
                <c:pt idx="191">
                  <c:v>0.25307499999999972</c:v>
                </c:pt>
                <c:pt idx="192">
                  <c:v>0.25439999999999974</c:v>
                </c:pt>
                <c:pt idx="193">
                  <c:v>0.25572499999999976</c:v>
                </c:pt>
                <c:pt idx="194">
                  <c:v>0.25704999999999978</c:v>
                </c:pt>
                <c:pt idx="195">
                  <c:v>0.2583749999999998</c:v>
                </c:pt>
                <c:pt idx="196">
                  <c:v>0.25969999999999982</c:v>
                </c:pt>
                <c:pt idx="197">
                  <c:v>0.26102499999999984</c:v>
                </c:pt>
                <c:pt idx="198">
                  <c:v>0.26234999999999986</c:v>
                </c:pt>
                <c:pt idx="199">
                  <c:v>0.26367499999999988</c:v>
                </c:pt>
                <c:pt idx="200">
                  <c:v>0.2649999999999999</c:v>
                </c:pt>
                <c:pt idx="201">
                  <c:v>0.26367499999999988</c:v>
                </c:pt>
                <c:pt idx="202">
                  <c:v>0.26234999999999986</c:v>
                </c:pt>
                <c:pt idx="203">
                  <c:v>0.26102499999999984</c:v>
                </c:pt>
                <c:pt idx="204">
                  <c:v>0.25969999999999982</c:v>
                </c:pt>
                <c:pt idx="205">
                  <c:v>0.2583749999999998</c:v>
                </c:pt>
                <c:pt idx="206">
                  <c:v>0.25704999999999978</c:v>
                </c:pt>
                <c:pt idx="207">
                  <c:v>0.25572499999999976</c:v>
                </c:pt>
                <c:pt idx="208">
                  <c:v>0.25439999999999974</c:v>
                </c:pt>
                <c:pt idx="209">
                  <c:v>0.25307499999999972</c:v>
                </c:pt>
                <c:pt idx="210">
                  <c:v>0.2517499999999997</c:v>
                </c:pt>
                <c:pt idx="211">
                  <c:v>0.25042499999999968</c:v>
                </c:pt>
                <c:pt idx="212">
                  <c:v>0.24909999999999968</c:v>
                </c:pt>
                <c:pt idx="213">
                  <c:v>0.24777499999999969</c:v>
                </c:pt>
                <c:pt idx="214">
                  <c:v>0.2464499999999997</c:v>
                </c:pt>
                <c:pt idx="215">
                  <c:v>0.2451249999999997</c:v>
                </c:pt>
                <c:pt idx="216">
                  <c:v>0.24379999999999971</c:v>
                </c:pt>
                <c:pt idx="217">
                  <c:v>0.24247499999999972</c:v>
                </c:pt>
                <c:pt idx="218">
                  <c:v>0.24114999999999973</c:v>
                </c:pt>
                <c:pt idx="219">
                  <c:v>0.23982499999999973</c:v>
                </c:pt>
                <c:pt idx="220">
                  <c:v>0.23849999999999974</c:v>
                </c:pt>
                <c:pt idx="221">
                  <c:v>0.23717499999999975</c:v>
                </c:pt>
                <c:pt idx="222">
                  <c:v>0.23584999999999975</c:v>
                </c:pt>
                <c:pt idx="223">
                  <c:v>0.23452499999999976</c:v>
                </c:pt>
                <c:pt idx="224">
                  <c:v>0.23319999999999977</c:v>
                </c:pt>
                <c:pt idx="225">
                  <c:v>0.23187499999999978</c:v>
                </c:pt>
                <c:pt idx="226">
                  <c:v>0.23054999999999978</c:v>
                </c:pt>
                <c:pt idx="227">
                  <c:v>0.22922499999999979</c:v>
                </c:pt>
                <c:pt idx="228">
                  <c:v>0.2278999999999998</c:v>
                </c:pt>
                <c:pt idx="229">
                  <c:v>0.2265749999999998</c:v>
                </c:pt>
                <c:pt idx="230">
                  <c:v>0.22524999999999981</c:v>
                </c:pt>
                <c:pt idx="231">
                  <c:v>0.22392499999999982</c:v>
                </c:pt>
                <c:pt idx="232">
                  <c:v>0.22259999999999983</c:v>
                </c:pt>
                <c:pt idx="233">
                  <c:v>0.22127499999999983</c:v>
                </c:pt>
                <c:pt idx="234">
                  <c:v>0.21994999999999984</c:v>
                </c:pt>
                <c:pt idx="235">
                  <c:v>0.21862499999999985</c:v>
                </c:pt>
                <c:pt idx="236">
                  <c:v>0.21729999999999985</c:v>
                </c:pt>
                <c:pt idx="237">
                  <c:v>0.21597499999999986</c:v>
                </c:pt>
                <c:pt idx="238">
                  <c:v>0.21464999999999987</c:v>
                </c:pt>
                <c:pt idx="239">
                  <c:v>0.21332499999999988</c:v>
                </c:pt>
                <c:pt idx="240">
                  <c:v>0.21199999999999988</c:v>
                </c:pt>
                <c:pt idx="241">
                  <c:v>0.21067499999999989</c:v>
                </c:pt>
                <c:pt idx="242">
                  <c:v>0.2093499999999999</c:v>
                </c:pt>
                <c:pt idx="243">
                  <c:v>0.2080249999999999</c:v>
                </c:pt>
                <c:pt idx="244">
                  <c:v>0.20669999999999991</c:v>
                </c:pt>
                <c:pt idx="245">
                  <c:v>0.20537499999999992</c:v>
                </c:pt>
                <c:pt idx="246">
                  <c:v>0.20404999999999993</c:v>
                </c:pt>
                <c:pt idx="247">
                  <c:v>0.20272499999999993</c:v>
                </c:pt>
                <c:pt idx="248">
                  <c:v>0.20139999999999994</c:v>
                </c:pt>
                <c:pt idx="249">
                  <c:v>0.20007499999999995</c:v>
                </c:pt>
                <c:pt idx="250">
                  <c:v>0.19874999999999995</c:v>
                </c:pt>
                <c:pt idx="251">
                  <c:v>0.19742499999999996</c:v>
                </c:pt>
                <c:pt idx="252">
                  <c:v>0.19609999999999997</c:v>
                </c:pt>
                <c:pt idx="253">
                  <c:v>0.19477499999999998</c:v>
                </c:pt>
                <c:pt idx="254">
                  <c:v>0.19344999999999998</c:v>
                </c:pt>
                <c:pt idx="255">
                  <c:v>0.19212499999999999</c:v>
                </c:pt>
                <c:pt idx="256">
                  <c:v>0.1908</c:v>
                </c:pt>
                <c:pt idx="257">
                  <c:v>0.189475</c:v>
                </c:pt>
                <c:pt idx="258">
                  <c:v>0.18815000000000001</c:v>
                </c:pt>
                <c:pt idx="259">
                  <c:v>0.18682500000000002</c:v>
                </c:pt>
                <c:pt idx="260">
                  <c:v>0.18550000000000003</c:v>
                </c:pt>
                <c:pt idx="261">
                  <c:v>0.18417500000000003</c:v>
                </c:pt>
                <c:pt idx="262">
                  <c:v>0.18285000000000004</c:v>
                </c:pt>
                <c:pt idx="263">
                  <c:v>0.18152500000000005</c:v>
                </c:pt>
                <c:pt idx="264">
                  <c:v>0.18020000000000005</c:v>
                </c:pt>
                <c:pt idx="265">
                  <c:v>0.17887500000000006</c:v>
                </c:pt>
                <c:pt idx="266">
                  <c:v>0.17755000000000007</c:v>
                </c:pt>
                <c:pt idx="267">
                  <c:v>0.17622500000000008</c:v>
                </c:pt>
                <c:pt idx="268">
                  <c:v>0.17490000000000008</c:v>
                </c:pt>
                <c:pt idx="269">
                  <c:v>0.17357500000000009</c:v>
                </c:pt>
                <c:pt idx="270">
                  <c:v>0.1722500000000001</c:v>
                </c:pt>
                <c:pt idx="271">
                  <c:v>0.1709250000000001</c:v>
                </c:pt>
                <c:pt idx="272">
                  <c:v>0.16960000000000011</c:v>
                </c:pt>
                <c:pt idx="273">
                  <c:v>0.16827500000000012</c:v>
                </c:pt>
                <c:pt idx="274">
                  <c:v>0.16695000000000013</c:v>
                </c:pt>
                <c:pt idx="275">
                  <c:v>0.16562500000000013</c:v>
                </c:pt>
                <c:pt idx="276">
                  <c:v>0.16430000000000014</c:v>
                </c:pt>
                <c:pt idx="277">
                  <c:v>0.16297500000000015</c:v>
                </c:pt>
                <c:pt idx="278">
                  <c:v>0.16165000000000015</c:v>
                </c:pt>
                <c:pt idx="279">
                  <c:v>0.16032500000000016</c:v>
                </c:pt>
                <c:pt idx="280">
                  <c:v>0.15900000000000017</c:v>
                </c:pt>
                <c:pt idx="281">
                  <c:v>0.15767500000000018</c:v>
                </c:pt>
                <c:pt idx="282">
                  <c:v>0.15635000000000018</c:v>
                </c:pt>
                <c:pt idx="283">
                  <c:v>0.15502500000000019</c:v>
                </c:pt>
                <c:pt idx="284">
                  <c:v>0.1537000000000002</c:v>
                </c:pt>
                <c:pt idx="285">
                  <c:v>0.1523750000000002</c:v>
                </c:pt>
                <c:pt idx="286">
                  <c:v>0.15105000000000021</c:v>
                </c:pt>
                <c:pt idx="287">
                  <c:v>0.14972500000000022</c:v>
                </c:pt>
                <c:pt idx="288">
                  <c:v>0.14840000000000023</c:v>
                </c:pt>
                <c:pt idx="289">
                  <c:v>0.14707500000000023</c:v>
                </c:pt>
                <c:pt idx="290">
                  <c:v>0.14575000000000024</c:v>
                </c:pt>
                <c:pt idx="291">
                  <c:v>0.14442500000000025</c:v>
                </c:pt>
                <c:pt idx="292">
                  <c:v>0.14310000000000025</c:v>
                </c:pt>
                <c:pt idx="293">
                  <c:v>0.14177500000000026</c:v>
                </c:pt>
                <c:pt idx="294">
                  <c:v>0.14045000000000027</c:v>
                </c:pt>
                <c:pt idx="295">
                  <c:v>0.13912500000000028</c:v>
                </c:pt>
                <c:pt idx="296">
                  <c:v>0.13780000000000028</c:v>
                </c:pt>
                <c:pt idx="297">
                  <c:v>0.13647500000000029</c:v>
                </c:pt>
                <c:pt idx="298">
                  <c:v>0.1351500000000003</c:v>
                </c:pt>
                <c:pt idx="299">
                  <c:v>0.1338250000000003</c:v>
                </c:pt>
                <c:pt idx="300">
                  <c:v>0.13250000000000031</c:v>
                </c:pt>
                <c:pt idx="301">
                  <c:v>0.13117500000000032</c:v>
                </c:pt>
                <c:pt idx="302">
                  <c:v>0.12985000000000033</c:v>
                </c:pt>
                <c:pt idx="303">
                  <c:v>0.12852500000000033</c:v>
                </c:pt>
                <c:pt idx="304">
                  <c:v>0.12720000000000034</c:v>
                </c:pt>
                <c:pt idx="305">
                  <c:v>0.12587500000000035</c:v>
                </c:pt>
                <c:pt idx="306">
                  <c:v>0.12455000000000034</c:v>
                </c:pt>
                <c:pt idx="307">
                  <c:v>0.12322500000000033</c:v>
                </c:pt>
                <c:pt idx="308">
                  <c:v>0.12190000000000033</c:v>
                </c:pt>
                <c:pt idx="309">
                  <c:v>0.12057500000000032</c:v>
                </c:pt>
                <c:pt idx="310">
                  <c:v>0.11925000000000031</c:v>
                </c:pt>
                <c:pt idx="311">
                  <c:v>0.11792500000000031</c:v>
                </c:pt>
                <c:pt idx="312">
                  <c:v>0.1166000000000003</c:v>
                </c:pt>
                <c:pt idx="313">
                  <c:v>0.11527500000000029</c:v>
                </c:pt>
                <c:pt idx="314">
                  <c:v>0.11395000000000029</c:v>
                </c:pt>
                <c:pt idx="315">
                  <c:v>0.11262500000000028</c:v>
                </c:pt>
                <c:pt idx="316">
                  <c:v>0.11130000000000027</c:v>
                </c:pt>
                <c:pt idx="317">
                  <c:v>0.10997500000000027</c:v>
                </c:pt>
                <c:pt idx="318">
                  <c:v>0.10865000000000026</c:v>
                </c:pt>
                <c:pt idx="319">
                  <c:v>0.10732500000000025</c:v>
                </c:pt>
                <c:pt idx="320">
                  <c:v>0.10600000000000025</c:v>
                </c:pt>
                <c:pt idx="321">
                  <c:v>0.10467500000000024</c:v>
                </c:pt>
                <c:pt idx="322">
                  <c:v>0.10335000000000023</c:v>
                </c:pt>
                <c:pt idx="323">
                  <c:v>0.10202500000000023</c:v>
                </c:pt>
                <c:pt idx="324">
                  <c:v>0.10070000000000022</c:v>
                </c:pt>
                <c:pt idx="325">
                  <c:v>9.9375000000000213E-2</c:v>
                </c:pt>
                <c:pt idx="326">
                  <c:v>9.8050000000000206E-2</c:v>
                </c:pt>
                <c:pt idx="327">
                  <c:v>9.67250000000002E-2</c:v>
                </c:pt>
                <c:pt idx="328">
                  <c:v>9.5400000000000193E-2</c:v>
                </c:pt>
                <c:pt idx="329">
                  <c:v>9.4075000000000186E-2</c:v>
                </c:pt>
                <c:pt idx="330">
                  <c:v>9.275000000000018E-2</c:v>
                </c:pt>
                <c:pt idx="331">
                  <c:v>9.1425000000000173E-2</c:v>
                </c:pt>
                <c:pt idx="332">
                  <c:v>9.0100000000000166E-2</c:v>
                </c:pt>
                <c:pt idx="333">
                  <c:v>8.8775000000000159E-2</c:v>
                </c:pt>
                <c:pt idx="334">
                  <c:v>8.7450000000000153E-2</c:v>
                </c:pt>
                <c:pt idx="335">
                  <c:v>8.6125000000000146E-2</c:v>
                </c:pt>
                <c:pt idx="336">
                  <c:v>8.4800000000000139E-2</c:v>
                </c:pt>
                <c:pt idx="337">
                  <c:v>8.3475000000000132E-2</c:v>
                </c:pt>
                <c:pt idx="338">
                  <c:v>8.2150000000000126E-2</c:v>
                </c:pt>
                <c:pt idx="339">
                  <c:v>8.0825000000000119E-2</c:v>
                </c:pt>
                <c:pt idx="340">
                  <c:v>7.9500000000000112E-2</c:v>
                </c:pt>
                <c:pt idx="341">
                  <c:v>7.8175000000000106E-2</c:v>
                </c:pt>
                <c:pt idx="342">
                  <c:v>7.6850000000000099E-2</c:v>
                </c:pt>
                <c:pt idx="343">
                  <c:v>7.5525000000000092E-2</c:v>
                </c:pt>
                <c:pt idx="344">
                  <c:v>7.4200000000000085E-2</c:v>
                </c:pt>
                <c:pt idx="345">
                  <c:v>7.2875000000000079E-2</c:v>
                </c:pt>
                <c:pt idx="346">
                  <c:v>7.1550000000000072E-2</c:v>
                </c:pt>
                <c:pt idx="347">
                  <c:v>7.0225000000000065E-2</c:v>
                </c:pt>
                <c:pt idx="348">
                  <c:v>6.8900000000000058E-2</c:v>
                </c:pt>
                <c:pt idx="349">
                  <c:v>6.7575000000000052E-2</c:v>
                </c:pt>
                <c:pt idx="350">
                  <c:v>6.6250000000000045E-2</c:v>
                </c:pt>
                <c:pt idx="351">
                  <c:v>6.4925000000000038E-2</c:v>
                </c:pt>
                <c:pt idx="352">
                  <c:v>6.3600000000000032E-2</c:v>
                </c:pt>
                <c:pt idx="353">
                  <c:v>6.2275000000000032E-2</c:v>
                </c:pt>
                <c:pt idx="354">
                  <c:v>6.0950000000000032E-2</c:v>
                </c:pt>
                <c:pt idx="355">
                  <c:v>5.9625000000000032E-2</c:v>
                </c:pt>
                <c:pt idx="356">
                  <c:v>5.8300000000000032E-2</c:v>
                </c:pt>
                <c:pt idx="357">
                  <c:v>5.6975000000000033E-2</c:v>
                </c:pt>
                <c:pt idx="358">
                  <c:v>5.5650000000000033E-2</c:v>
                </c:pt>
                <c:pt idx="359">
                  <c:v>5.4325000000000033E-2</c:v>
                </c:pt>
                <c:pt idx="360">
                  <c:v>5.3000000000000033E-2</c:v>
                </c:pt>
                <c:pt idx="361">
                  <c:v>5.1675000000000033E-2</c:v>
                </c:pt>
                <c:pt idx="362">
                  <c:v>5.0350000000000034E-2</c:v>
                </c:pt>
                <c:pt idx="363">
                  <c:v>4.9025000000000034E-2</c:v>
                </c:pt>
                <c:pt idx="364">
                  <c:v>4.7700000000000034E-2</c:v>
                </c:pt>
                <c:pt idx="365">
                  <c:v>4.6375000000000034E-2</c:v>
                </c:pt>
                <c:pt idx="366">
                  <c:v>4.5050000000000034E-2</c:v>
                </c:pt>
                <c:pt idx="367">
                  <c:v>4.3725000000000035E-2</c:v>
                </c:pt>
                <c:pt idx="368">
                  <c:v>4.2400000000000035E-2</c:v>
                </c:pt>
                <c:pt idx="369">
                  <c:v>4.1075000000000035E-2</c:v>
                </c:pt>
                <c:pt idx="370">
                  <c:v>3.9750000000000035E-2</c:v>
                </c:pt>
                <c:pt idx="371">
                  <c:v>3.8425000000000036E-2</c:v>
                </c:pt>
                <c:pt idx="372">
                  <c:v>3.7100000000000036E-2</c:v>
                </c:pt>
                <c:pt idx="373">
                  <c:v>3.5775000000000036E-2</c:v>
                </c:pt>
                <c:pt idx="374">
                  <c:v>3.4450000000000036E-2</c:v>
                </c:pt>
                <c:pt idx="375">
                  <c:v>3.3125000000000036E-2</c:v>
                </c:pt>
                <c:pt idx="376">
                  <c:v>3.1800000000000037E-2</c:v>
                </c:pt>
                <c:pt idx="377">
                  <c:v>3.0475000000000037E-2</c:v>
                </c:pt>
                <c:pt idx="378">
                  <c:v>2.9150000000000037E-2</c:v>
                </c:pt>
                <c:pt idx="379">
                  <c:v>2.7825000000000037E-2</c:v>
                </c:pt>
                <c:pt idx="380">
                  <c:v>2.6500000000000037E-2</c:v>
                </c:pt>
                <c:pt idx="381">
                  <c:v>2.5175000000000038E-2</c:v>
                </c:pt>
                <c:pt idx="382">
                  <c:v>2.3850000000000038E-2</c:v>
                </c:pt>
                <c:pt idx="383">
                  <c:v>2.2525000000000038E-2</c:v>
                </c:pt>
                <c:pt idx="384">
                  <c:v>2.1200000000000038E-2</c:v>
                </c:pt>
                <c:pt idx="385">
                  <c:v>1.9875000000000038E-2</c:v>
                </c:pt>
                <c:pt idx="386">
                  <c:v>1.8550000000000039E-2</c:v>
                </c:pt>
                <c:pt idx="387">
                  <c:v>1.7225000000000039E-2</c:v>
                </c:pt>
                <c:pt idx="388">
                  <c:v>1.5900000000000039E-2</c:v>
                </c:pt>
                <c:pt idx="389">
                  <c:v>1.4575000000000039E-2</c:v>
                </c:pt>
                <c:pt idx="390">
                  <c:v>1.325000000000004E-2</c:v>
                </c:pt>
                <c:pt idx="391">
                  <c:v>1.192500000000004E-2</c:v>
                </c:pt>
                <c:pt idx="392">
                  <c:v>1.060000000000004E-2</c:v>
                </c:pt>
                <c:pt idx="393">
                  <c:v>9.2750000000000402E-3</c:v>
                </c:pt>
                <c:pt idx="394">
                  <c:v>7.9500000000000404E-3</c:v>
                </c:pt>
                <c:pt idx="395">
                  <c:v>6.6250000000000406E-3</c:v>
                </c:pt>
                <c:pt idx="396">
                  <c:v>5.3000000000000408E-3</c:v>
                </c:pt>
                <c:pt idx="397">
                  <c:v>3.975000000000041E-3</c:v>
                </c:pt>
                <c:pt idx="398">
                  <c:v>2.6500000000000412E-3</c:v>
                </c:pt>
                <c:pt idx="399">
                  <c:v>1.3250000000000412E-3</c:v>
                </c:pt>
                <c:pt idx="400">
                  <c:v>0</c:v>
                </c:pt>
              </c:numCache>
            </c:numRef>
          </c:xVal>
          <c:yVal>
            <c:numRef>
              <c:f>'1 - Géométrie de pale'!$AA$2:$AA$402</c:f>
              <c:numCache>
                <c:formatCode>General</c:formatCode>
                <c:ptCount val="401"/>
                <c:pt idx="0">
                  <c:v>0</c:v>
                </c:pt>
                <c:pt idx="1">
                  <c:v>3.2364840833910844E-3</c:v>
                </c:pt>
                <c:pt idx="2">
                  <c:v>4.5148246023150006E-3</c:v>
                </c:pt>
                <c:pt idx="3">
                  <c:v>5.4687286173029257E-3</c:v>
                </c:pt>
                <c:pt idx="4">
                  <c:v>6.2534093934702942E-3</c:v>
                </c:pt>
                <c:pt idx="5">
                  <c:v>6.9290076402776738E-3</c:v>
                </c:pt>
                <c:pt idx="6">
                  <c:v>7.5263830355134752E-3</c:v>
                </c:pt>
                <c:pt idx="7">
                  <c:v>8.0638807219597427E-3</c:v>
                </c:pt>
                <c:pt idx="8">
                  <c:v>8.5534646822400008E-3</c:v>
                </c:pt>
                <c:pt idx="9">
                  <c:v>9.0034547582713755E-3</c:v>
                </c:pt>
                <c:pt idx="10">
                  <c:v>9.4199170589380331E-3</c:v>
                </c:pt>
                <c:pt idx="11">
                  <c:v>9.8074385690039671E-3</c:v>
                </c:pt>
                <c:pt idx="12">
                  <c:v>1.0169589727893976E-2</c:v>
                </c:pt>
                <c:pt idx="13">
                  <c:v>1.0509216097807235E-2</c:v>
                </c:pt>
                <c:pt idx="14">
                  <c:v>1.0828630495370724E-2</c:v>
                </c:pt>
                <c:pt idx="15">
                  <c:v>1.1129744200912001E-2</c:v>
                </c:pt>
                <c:pt idx="16">
                  <c:v>1.1414159313500585E-2</c:v>
                </c:pt>
                <c:pt idx="17">
                  <c:v>1.1683235452233516E-2</c:v>
                </c:pt>
                <c:pt idx="18">
                  <c:v>1.1938139010315001E-2</c:v>
                </c:pt>
                <c:pt idx="19">
                  <c:v>1.2179880235353777E-2</c:v>
                </c:pt>
                <c:pt idx="20">
                  <c:v>1.2409341623133471E-2</c:v>
                </c:pt>
                <c:pt idx="21">
                  <c:v>1.2627299989641421E-2</c:v>
                </c:pt>
                <c:pt idx="22">
                  <c:v>1.2834443860993638E-2</c:v>
                </c:pt>
                <c:pt idx="23">
                  <c:v>1.303138734082058E-2</c:v>
                </c:pt>
                <c:pt idx="24">
                  <c:v>1.3218681289836949E-2</c:v>
                </c:pt>
                <c:pt idx="25">
                  <c:v>1.3396822428161672E-2</c:v>
                </c:pt>
                <c:pt idx="26">
                  <c:v>1.356626081351061E-2</c:v>
                </c:pt>
                <c:pt idx="27">
                  <c:v>1.3727406036006902E-2</c:v>
                </c:pt>
                <c:pt idx="28">
                  <c:v>1.3880632388957613E-2</c:v>
                </c:pt>
                <c:pt idx="29">
                  <c:v>1.4026283215192344E-2</c:v>
                </c:pt>
                <c:pt idx="30">
                  <c:v>1.4164674584149814E-2</c:v>
                </c:pt>
                <c:pt idx="31">
                  <c:v>1.4296098421514086E-2</c:v>
                </c:pt>
                <c:pt idx="32">
                  <c:v>1.442082518784E-2</c:v>
                </c:pt>
                <c:pt idx="33">
                  <c:v>1.4539106183150447E-2</c:v>
                </c:pt>
                <c:pt idx="34">
                  <c:v>1.4651175539424546E-2</c:v>
                </c:pt>
                <c:pt idx="35">
                  <c:v>1.4757251951134318E-2</c:v>
                </c:pt>
                <c:pt idx="36">
                  <c:v>1.4857540184730877E-2</c:v>
                </c:pt>
                <c:pt idx="37">
                  <c:v>1.4952232400641334E-2</c:v>
                </c:pt>
                <c:pt idx="38">
                  <c:v>1.5041509315476894E-2</c:v>
                </c:pt>
                <c:pt idx="39">
                  <c:v>1.5125541227442202E-2</c:v>
                </c:pt>
                <c:pt idx="40">
                  <c:v>1.5204488924126068E-2</c:v>
                </c:pt>
                <c:pt idx="41">
                  <c:v>1.5278504488754277E-2</c:v>
                </c:pt>
                <c:pt idx="42">
                  <c:v>1.534773201844998E-2</c:v>
                </c:pt>
                <c:pt idx="43">
                  <c:v>1.5412308265961693E-2</c:v>
                </c:pt>
                <c:pt idx="44">
                  <c:v>1.5472363214596064E-2</c:v>
                </c:pt>
                <c:pt idx="45">
                  <c:v>1.5528020594661142E-2</c:v>
                </c:pt>
                <c:pt idx="46">
                  <c:v>1.5579398348532586E-2</c:v>
                </c:pt>
                <c:pt idx="47">
                  <c:v>1.5626609050454775E-2</c:v>
                </c:pt>
                <c:pt idx="48">
                  <c:v>1.5669760286347954E-2</c:v>
                </c:pt>
                <c:pt idx="49">
                  <c:v>1.5708954998181961E-2</c:v>
                </c:pt>
                <c:pt idx="50">
                  <c:v>1.5744291796874997E-2</c:v>
                </c:pt>
                <c:pt idx="51">
                  <c:v>1.577586524716356E-2</c:v>
                </c:pt>
                <c:pt idx="52">
                  <c:v>1.5803766127452597E-2</c:v>
                </c:pt>
                <c:pt idx="53">
                  <c:v>1.5828081667280305E-2</c:v>
                </c:pt>
                <c:pt idx="54">
                  <c:v>1.5848895764710425E-2</c:v>
                </c:pt>
                <c:pt idx="55">
                  <c:v>1.5866289185687516E-2</c:v>
                </c:pt>
                <c:pt idx="56">
                  <c:v>1.5880339747151445E-2</c:v>
                </c:pt>
                <c:pt idx="57">
                  <c:v>1.5891122485499301E-2</c:v>
                </c:pt>
                <c:pt idx="58">
                  <c:v>1.5898709811802924E-2</c:v>
                </c:pt>
                <c:pt idx="59">
                  <c:v>1.5903171655032824E-2</c:v>
                </c:pt>
                <c:pt idx="60">
                  <c:v>1.5904575594402122E-2</c:v>
                </c:pt>
                <c:pt idx="61">
                  <c:v>1.5902986981823977E-2</c:v>
                </c:pt>
                <c:pt idx="62">
                  <c:v>1.5898469055370307E-2</c:v>
                </c:pt>
                <c:pt idx="63">
                  <c:v>1.5891083044527351E-2</c:v>
                </c:pt>
                <c:pt idx="64">
                  <c:v>1.588088826796117E-2</c:v>
                </c:pt>
                <c:pt idx="65">
                  <c:v>1.5867942224434693E-2</c:v>
                </c:pt>
                <c:pt idx="66">
                  <c:v>1.5852300677453534E-2</c:v>
                </c:pt>
                <c:pt idx="67">
                  <c:v>1.5834017734161359E-2</c:v>
                </c:pt>
                <c:pt idx="68">
                  <c:v>1.5813145918955156E-2</c:v>
                </c:pt>
                <c:pt idx="69">
                  <c:v>1.5789736242246045E-2</c:v>
                </c:pt>
                <c:pt idx="70">
                  <c:v>1.5763838264751182E-2</c:v>
                </c:pt>
                <c:pt idx="71">
                  <c:v>1.5735500157666751E-2</c:v>
                </c:pt>
                <c:pt idx="72">
                  <c:v>1.5704768759039998E-2</c:v>
                </c:pt>
                <c:pt idx="73">
                  <c:v>1.5671689626629751E-2</c:v>
                </c:pt>
                <c:pt idx="74">
                  <c:v>1.5636307087519102E-2</c:v>
                </c:pt>
                <c:pt idx="75">
                  <c:v>1.5598664284720872E-2</c:v>
                </c:pt>
                <c:pt idx="76">
                  <c:v>1.5558803220995669E-2</c:v>
                </c:pt>
                <c:pt idx="77">
                  <c:v>1.5516764800083682E-2</c:v>
                </c:pt>
                <c:pt idx="78">
                  <c:v>1.5472588865534294E-2</c:v>
                </c:pt>
                <c:pt idx="79">
                  <c:v>1.5426314237302488E-2</c:v>
                </c:pt>
                <c:pt idx="80">
                  <c:v>1.5377978746266934E-2</c:v>
                </c:pt>
                <c:pt idx="81">
                  <c:v>1.5327619266812247E-2</c:v>
                </c:pt>
                <c:pt idx="82">
                  <c:v>1.5275271747606614E-2</c:v>
                </c:pt>
                <c:pt idx="83">
                  <c:v>1.522097124069521E-2</c:v>
                </c:pt>
                <c:pt idx="84">
                  <c:v>1.5164751929020956E-2</c:v>
                </c:pt>
                <c:pt idx="85">
                  <c:v>1.5106647152475115E-2</c:v>
                </c:pt>
                <c:pt idx="86">
                  <c:v>1.5046689432572685E-2</c:v>
                </c:pt>
                <c:pt idx="87">
                  <c:v>1.4984910495840199E-2</c:v>
                </c:pt>
                <c:pt idx="88">
                  <c:v>1.4921341295997266E-2</c:v>
                </c:pt>
                <c:pt idx="89">
                  <c:v>1.4856012035006838E-2</c:v>
                </c:pt>
                <c:pt idx="90">
                  <c:v>1.4788952183064077E-2</c:v>
                </c:pt>
                <c:pt idx="91">
                  <c:v>1.4720190497588491E-2</c:v>
                </c:pt>
                <c:pt idx="92">
                  <c:v>1.464975504127927E-2</c:v>
                </c:pt>
                <c:pt idx="93">
                  <c:v>1.4577673199289966E-2</c:v>
                </c:pt>
                <c:pt idx="94">
                  <c:v>1.4503971695574196E-2</c:v>
                </c:pt>
                <c:pt idx="95">
                  <c:v>1.4428676608450835E-2</c:v>
                </c:pt>
                <c:pt idx="96">
                  <c:v>1.4351813385433877E-2</c:v>
                </c:pt>
                <c:pt idx="97">
                  <c:v>1.4273406857368843E-2</c:v>
                </c:pt>
                <c:pt idx="98">
                  <c:v>1.4193481251914974E-2</c:v>
                </c:pt>
                <c:pt idx="99">
                  <c:v>1.4112060206410006E-2</c:v>
                </c:pt>
                <c:pt idx="100">
                  <c:v>1.4029166780151448E-2</c:v>
                </c:pt>
                <c:pt idx="101">
                  <c:v>1.3944823466126653E-2</c:v>
                </c:pt>
                <c:pt idx="102">
                  <c:v>1.38590522022215E-2</c:v>
                </c:pt>
                <c:pt idx="103">
                  <c:v>1.3771874381935716E-2</c:v>
                </c:pt>
                <c:pt idx="104">
                  <c:v>1.3683310864631206E-2</c:v>
                </c:pt>
                <c:pt idx="105">
                  <c:v>1.3593381985337886E-2</c:v>
                </c:pt>
                <c:pt idx="106">
                  <c:v>1.3502107564140418E-2</c:v>
                </c:pt>
                <c:pt idx="107">
                  <c:v>1.3409506915167119E-2</c:v>
                </c:pt>
                <c:pt idx="108">
                  <c:v>1.3315598855201912E-2</c:v>
                </c:pt>
                <c:pt idx="109">
                  <c:v>1.322040171193813E-2</c:v>
                </c:pt>
                <c:pt idx="110">
                  <c:v>1.3123933331892351E-2</c:v>
                </c:pt>
                <c:pt idx="111">
                  <c:v>1.3026211087995225E-2</c:v>
                </c:pt>
                <c:pt idx="112">
                  <c:v>1.2927251886875213E-2</c:v>
                </c:pt>
                <c:pt idx="113">
                  <c:v>1.2827072175850308E-2</c:v>
                </c:pt>
                <c:pt idx="114">
                  <c:v>1.2725687949641963E-2</c:v>
                </c:pt>
                <c:pt idx="115">
                  <c:v>1.2623114756824514E-2</c:v>
                </c:pt>
                <c:pt idx="116">
                  <c:v>1.2519367706022796E-2</c:v>
                </c:pt>
                <c:pt idx="117">
                  <c:v>1.2414461471869814E-2</c:v>
                </c:pt>
                <c:pt idx="118">
                  <c:v>1.2308410300735807E-2</c:v>
                </c:pt>
                <c:pt idx="119">
                  <c:v>1.2201228016239182E-2</c:v>
                </c:pt>
                <c:pt idx="120">
                  <c:v>1.2092928024549615E-2</c:v>
                </c:pt>
                <c:pt idx="121">
                  <c:v>1.1983523319492541E-2</c:v>
                </c:pt>
                <c:pt idx="122">
                  <c:v>1.1873026487464289E-2</c:v>
                </c:pt>
                <c:pt idx="123">
                  <c:v>1.1761449712166274E-2</c:v>
                </c:pt>
                <c:pt idx="124">
                  <c:v>1.1648804779166282E-2</c:v>
                </c:pt>
                <c:pt idx="125">
                  <c:v>1.1535103080294599E-2</c:v>
                </c:pt>
                <c:pt idx="126">
                  <c:v>1.1420355617882167E-2</c:v>
                </c:pt>
                <c:pt idx="127">
                  <c:v>1.1304573008847636E-2</c:v>
                </c:pt>
                <c:pt idx="128">
                  <c:v>1.1187765488639994E-2</c:v>
                </c:pt>
                <c:pt idx="129">
                  <c:v>1.1069942915042694E-2</c:v>
                </c:pt>
                <c:pt idx="130">
                  <c:v>1.0951114771845436E-2</c:v>
                </c:pt>
                <c:pt idx="131">
                  <c:v>1.0831290172389096E-2</c:v>
                </c:pt>
                <c:pt idx="132">
                  <c:v>1.0710477862989015E-2</c:v>
                </c:pt>
                <c:pt idx="133">
                  <c:v>1.0588686226241905E-2</c:v>
                </c:pt>
                <c:pt idx="134">
                  <c:v>1.0465923284220987E-2</c:v>
                </c:pt>
                <c:pt idx="135">
                  <c:v>1.0342196701564131E-2</c:v>
                </c:pt>
                <c:pt idx="136">
                  <c:v>1.0217513788459087E-2</c:v>
                </c:pt>
                <c:pt idx="137">
                  <c:v>1.0091881503530322E-2</c:v>
                </c:pt>
                <c:pt idx="138">
                  <c:v>9.9653064566309919E-3</c:v>
                </c:pt>
                <c:pt idx="139">
                  <c:v>9.8377949115441652E-3</c:v>
                </c:pt>
                <c:pt idx="140">
                  <c:v>9.7093527885967548E-3</c:v>
                </c:pt>
                <c:pt idx="141">
                  <c:v>9.5799856671894956E-3</c:v>
                </c:pt>
                <c:pt idx="142">
                  <c:v>9.4496987882463669E-3</c:v>
                </c:pt>
                <c:pt idx="143">
                  <c:v>9.3184970565865308E-3</c:v>
                </c:pt>
                <c:pt idx="144">
                  <c:v>9.1863850432217682E-3</c:v>
                </c:pt>
                <c:pt idx="145">
                  <c:v>9.0533669875821499E-3</c:v>
                </c:pt>
                <c:pt idx="146">
                  <c:v>8.9194467996729278E-3</c:v>
                </c:pt>
                <c:pt idx="147">
                  <c:v>8.7846280621648645E-3</c:v>
                </c:pt>
                <c:pt idx="148">
                  <c:v>8.6489140324207976E-3</c:v>
                </c:pt>
                <c:pt idx="149">
                  <c:v>8.5123076444607038E-3</c:v>
                </c:pt>
                <c:pt idx="150">
                  <c:v>8.3748115108673755E-3</c:v>
                </c:pt>
                <c:pt idx="151">
                  <c:v>8.2364279246352028E-3</c:v>
                </c:pt>
                <c:pt idx="152">
                  <c:v>8.09715886096379E-3</c:v>
                </c:pt>
                <c:pt idx="153">
                  <c:v>7.9570059789986838E-3</c:v>
                </c:pt>
                <c:pt idx="154">
                  <c:v>7.8159706235208792E-3</c:v>
                </c:pt>
                <c:pt idx="155">
                  <c:v>7.6740538265870992E-3</c:v>
                </c:pt>
                <c:pt idx="156">
                  <c:v>7.5312563091225341E-3</c:v>
                </c:pt>
                <c:pt idx="157">
                  <c:v>7.387578482467687E-3</c:v>
                </c:pt>
                <c:pt idx="158">
                  <c:v>7.2430204498808819E-3</c:v>
                </c:pt>
                <c:pt idx="159">
                  <c:v>7.0975820079982313E-3</c:v>
                </c:pt>
                <c:pt idx="160">
                  <c:v>6.9512626482521444E-3</c:v>
                </c:pt>
                <c:pt idx="161">
                  <c:v>6.8040615582501173E-3</c:v>
                </c:pt>
                <c:pt idx="162">
                  <c:v>6.6559776231150123E-3</c:v>
                </c:pt>
                <c:pt idx="163">
                  <c:v>6.5070094267882074E-3</c:v>
                </c:pt>
                <c:pt idx="164">
                  <c:v>6.3571552532967097E-3</c:v>
                </c:pt>
                <c:pt idx="165">
                  <c:v>6.2064130879856665E-3</c:v>
                </c:pt>
                <c:pt idx="166">
                  <c:v>6.0547806187173057E-3</c:v>
                </c:pt>
                <c:pt idx="167">
                  <c:v>5.9022552370373215E-3</c:v>
                </c:pt>
                <c:pt idx="168">
                  <c:v>5.7488340393099897E-3</c:v>
                </c:pt>
                <c:pt idx="169">
                  <c:v>5.5945138278228612E-3</c:v>
                </c:pt>
                <c:pt idx="170">
                  <c:v>5.4392911118621235E-3</c:v>
                </c:pt>
                <c:pt idx="171">
                  <c:v>5.2831621087594729E-3</c:v>
                </c:pt>
                <c:pt idx="172">
                  <c:v>5.126122744911546E-3</c:v>
                </c:pt>
                <c:pt idx="173">
                  <c:v>4.968168656772686E-3</c:v>
                </c:pt>
                <c:pt idx="174">
                  <c:v>4.8092951918219306E-3</c:v>
                </c:pt>
                <c:pt idx="175">
                  <c:v>4.649497409504994E-3</c:v>
                </c:pt>
                <c:pt idx="176">
                  <c:v>4.4887700821521544E-3</c:v>
                </c:pt>
                <c:pt idx="177">
                  <c:v>4.3271076958725585E-3</c:v>
                </c:pt>
                <c:pt idx="178">
                  <c:v>4.1645044514259672E-3</c:v>
                </c:pt>
                <c:pt idx="179">
                  <c:v>4.0009542650723817E-3</c:v>
                </c:pt>
                <c:pt idx="180">
                  <c:v>3.8364507694004365E-3</c:v>
                </c:pt>
                <c:pt idx="181">
                  <c:v>3.6709873141350332E-3</c:v>
                </c:pt>
                <c:pt idx="182">
                  <c:v>3.5045569669249271E-3</c:v>
                </c:pt>
                <c:pt idx="183">
                  <c:v>3.3371525141109443E-3</c:v>
                </c:pt>
                <c:pt idx="184">
                  <c:v>3.1687664614752139E-3</c:v>
                </c:pt>
                <c:pt idx="185">
                  <c:v>2.9993910349722479E-3</c:v>
                </c:pt>
                <c:pt idx="186">
                  <c:v>2.829018181442097E-3</c:v>
                </c:pt>
                <c:pt idx="187">
                  <c:v>2.6576395693064074E-3</c:v>
                </c:pt>
                <c:pt idx="188">
                  <c:v>2.4852465892477279E-3</c:v>
                </c:pt>
                <c:pt idx="189">
                  <c:v>2.3118303548724304E-3</c:v>
                </c:pt>
                <c:pt idx="190">
                  <c:v>2.1373817033581489E-3</c:v>
                </c:pt>
                <c:pt idx="191">
                  <c:v>1.9618911960856658E-3</c:v>
                </c:pt>
                <c:pt idx="192">
                  <c:v>1.785349119255932E-3</c:v>
                </c:pt>
                <c:pt idx="193">
                  <c:v>1.6077454844928892E-3</c:v>
                </c:pt>
                <c:pt idx="194">
                  <c:v>1.4290700294319226E-3</c:v>
                </c:pt>
                <c:pt idx="195">
                  <c:v>1.249312218294944E-3</c:v>
                </c:pt>
                <c:pt idx="196">
                  <c:v>1.068461242452062E-3</c:v>
                </c:pt>
                <c:pt idx="197">
                  <c:v>8.8650602097054031E-4</c:v>
                </c:pt>
                <c:pt idx="198">
                  <c:v>7.0343520115092933E-4</c:v>
                </c:pt>
                <c:pt idx="199">
                  <c:v>5.1923715905140928E-4</c:v>
                </c:pt>
                <c:pt idx="200">
                  <c:v>0</c:v>
                </c:pt>
                <c:pt idx="201">
                  <c:v>-5.1923715905140928E-4</c:v>
                </c:pt>
                <c:pt idx="202">
                  <c:v>-7.0343520115092933E-4</c:v>
                </c:pt>
                <c:pt idx="203">
                  <c:v>-8.8650602097054031E-4</c:v>
                </c:pt>
                <c:pt idx="204">
                  <c:v>-1.068461242452062E-3</c:v>
                </c:pt>
                <c:pt idx="205">
                  <c:v>-1.249312218294944E-3</c:v>
                </c:pt>
                <c:pt idx="206">
                  <c:v>-1.4290700294319226E-3</c:v>
                </c:pt>
                <c:pt idx="207">
                  <c:v>-1.6077454844928892E-3</c:v>
                </c:pt>
                <c:pt idx="208">
                  <c:v>-1.785349119255932E-3</c:v>
                </c:pt>
                <c:pt idx="209">
                  <c:v>-1.9618911960856658E-3</c:v>
                </c:pt>
                <c:pt idx="210">
                  <c:v>-2.1373817033581489E-3</c:v>
                </c:pt>
                <c:pt idx="211">
                  <c:v>-2.3118303548724304E-3</c:v>
                </c:pt>
                <c:pt idx="212">
                  <c:v>-2.485246589247717E-3</c:v>
                </c:pt>
                <c:pt idx="213">
                  <c:v>-2.6576395693064074E-3</c:v>
                </c:pt>
                <c:pt idx="214">
                  <c:v>-2.8290181814420883E-3</c:v>
                </c:pt>
                <c:pt idx="215">
                  <c:v>-2.9993910349722301E-3</c:v>
                </c:pt>
                <c:pt idx="216">
                  <c:v>-3.1687664614752187E-3</c:v>
                </c:pt>
                <c:pt idx="217">
                  <c:v>-3.3371525141109443E-3</c:v>
                </c:pt>
                <c:pt idx="218">
                  <c:v>-3.5045569669249245E-3</c:v>
                </c:pt>
                <c:pt idx="219">
                  <c:v>-3.6709873141350402E-3</c:v>
                </c:pt>
                <c:pt idx="220">
                  <c:v>-3.83645076940043E-3</c:v>
                </c:pt>
                <c:pt idx="221">
                  <c:v>-4.00095426507238E-3</c:v>
                </c:pt>
                <c:pt idx="222">
                  <c:v>-4.1645044514259585E-3</c:v>
                </c:pt>
                <c:pt idx="223">
                  <c:v>-4.3271076958725577E-3</c:v>
                </c:pt>
                <c:pt idx="224">
                  <c:v>-4.4887700821521449E-3</c:v>
                </c:pt>
                <c:pt idx="225">
                  <c:v>-4.6494974095050018E-3</c:v>
                </c:pt>
                <c:pt idx="226">
                  <c:v>-4.8092951918219246E-3</c:v>
                </c:pt>
                <c:pt idx="227">
                  <c:v>-4.968168656772679E-3</c:v>
                </c:pt>
                <c:pt idx="228">
                  <c:v>-5.126122744911546E-3</c:v>
                </c:pt>
                <c:pt idx="229">
                  <c:v>-5.283162108759479E-3</c:v>
                </c:pt>
                <c:pt idx="230">
                  <c:v>-5.4392911118621278E-3</c:v>
                </c:pt>
                <c:pt idx="231">
                  <c:v>-5.5945138278228734E-3</c:v>
                </c:pt>
                <c:pt idx="232">
                  <c:v>-5.7488340393099914E-3</c:v>
                </c:pt>
                <c:pt idx="233">
                  <c:v>-5.9022552370373129E-3</c:v>
                </c:pt>
                <c:pt idx="234">
                  <c:v>-6.0547806187172997E-3</c:v>
                </c:pt>
                <c:pt idx="235">
                  <c:v>-6.2064130879856579E-3</c:v>
                </c:pt>
                <c:pt idx="236">
                  <c:v>-6.3571552532967011E-3</c:v>
                </c:pt>
                <c:pt idx="237">
                  <c:v>-6.5070094267882057E-3</c:v>
                </c:pt>
                <c:pt idx="238">
                  <c:v>-6.6559776231150071E-3</c:v>
                </c:pt>
                <c:pt idx="239">
                  <c:v>-6.8040615582501129E-3</c:v>
                </c:pt>
                <c:pt idx="240">
                  <c:v>-6.9512626482521314E-3</c:v>
                </c:pt>
                <c:pt idx="241">
                  <c:v>-7.0975820079982183E-3</c:v>
                </c:pt>
                <c:pt idx="242">
                  <c:v>-7.2430204498808793E-3</c:v>
                </c:pt>
                <c:pt idx="243">
                  <c:v>-7.3875784824676827E-3</c:v>
                </c:pt>
                <c:pt idx="244">
                  <c:v>-7.5312563091225384E-3</c:v>
                </c:pt>
                <c:pt idx="245">
                  <c:v>-7.6740538265870949E-3</c:v>
                </c:pt>
                <c:pt idx="246">
                  <c:v>-7.8159706235208706E-3</c:v>
                </c:pt>
                <c:pt idx="247">
                  <c:v>-7.9570059789986717E-3</c:v>
                </c:pt>
                <c:pt idx="248">
                  <c:v>-8.0971588609637865E-3</c:v>
                </c:pt>
                <c:pt idx="249">
                  <c:v>-8.2364279246351958E-3</c:v>
                </c:pt>
                <c:pt idx="250">
                  <c:v>-8.3748115108673755E-3</c:v>
                </c:pt>
                <c:pt idx="251">
                  <c:v>-8.512307644460702E-3</c:v>
                </c:pt>
                <c:pt idx="252">
                  <c:v>-8.6489140324207958E-3</c:v>
                </c:pt>
                <c:pt idx="253">
                  <c:v>-8.7846280621648575E-3</c:v>
                </c:pt>
                <c:pt idx="254">
                  <c:v>-8.9194467996729174E-3</c:v>
                </c:pt>
                <c:pt idx="255">
                  <c:v>-9.053366987582143E-3</c:v>
                </c:pt>
                <c:pt idx="256">
                  <c:v>-9.1863850432217543E-3</c:v>
                </c:pt>
                <c:pt idx="257">
                  <c:v>-9.3184970565865343E-3</c:v>
                </c:pt>
                <c:pt idx="258">
                  <c:v>-9.44969878824636E-3</c:v>
                </c:pt>
                <c:pt idx="259">
                  <c:v>-9.5799856671894886E-3</c:v>
                </c:pt>
                <c:pt idx="260">
                  <c:v>-9.7093527885967479E-3</c:v>
                </c:pt>
                <c:pt idx="261">
                  <c:v>-9.8377949115441617E-3</c:v>
                </c:pt>
                <c:pt idx="262">
                  <c:v>-9.9653064566309797E-3</c:v>
                </c:pt>
                <c:pt idx="263">
                  <c:v>-1.0091881503530317E-2</c:v>
                </c:pt>
                <c:pt idx="264">
                  <c:v>-1.0217513788459092E-2</c:v>
                </c:pt>
                <c:pt idx="265">
                  <c:v>-1.0342196701564122E-2</c:v>
                </c:pt>
                <c:pt idx="266">
                  <c:v>-1.0465923284220987E-2</c:v>
                </c:pt>
                <c:pt idx="267">
                  <c:v>-1.05886862262419E-2</c:v>
                </c:pt>
                <c:pt idx="268">
                  <c:v>-1.0710477862989011E-2</c:v>
                </c:pt>
                <c:pt idx="269">
                  <c:v>-1.0831290172389093E-2</c:v>
                </c:pt>
                <c:pt idx="270">
                  <c:v>-1.0951114771845431E-2</c:v>
                </c:pt>
                <c:pt idx="271">
                  <c:v>-1.1069942915042685E-2</c:v>
                </c:pt>
                <c:pt idx="272">
                  <c:v>-1.1187765488639988E-2</c:v>
                </c:pt>
                <c:pt idx="273">
                  <c:v>-1.1304573008847636E-2</c:v>
                </c:pt>
                <c:pt idx="274">
                  <c:v>-1.1420355617882159E-2</c:v>
                </c:pt>
                <c:pt idx="275">
                  <c:v>-1.1535103080294604E-2</c:v>
                </c:pt>
                <c:pt idx="276">
                  <c:v>-1.1648804779166287E-2</c:v>
                </c:pt>
                <c:pt idx="277">
                  <c:v>-1.1761449712166274E-2</c:v>
                </c:pt>
                <c:pt idx="278">
                  <c:v>-1.1873026487464293E-2</c:v>
                </c:pt>
                <c:pt idx="279">
                  <c:v>-1.1983523319492538E-2</c:v>
                </c:pt>
                <c:pt idx="280">
                  <c:v>-1.2092928024549615E-2</c:v>
                </c:pt>
                <c:pt idx="281">
                  <c:v>-1.2201228016239178E-2</c:v>
                </c:pt>
                <c:pt idx="282">
                  <c:v>-1.23084103007358E-2</c:v>
                </c:pt>
                <c:pt idx="283">
                  <c:v>-1.2414461471869804E-2</c:v>
                </c:pt>
                <c:pt idx="284">
                  <c:v>-1.2519367706022796E-2</c:v>
                </c:pt>
                <c:pt idx="285">
                  <c:v>-1.2623114756824516E-2</c:v>
                </c:pt>
                <c:pt idx="286">
                  <c:v>-1.2725687949641958E-2</c:v>
                </c:pt>
                <c:pt idx="287">
                  <c:v>-1.2827072175850308E-2</c:v>
                </c:pt>
                <c:pt idx="288">
                  <c:v>-1.2927251886875202E-2</c:v>
                </c:pt>
                <c:pt idx="289">
                  <c:v>-1.3026211087995223E-2</c:v>
                </c:pt>
                <c:pt idx="290">
                  <c:v>-1.3123933331892346E-2</c:v>
                </c:pt>
                <c:pt idx="291">
                  <c:v>-1.322040171193813E-2</c:v>
                </c:pt>
                <c:pt idx="292">
                  <c:v>-1.3315598855201905E-2</c:v>
                </c:pt>
                <c:pt idx="293">
                  <c:v>-1.3409506915167116E-2</c:v>
                </c:pt>
                <c:pt idx="294">
                  <c:v>-1.3502107564140416E-2</c:v>
                </c:pt>
                <c:pt idx="295">
                  <c:v>-1.3593381985337894E-2</c:v>
                </c:pt>
                <c:pt idx="296">
                  <c:v>-1.3683310864631199E-2</c:v>
                </c:pt>
                <c:pt idx="297">
                  <c:v>-1.3771874381935716E-2</c:v>
                </c:pt>
                <c:pt idx="298">
                  <c:v>-1.3859052202221491E-2</c:v>
                </c:pt>
                <c:pt idx="299">
                  <c:v>-1.394482346612665E-2</c:v>
                </c:pt>
                <c:pt idx="300">
                  <c:v>-1.402916678015145E-2</c:v>
                </c:pt>
                <c:pt idx="301">
                  <c:v>-1.411206020641001E-2</c:v>
                </c:pt>
                <c:pt idx="302">
                  <c:v>-1.4193481251914976E-2</c:v>
                </c:pt>
                <c:pt idx="303">
                  <c:v>-1.4273406857368838E-2</c:v>
                </c:pt>
                <c:pt idx="304">
                  <c:v>-1.4351813385433877E-2</c:v>
                </c:pt>
                <c:pt idx="305">
                  <c:v>-1.4428676608450829E-2</c:v>
                </c:pt>
                <c:pt idx="306">
                  <c:v>-1.4503971695574193E-2</c:v>
                </c:pt>
                <c:pt idx="307">
                  <c:v>-1.4577673199289973E-2</c:v>
                </c:pt>
                <c:pt idx="308">
                  <c:v>-1.4649755041279269E-2</c:v>
                </c:pt>
                <c:pt idx="309">
                  <c:v>-1.4720190497588482E-2</c:v>
                </c:pt>
                <c:pt idx="310">
                  <c:v>-1.4788952183064084E-2</c:v>
                </c:pt>
                <c:pt idx="311">
                  <c:v>-1.4856012035006831E-2</c:v>
                </c:pt>
                <c:pt idx="312">
                  <c:v>-1.4921341295997263E-2</c:v>
                </c:pt>
                <c:pt idx="313">
                  <c:v>-1.4984910495840198E-2</c:v>
                </c:pt>
                <c:pt idx="314">
                  <c:v>-1.5046689432572683E-2</c:v>
                </c:pt>
                <c:pt idx="315">
                  <c:v>-1.510664715247512E-2</c:v>
                </c:pt>
                <c:pt idx="316">
                  <c:v>-1.516475192902096E-2</c:v>
                </c:pt>
                <c:pt idx="317">
                  <c:v>-1.5220971240695212E-2</c:v>
                </c:pt>
                <c:pt idx="318">
                  <c:v>-1.5275271747606614E-2</c:v>
                </c:pt>
                <c:pt idx="319">
                  <c:v>-1.5327619266812254E-2</c:v>
                </c:pt>
                <c:pt idx="320">
                  <c:v>-1.5377978746266929E-2</c:v>
                </c:pt>
                <c:pt idx="321">
                  <c:v>-1.5426314237302494E-2</c:v>
                </c:pt>
                <c:pt idx="322">
                  <c:v>-1.5472588865534296E-2</c:v>
                </c:pt>
                <c:pt idx="323">
                  <c:v>-1.5516764800083677E-2</c:v>
                </c:pt>
                <c:pt idx="324">
                  <c:v>-1.5558803220995671E-2</c:v>
                </c:pt>
                <c:pt idx="325">
                  <c:v>-1.5598664284720874E-2</c:v>
                </c:pt>
                <c:pt idx="326">
                  <c:v>-1.5636307087519098E-2</c:v>
                </c:pt>
                <c:pt idx="327">
                  <c:v>-1.5671689626629751E-2</c:v>
                </c:pt>
                <c:pt idx="328">
                  <c:v>-1.5704768759039991E-2</c:v>
                </c:pt>
                <c:pt idx="329">
                  <c:v>-1.5735500157666751E-2</c:v>
                </c:pt>
                <c:pt idx="330">
                  <c:v>-1.5763838264751182E-2</c:v>
                </c:pt>
                <c:pt idx="331">
                  <c:v>-1.5789736242246055E-2</c:v>
                </c:pt>
                <c:pt idx="332">
                  <c:v>-1.5813145918955156E-2</c:v>
                </c:pt>
                <c:pt idx="333">
                  <c:v>-1.5834017734161356E-2</c:v>
                </c:pt>
                <c:pt idx="334">
                  <c:v>-1.5852300677453541E-2</c:v>
                </c:pt>
                <c:pt idx="335">
                  <c:v>-1.5867942224434699E-2</c:v>
                </c:pt>
                <c:pt idx="336">
                  <c:v>-1.5880888267961173E-2</c:v>
                </c:pt>
                <c:pt idx="337">
                  <c:v>-1.5891083044527358E-2</c:v>
                </c:pt>
                <c:pt idx="338">
                  <c:v>-1.5898469055370314E-2</c:v>
                </c:pt>
                <c:pt idx="339">
                  <c:v>-1.5902986981823977E-2</c:v>
                </c:pt>
                <c:pt idx="340">
                  <c:v>-1.5904575594402129E-2</c:v>
                </c:pt>
                <c:pt idx="341">
                  <c:v>-1.5903171655032824E-2</c:v>
                </c:pt>
                <c:pt idx="342">
                  <c:v>-1.5898709811802924E-2</c:v>
                </c:pt>
                <c:pt idx="343">
                  <c:v>-1.5891122485499308E-2</c:v>
                </c:pt>
                <c:pt idx="344">
                  <c:v>-1.5880339747151449E-2</c:v>
                </c:pt>
                <c:pt idx="345">
                  <c:v>-1.586628918568752E-2</c:v>
                </c:pt>
                <c:pt idx="346">
                  <c:v>-1.5848895764710425E-2</c:v>
                </c:pt>
                <c:pt idx="347">
                  <c:v>-1.5828081667280308E-2</c:v>
                </c:pt>
                <c:pt idx="348">
                  <c:v>-1.5803766127452601E-2</c:v>
                </c:pt>
                <c:pt idx="349">
                  <c:v>-1.577586524716356E-2</c:v>
                </c:pt>
                <c:pt idx="350">
                  <c:v>-1.5744291796875001E-2</c:v>
                </c:pt>
                <c:pt idx="351">
                  <c:v>-1.5708954998181968E-2</c:v>
                </c:pt>
                <c:pt idx="352">
                  <c:v>-1.566976028634795E-2</c:v>
                </c:pt>
                <c:pt idx="353">
                  <c:v>-1.5626609050454775E-2</c:v>
                </c:pt>
                <c:pt idx="354">
                  <c:v>-1.5579398348532593E-2</c:v>
                </c:pt>
                <c:pt idx="355">
                  <c:v>-1.552802059466114E-2</c:v>
                </c:pt>
                <c:pt idx="356">
                  <c:v>-1.5472363214596059E-2</c:v>
                </c:pt>
                <c:pt idx="357">
                  <c:v>-1.54123082659617E-2</c:v>
                </c:pt>
                <c:pt idx="358">
                  <c:v>-1.5347732018449986E-2</c:v>
                </c:pt>
                <c:pt idx="359">
                  <c:v>-1.5278504488754278E-2</c:v>
                </c:pt>
                <c:pt idx="360">
                  <c:v>-1.5204488924126066E-2</c:v>
                </c:pt>
                <c:pt idx="361">
                  <c:v>-1.5125541227442202E-2</c:v>
                </c:pt>
                <c:pt idx="362">
                  <c:v>-1.5041509315476898E-2</c:v>
                </c:pt>
                <c:pt idx="363">
                  <c:v>-1.4952232400641341E-2</c:v>
                </c:pt>
                <c:pt idx="364">
                  <c:v>-1.4857540184730884E-2</c:v>
                </c:pt>
                <c:pt idx="365">
                  <c:v>-1.475725195113432E-2</c:v>
                </c:pt>
                <c:pt idx="366">
                  <c:v>-1.4651175539424547E-2</c:v>
                </c:pt>
                <c:pt idx="367">
                  <c:v>-1.4539106183150454E-2</c:v>
                </c:pt>
                <c:pt idx="368">
                  <c:v>-1.442082518784E-2</c:v>
                </c:pt>
                <c:pt idx="369">
                  <c:v>-1.4296098421514088E-2</c:v>
                </c:pt>
                <c:pt idx="370">
                  <c:v>-1.4164674584149821E-2</c:v>
                </c:pt>
                <c:pt idx="371">
                  <c:v>-1.4026283215192347E-2</c:v>
                </c:pt>
                <c:pt idx="372">
                  <c:v>-1.3880632388957615E-2</c:v>
                </c:pt>
                <c:pt idx="373">
                  <c:v>-1.3727406036006907E-2</c:v>
                </c:pt>
                <c:pt idx="374">
                  <c:v>-1.3566260813510615E-2</c:v>
                </c:pt>
                <c:pt idx="375">
                  <c:v>-1.3396822428161677E-2</c:v>
                </c:pt>
                <c:pt idx="376">
                  <c:v>-1.3218681289836953E-2</c:v>
                </c:pt>
                <c:pt idx="377">
                  <c:v>-1.3031387340820584E-2</c:v>
                </c:pt>
                <c:pt idx="378">
                  <c:v>-1.2834443860993642E-2</c:v>
                </c:pt>
                <c:pt idx="379">
                  <c:v>-1.2627299989641428E-2</c:v>
                </c:pt>
                <c:pt idx="380">
                  <c:v>-1.240934162313348E-2</c:v>
                </c:pt>
                <c:pt idx="381">
                  <c:v>-1.2179880235353784E-2</c:v>
                </c:pt>
                <c:pt idx="382">
                  <c:v>-1.1938139010315008E-2</c:v>
                </c:pt>
                <c:pt idx="383">
                  <c:v>-1.1683235452233523E-2</c:v>
                </c:pt>
                <c:pt idx="384">
                  <c:v>-1.1414159313500595E-2</c:v>
                </c:pt>
                <c:pt idx="385">
                  <c:v>-1.1129744200912011E-2</c:v>
                </c:pt>
                <c:pt idx="386">
                  <c:v>-1.0828630495370735E-2</c:v>
                </c:pt>
                <c:pt idx="387">
                  <c:v>-1.0509216097807243E-2</c:v>
                </c:pt>
                <c:pt idx="388">
                  <c:v>-1.0169589727893988E-2</c:v>
                </c:pt>
                <c:pt idx="389">
                  <c:v>-9.807438569003981E-3</c:v>
                </c:pt>
                <c:pt idx="390">
                  <c:v>-9.4199170589380436E-3</c:v>
                </c:pt>
                <c:pt idx="391">
                  <c:v>-9.0034547582713911E-3</c:v>
                </c:pt>
                <c:pt idx="392">
                  <c:v>-8.5534646822400147E-3</c:v>
                </c:pt>
                <c:pt idx="393">
                  <c:v>-8.06388072195976E-3</c:v>
                </c:pt>
                <c:pt idx="394">
                  <c:v>-7.5263830355134925E-3</c:v>
                </c:pt>
                <c:pt idx="395">
                  <c:v>-6.9290076402776912E-3</c:v>
                </c:pt>
                <c:pt idx="396">
                  <c:v>-6.2534093934703168E-3</c:v>
                </c:pt>
                <c:pt idx="397">
                  <c:v>-5.4687286173029535E-3</c:v>
                </c:pt>
                <c:pt idx="398">
                  <c:v>-4.5148246023150327E-3</c:v>
                </c:pt>
                <c:pt idx="399">
                  <c:v>-3.236484083391133E-3</c:v>
                </c:pt>
                <c:pt idx="4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D-455B-89BD-72A46AE65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04288"/>
        <c:axId val="134606208"/>
      </c:scatterChart>
      <c:valAx>
        <c:axId val="13460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>
                    <a:latin typeface="Book Antiqua" pitchFamily="18" charset="0"/>
                  </a:rPr>
                  <a:t>Position sur la corde [m]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4606208"/>
        <c:crosses val="autoZero"/>
        <c:crossBetween val="midCat"/>
      </c:valAx>
      <c:valAx>
        <c:axId val="13460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>
                    <a:latin typeface="Book Antiqua" pitchFamily="18" charset="0"/>
                  </a:rPr>
                  <a:t>Epaisseur [m]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46042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Répartition portance - secteurs pales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1"/>
          <c:order val="0"/>
          <c:invertIfNegative val="0"/>
          <c:trendline>
            <c:trendlineType val="poly"/>
            <c:order val="6"/>
            <c:dispRSqr val="0"/>
            <c:dispEq val="0"/>
          </c:trendline>
          <c:trendline>
            <c:trendlineType val="poly"/>
            <c:order val="3"/>
            <c:dispRSqr val="0"/>
            <c:dispEq val="1"/>
            <c:trendlineLbl>
              <c:layout>
                <c:manualLayout>
                  <c:x val="-0.12065525413492162"/>
                  <c:y val="-1.3677816820411002E-2"/>
                </c:manualLayout>
              </c:layout>
              <c:numFmt formatCode="General" sourceLinked="0"/>
            </c:trendlineLbl>
          </c:trendline>
          <c:val>
            <c:numRef>
              <c:f>'4 - Aérodyn 10° - 12 p - Re cor'!$G$4:$G$15</c:f>
              <c:numCache>
                <c:formatCode>0.0</c:formatCode>
                <c:ptCount val="12"/>
                <c:pt idx="0">
                  <c:v>124.44092096413164</c:v>
                </c:pt>
                <c:pt idx="1">
                  <c:v>191.0326503114749</c:v>
                </c:pt>
                <c:pt idx="2">
                  <c:v>267.98292382172332</c:v>
                </c:pt>
                <c:pt idx="3">
                  <c:v>351.27474123056066</c:v>
                </c:pt>
                <c:pt idx="4">
                  <c:v>438.37208258220971</c:v>
                </c:pt>
                <c:pt idx="5">
                  <c:v>526.51404589570836</c:v>
                </c:pt>
                <c:pt idx="6">
                  <c:v>612.47357141775706</c:v>
                </c:pt>
                <c:pt idx="7">
                  <c:v>692.8297819924552</c:v>
                </c:pt>
                <c:pt idx="8">
                  <c:v>765.09312000248178</c:v>
                </c:pt>
                <c:pt idx="9">
                  <c:v>824.72726222088579</c:v>
                </c:pt>
                <c:pt idx="10">
                  <c:v>870.85556176807256</c:v>
                </c:pt>
                <c:pt idx="11">
                  <c:v>897.17696104733011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2D-4C0C-962B-9583ACB94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440320"/>
        <c:axId val="140441856"/>
      </c:barChart>
      <c:catAx>
        <c:axId val="1404403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40441856"/>
        <c:crosses val="autoZero"/>
        <c:auto val="1"/>
        <c:lblAlgn val="ctr"/>
        <c:lblOffset val="100"/>
        <c:noMultiLvlLbl val="0"/>
      </c:catAx>
      <c:valAx>
        <c:axId val="140441856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40440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Répartition trainée - secteurs pales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1"/>
          <c:order val="0"/>
          <c:tx>
            <c:strRef>
              <c:f>'4 - Aérodyn 10° - 12 p - Re cor'!$H$3</c:f>
              <c:strCache>
                <c:ptCount val="1"/>
                <c:pt idx="0">
                  <c:v>Trainée Rxi [N]</c:v>
                </c:pt>
              </c:strCache>
            </c:strRef>
          </c:tx>
          <c:invertIfNegative val="0"/>
          <c:trendline>
            <c:trendlineType val="poly"/>
            <c:order val="2"/>
            <c:dispRSqr val="0"/>
            <c:dispEq val="1"/>
            <c:trendlineLbl>
              <c:layout>
                <c:manualLayout>
                  <c:x val="-6.4318822206644213E-2"/>
                  <c:y val="8.9003917705437214E-3"/>
                </c:manualLayout>
              </c:layout>
              <c:numFmt formatCode="General" sourceLinked="0"/>
            </c:trendlineLbl>
          </c:trendline>
          <c:val>
            <c:numRef>
              <c:f>'4 - Aérodyn 10° - 12 p - Re cor'!$H$4:$H$15</c:f>
              <c:numCache>
                <c:formatCode>0.0</c:formatCode>
                <c:ptCount val="12"/>
                <c:pt idx="0">
                  <c:v>2.1099831933503563</c:v>
                </c:pt>
                <c:pt idx="1">
                  <c:v>2.6647467448140243</c:v>
                </c:pt>
                <c:pt idx="2">
                  <c:v>4.5971054411693997</c:v>
                </c:pt>
                <c:pt idx="3">
                  <c:v>6.1127042297202996</c:v>
                </c:pt>
                <c:pt idx="4">
                  <c:v>7.7342414570059903</c:v>
                </c:pt>
                <c:pt idx="5">
                  <c:v>9.5786740810990931</c:v>
                </c:pt>
                <c:pt idx="6">
                  <c:v>11.527544405011017</c:v>
                </c:pt>
                <c:pt idx="7">
                  <c:v>13.668070529102858</c:v>
                </c:pt>
                <c:pt idx="8">
                  <c:v>15.853179501227894</c:v>
                </c:pt>
                <c:pt idx="9">
                  <c:v>18.215484956917155</c:v>
                </c:pt>
                <c:pt idx="10">
                  <c:v>20.832834463497711</c:v>
                </c:pt>
                <c:pt idx="11">
                  <c:v>23.37614922176574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D-4A00-BDFF-DEA8476CA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24160"/>
        <c:axId val="140538240"/>
      </c:barChart>
      <c:catAx>
        <c:axId val="14052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0538240"/>
        <c:crosses val="autoZero"/>
        <c:auto val="1"/>
        <c:lblAlgn val="ctr"/>
        <c:lblOffset val="100"/>
        <c:noMultiLvlLbl val="0"/>
      </c:catAx>
      <c:valAx>
        <c:axId val="1405382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0524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>
                <a:latin typeface="Book Antiqua" pitchFamily="18" charset="0"/>
              </a:rPr>
              <a:t>Répartition des vitesses axiales induites Vi [m/s]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1"/>
          <c:order val="0"/>
          <c:tx>
            <c:strRef>
              <c:f>'5- Aérodyn 10° -12p - NRJ'!$F$3</c:f>
              <c:strCache>
                <c:ptCount val="1"/>
                <c:pt idx="0">
                  <c:v>Vitesses axiales  induites Vi [m/s]</c:v>
                </c:pt>
              </c:strCache>
            </c:strRef>
          </c:tx>
          <c:invertIfNegative val="0"/>
          <c:dLbls>
            <c:delete val="1"/>
          </c:dLbls>
          <c:val>
            <c:numRef>
              <c:f>'5- Aérodyn 10° -12p - NRJ'!$F$4:$F$15</c:f>
              <c:numCache>
                <c:formatCode>0.0</c:formatCode>
                <c:ptCount val="12"/>
                <c:pt idx="0">
                  <c:v>4.8588898774130147</c:v>
                </c:pt>
                <c:pt idx="1">
                  <c:v>8.3549159930123498</c:v>
                </c:pt>
                <c:pt idx="2">
                  <c:v>9.0021961068451191</c:v>
                </c:pt>
                <c:pt idx="3">
                  <c:v>9.5187059443191817</c:v>
                </c:pt>
                <c:pt idx="4">
                  <c:v>9.9284864784730456</c:v>
                </c:pt>
                <c:pt idx="5">
                  <c:v>10.244070304620685</c:v>
                </c:pt>
                <c:pt idx="6">
                  <c:v>10.469827939418803</c:v>
                </c:pt>
                <c:pt idx="7">
                  <c:v>10.607433114132526</c:v>
                </c:pt>
                <c:pt idx="8">
                  <c:v>10.664120662381368</c:v>
                </c:pt>
                <c:pt idx="9">
                  <c:v>10.630632290327133</c:v>
                </c:pt>
                <c:pt idx="10">
                  <c:v>10.520646479178518</c:v>
                </c:pt>
                <c:pt idx="11">
                  <c:v>10.311387416229195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6-4092-9258-C6CDFB238A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0623872"/>
        <c:axId val="140625408"/>
      </c:barChart>
      <c:catAx>
        <c:axId val="140623872"/>
        <c:scaling>
          <c:orientation val="minMax"/>
        </c:scaling>
        <c:delete val="0"/>
        <c:axPos val="b"/>
        <c:majorTickMark val="none"/>
        <c:minorTickMark val="none"/>
        <c:tickLblPos val="nextTo"/>
        <c:crossAx val="140625408"/>
        <c:crosses val="autoZero"/>
        <c:auto val="1"/>
        <c:lblAlgn val="ctr"/>
        <c:lblOffset val="100"/>
        <c:noMultiLvlLbl val="0"/>
      </c:catAx>
      <c:valAx>
        <c:axId val="140625408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40623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1"/>
          <c:order val="0"/>
          <c:tx>
            <c:strRef>
              <c:f>'5- Aérodyn 10° -12p - NRJ'!$E$3</c:f>
              <c:strCache>
                <c:ptCount val="1"/>
                <c:pt idx="0">
                  <c:v>Puissances cinétiques Pci [W]</c:v>
                </c:pt>
              </c:strCache>
            </c:strRef>
          </c:tx>
          <c:invertIfNegative val="0"/>
          <c:val>
            <c:numRef>
              <c:f>'5- Aérodyn 10° -12p - NRJ'!$E$4:$E$15</c:f>
              <c:numCache>
                <c:formatCode>0.0</c:formatCode>
                <c:ptCount val="12"/>
                <c:pt idx="0">
                  <c:v>1813.9341936257167</c:v>
                </c:pt>
                <c:pt idx="1">
                  <c:v>4788.1852358246315</c:v>
                </c:pt>
                <c:pt idx="2">
                  <c:v>7237.3045005866697</c:v>
                </c:pt>
                <c:pt idx="3">
                  <c:v>10031.04290232156</c:v>
                </c:pt>
                <c:pt idx="4">
                  <c:v>13057.113883372615</c:v>
                </c:pt>
                <c:pt idx="5">
                  <c:v>16180.940707577754</c:v>
                </c:pt>
                <c:pt idx="6">
                  <c:v>19237.478730555751</c:v>
                </c:pt>
                <c:pt idx="7">
                  <c:v>22047.436715891967</c:v>
                </c:pt>
                <c:pt idx="8">
                  <c:v>24477.136048992881</c:v>
                </c:pt>
                <c:pt idx="9">
                  <c:v>26302.116793435325</c:v>
                </c:pt>
                <c:pt idx="10">
                  <c:v>27485.890499364908</c:v>
                </c:pt>
                <c:pt idx="11">
                  <c:v>27753.41767882257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6-49F6-A741-EE28F1CA8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649600"/>
        <c:axId val="140651136"/>
      </c:barChart>
      <c:catAx>
        <c:axId val="1406496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40651136"/>
        <c:crosses val="autoZero"/>
        <c:auto val="1"/>
        <c:lblAlgn val="ctr"/>
        <c:lblOffset val="100"/>
        <c:noMultiLvlLbl val="0"/>
      </c:catAx>
      <c:valAx>
        <c:axId val="14065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Puisssances cinétiques [W]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crossAx val="140649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Cz(</a:t>
            </a:r>
            <a:r>
              <a:rPr lang="el-GR">
                <a:latin typeface="Calibri"/>
              </a:rPr>
              <a:t>α</a:t>
            </a:r>
            <a:r>
              <a:rPr lang="fr-FR">
                <a:latin typeface="Calibri"/>
              </a:rPr>
              <a:t>)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'5 - Interpolation Cz&amp;Cx'!$B$3</c:f>
              <c:strCache>
                <c:ptCount val="1"/>
                <c:pt idx="0">
                  <c:v>Cz</c:v>
                </c:pt>
              </c:strCache>
            </c:strRef>
          </c:tx>
          <c:marker>
            <c:symbol val="none"/>
          </c:marker>
          <c:dLbls>
            <c:delete val="1"/>
          </c:dLbls>
          <c:trendline>
            <c:trendlineType val="poly"/>
            <c:order val="6"/>
            <c:dispRSqr val="0"/>
            <c:dispEq val="1"/>
            <c:trendlineLbl>
              <c:layout>
                <c:manualLayout>
                  <c:x val="0.21222222222222237"/>
                  <c:y val="-0.10802347623213777"/>
                </c:manualLayout>
              </c:layout>
              <c:numFmt formatCode="General" sourceLinked="0"/>
            </c:trendlineLbl>
          </c:trendline>
          <c:xVal>
            <c:numRef>
              <c:f>'5 - Interpolation Cz&amp;Cx'!$A$4:$A$23</c:f>
              <c:numCache>
                <c:formatCode>General</c:formatCode>
                <c:ptCount val="20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</c:numCache>
            </c:numRef>
          </c:xVal>
          <c:yVal>
            <c:numRef>
              <c:f>'5 - Interpolation Cz&amp;Cx'!$B$4:$B$23</c:f>
              <c:numCache>
                <c:formatCode>General</c:formatCode>
                <c:ptCount val="20"/>
                <c:pt idx="0">
                  <c:v>-0.47799999999999998</c:v>
                </c:pt>
                <c:pt idx="1">
                  <c:v>-0.36</c:v>
                </c:pt>
                <c:pt idx="2">
                  <c:v>-0.24</c:v>
                </c:pt>
                <c:pt idx="3">
                  <c:v>-0.12</c:v>
                </c:pt>
                <c:pt idx="4">
                  <c:v>0</c:v>
                </c:pt>
                <c:pt idx="5">
                  <c:v>0.12</c:v>
                </c:pt>
                <c:pt idx="6">
                  <c:v>0.24</c:v>
                </c:pt>
                <c:pt idx="7">
                  <c:v>0.36</c:v>
                </c:pt>
                <c:pt idx="8">
                  <c:v>0.47799999999999998</c:v>
                </c:pt>
                <c:pt idx="9">
                  <c:v>0.59399999999999997</c:v>
                </c:pt>
                <c:pt idx="10">
                  <c:v>0.70799999999999996</c:v>
                </c:pt>
                <c:pt idx="11">
                  <c:v>0.81499999999999995</c:v>
                </c:pt>
                <c:pt idx="12">
                  <c:v>0.91500000000000004</c:v>
                </c:pt>
                <c:pt idx="13">
                  <c:v>1.0029999999999999</c:v>
                </c:pt>
                <c:pt idx="14">
                  <c:v>1.079</c:v>
                </c:pt>
                <c:pt idx="15">
                  <c:v>1.137</c:v>
                </c:pt>
                <c:pt idx="16">
                  <c:v>1.173</c:v>
                </c:pt>
                <c:pt idx="17">
                  <c:v>1.173</c:v>
                </c:pt>
                <c:pt idx="18">
                  <c:v>1.1459999999999999</c:v>
                </c:pt>
                <c:pt idx="19">
                  <c:v>1.1100000000000001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FD-4D78-818B-C29B900B889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axId val="140676480"/>
        <c:axId val="140707328"/>
      </c:scatterChart>
      <c:valAx>
        <c:axId val="14067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Incidence </a:t>
                </a:r>
                <a:r>
                  <a:rPr lang="el-GR" sz="1000" b="1" i="0" u="none" strike="noStrike" baseline="0">
                    <a:effectLst/>
                  </a:rPr>
                  <a:t>α</a:t>
                </a:r>
                <a:r>
                  <a:rPr lang="fr-FR" sz="1000" b="1" i="0" u="none" strike="noStrike" baseline="0">
                    <a:effectLst/>
                  </a:rPr>
                  <a:t> [°]</a:t>
                </a:r>
                <a:endParaRPr lang="fr-FR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0707328"/>
        <c:crosses val="autoZero"/>
        <c:crossBetween val="midCat"/>
      </c:valAx>
      <c:valAx>
        <c:axId val="140707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Cz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06764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Cx(</a:t>
            </a:r>
            <a:r>
              <a:rPr lang="el-GR" sz="1800" b="1" i="0" u="none" strike="noStrike" baseline="0">
                <a:effectLst/>
              </a:rPr>
              <a:t>α</a:t>
            </a:r>
            <a:r>
              <a:rPr lang="fr-FR" sz="1800" b="1" i="0" u="none" strike="noStrike" baseline="0">
                <a:effectLst/>
              </a:rPr>
              <a:t>)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'5 - Interpolation Cz&amp;Cx'!$C$3</c:f>
              <c:strCache>
                <c:ptCount val="1"/>
                <c:pt idx="0">
                  <c:v>Cx</c:v>
                </c:pt>
              </c:strCache>
            </c:strRef>
          </c:tx>
          <c:marker>
            <c:symbol val="none"/>
          </c:marker>
          <c:dLbls>
            <c:delete val="1"/>
          </c:dLbls>
          <c:trendline>
            <c:trendlineType val="poly"/>
            <c:order val="5"/>
            <c:dispRSqr val="0"/>
            <c:dispEq val="1"/>
            <c:trendlineLbl>
              <c:layout>
                <c:manualLayout>
                  <c:x val="0.16432362459546926"/>
                  <c:y val="-6.0544254884806116E-2"/>
                </c:manualLayout>
              </c:layout>
              <c:numFmt formatCode="General" sourceLinked="0"/>
            </c:trendlineLbl>
          </c:trendline>
          <c:xVal>
            <c:numRef>
              <c:f>'5 - Interpolation Cz&amp;Cx'!$A$4:$A$23</c:f>
              <c:numCache>
                <c:formatCode>General</c:formatCode>
                <c:ptCount val="20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</c:numCache>
            </c:numRef>
          </c:xVal>
          <c:yVal>
            <c:numRef>
              <c:f>'5 - Interpolation Cz&amp;Cx'!$C$4:$C$23</c:f>
              <c:numCache>
                <c:formatCode>General</c:formatCode>
                <c:ptCount val="20"/>
                <c:pt idx="0">
                  <c:v>1.307E-2</c:v>
                </c:pt>
                <c:pt idx="1">
                  <c:v>1.257E-2</c:v>
                </c:pt>
                <c:pt idx="2">
                  <c:v>1.2189999999999999E-2</c:v>
                </c:pt>
                <c:pt idx="3">
                  <c:v>1.1939999999999999E-2</c:v>
                </c:pt>
                <c:pt idx="4">
                  <c:v>1.192E-2</c:v>
                </c:pt>
                <c:pt idx="5">
                  <c:v>1.1939999999999999E-2</c:v>
                </c:pt>
                <c:pt idx="6">
                  <c:v>1.2189999999999999E-2</c:v>
                </c:pt>
                <c:pt idx="7">
                  <c:v>1.257E-2</c:v>
                </c:pt>
                <c:pt idx="8">
                  <c:v>1.307E-2</c:v>
                </c:pt>
                <c:pt idx="9">
                  <c:v>1.362E-2</c:v>
                </c:pt>
                <c:pt idx="10">
                  <c:v>1.434E-2</c:v>
                </c:pt>
                <c:pt idx="11">
                  <c:v>1.5049999999999999E-2</c:v>
                </c:pt>
                <c:pt idx="12">
                  <c:v>1.601E-2</c:v>
                </c:pt>
                <c:pt idx="13">
                  <c:v>1.7059999999999999E-2</c:v>
                </c:pt>
                <c:pt idx="14">
                  <c:v>1.8339999999999999E-2</c:v>
                </c:pt>
                <c:pt idx="15">
                  <c:v>2.0129999999999999E-2</c:v>
                </c:pt>
                <c:pt idx="16">
                  <c:v>2.3E-2</c:v>
                </c:pt>
                <c:pt idx="17">
                  <c:v>2.998E-2</c:v>
                </c:pt>
                <c:pt idx="18">
                  <c:v>4.4650000000000002E-2</c:v>
                </c:pt>
                <c:pt idx="19">
                  <c:v>6.5670000000000006E-2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9A-4C76-9EB1-0A41D32098A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axId val="140752768"/>
        <c:axId val="140763136"/>
      </c:scatterChart>
      <c:valAx>
        <c:axId val="14075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Incidence </a:t>
                </a:r>
                <a:r>
                  <a:rPr lang="el-GR" sz="1000" b="1" i="0" u="none" strike="noStrike" baseline="0">
                    <a:effectLst/>
                  </a:rPr>
                  <a:t>α</a:t>
                </a:r>
                <a:r>
                  <a:rPr lang="fr-FR" sz="1000" b="1" i="0" u="none" strike="noStrike" baseline="0">
                    <a:effectLst/>
                  </a:rPr>
                  <a:t> [°]</a:t>
                </a:r>
                <a:endParaRPr lang="fr-FR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0763136"/>
        <c:crosses val="autoZero"/>
        <c:crossBetween val="midCat"/>
      </c:valAx>
      <c:valAx>
        <c:axId val="140763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Cx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07527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600" b="0">
                <a:latin typeface="Book Antiqua" pitchFamily="18" charset="0"/>
              </a:rPr>
              <a:t>Allure de répartition de portance sur une pale</a:t>
            </a:r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0"/>
          <c:order val="0"/>
          <c:trendline>
            <c:trendlineType val="poly"/>
            <c:order val="3"/>
            <c:dispRSqr val="0"/>
            <c:dispEq val="0"/>
          </c:trendline>
          <c:cat>
            <c:numRef>
              <c:f>'6 - Aerodyn - Allure'!$AI$2:$AI$1002</c:f>
              <c:numCache>
                <c:formatCode>General</c:formatCode>
                <c:ptCount val="1001"/>
                <c:pt idx="0">
                  <c:v>1.1000000000000001</c:v>
                </c:pt>
                <c:pt idx="1">
                  <c:v>1.1040000000000001</c:v>
                </c:pt>
                <c:pt idx="2">
                  <c:v>1.1080000000000001</c:v>
                </c:pt>
                <c:pt idx="3">
                  <c:v>1.1120000000000001</c:v>
                </c:pt>
                <c:pt idx="4">
                  <c:v>1.1160000000000001</c:v>
                </c:pt>
                <c:pt idx="5">
                  <c:v>1.1200000000000001</c:v>
                </c:pt>
                <c:pt idx="6">
                  <c:v>1.1240000000000001</c:v>
                </c:pt>
                <c:pt idx="7">
                  <c:v>1.1280000000000001</c:v>
                </c:pt>
                <c:pt idx="8">
                  <c:v>1.1320000000000001</c:v>
                </c:pt>
                <c:pt idx="9">
                  <c:v>1.1360000000000001</c:v>
                </c:pt>
                <c:pt idx="10">
                  <c:v>1.1400000000000001</c:v>
                </c:pt>
                <c:pt idx="11">
                  <c:v>1.1440000000000001</c:v>
                </c:pt>
                <c:pt idx="12">
                  <c:v>1.1480000000000001</c:v>
                </c:pt>
                <c:pt idx="13">
                  <c:v>1.1520000000000001</c:v>
                </c:pt>
                <c:pt idx="14">
                  <c:v>1.1560000000000001</c:v>
                </c:pt>
                <c:pt idx="15">
                  <c:v>1.1600000000000001</c:v>
                </c:pt>
                <c:pt idx="16">
                  <c:v>1.1640000000000001</c:v>
                </c:pt>
                <c:pt idx="17">
                  <c:v>1.1680000000000001</c:v>
                </c:pt>
                <c:pt idx="18">
                  <c:v>1.1720000000000002</c:v>
                </c:pt>
                <c:pt idx="19">
                  <c:v>1.1760000000000002</c:v>
                </c:pt>
                <c:pt idx="20">
                  <c:v>1.1800000000000002</c:v>
                </c:pt>
                <c:pt idx="21">
                  <c:v>1.1840000000000002</c:v>
                </c:pt>
                <c:pt idx="22">
                  <c:v>1.1880000000000002</c:v>
                </c:pt>
                <c:pt idx="23">
                  <c:v>1.1920000000000002</c:v>
                </c:pt>
                <c:pt idx="24">
                  <c:v>1.1960000000000002</c:v>
                </c:pt>
                <c:pt idx="25">
                  <c:v>1.2000000000000002</c:v>
                </c:pt>
                <c:pt idx="26">
                  <c:v>1.2040000000000002</c:v>
                </c:pt>
                <c:pt idx="27">
                  <c:v>1.2080000000000002</c:v>
                </c:pt>
                <c:pt idx="28">
                  <c:v>1.2120000000000002</c:v>
                </c:pt>
                <c:pt idx="29">
                  <c:v>1.2160000000000002</c:v>
                </c:pt>
                <c:pt idx="30">
                  <c:v>1.2200000000000002</c:v>
                </c:pt>
                <c:pt idx="31">
                  <c:v>1.2240000000000002</c:v>
                </c:pt>
                <c:pt idx="32">
                  <c:v>1.2280000000000002</c:v>
                </c:pt>
                <c:pt idx="33">
                  <c:v>1.2320000000000002</c:v>
                </c:pt>
                <c:pt idx="34">
                  <c:v>1.2360000000000002</c:v>
                </c:pt>
                <c:pt idx="35">
                  <c:v>1.2400000000000002</c:v>
                </c:pt>
                <c:pt idx="36">
                  <c:v>1.2440000000000002</c:v>
                </c:pt>
                <c:pt idx="37">
                  <c:v>1.2480000000000002</c:v>
                </c:pt>
                <c:pt idx="38">
                  <c:v>1.2520000000000002</c:v>
                </c:pt>
                <c:pt idx="39">
                  <c:v>1.2560000000000002</c:v>
                </c:pt>
                <c:pt idx="40">
                  <c:v>1.2600000000000002</c:v>
                </c:pt>
                <c:pt idx="41">
                  <c:v>1.2640000000000002</c:v>
                </c:pt>
                <c:pt idx="42">
                  <c:v>1.2680000000000002</c:v>
                </c:pt>
                <c:pt idx="43">
                  <c:v>1.2720000000000002</c:v>
                </c:pt>
                <c:pt idx="44">
                  <c:v>1.2760000000000002</c:v>
                </c:pt>
                <c:pt idx="45">
                  <c:v>1.2800000000000002</c:v>
                </c:pt>
                <c:pt idx="46">
                  <c:v>1.2840000000000003</c:v>
                </c:pt>
                <c:pt idx="47">
                  <c:v>1.2880000000000003</c:v>
                </c:pt>
                <c:pt idx="48">
                  <c:v>1.2920000000000003</c:v>
                </c:pt>
                <c:pt idx="49">
                  <c:v>1.2960000000000003</c:v>
                </c:pt>
                <c:pt idx="50">
                  <c:v>1.3000000000000003</c:v>
                </c:pt>
                <c:pt idx="51">
                  <c:v>1.3040000000000003</c:v>
                </c:pt>
                <c:pt idx="52">
                  <c:v>1.3080000000000003</c:v>
                </c:pt>
                <c:pt idx="53">
                  <c:v>1.3120000000000003</c:v>
                </c:pt>
                <c:pt idx="54">
                  <c:v>1.3160000000000003</c:v>
                </c:pt>
                <c:pt idx="55">
                  <c:v>1.3200000000000003</c:v>
                </c:pt>
                <c:pt idx="56">
                  <c:v>1.3240000000000003</c:v>
                </c:pt>
                <c:pt idx="57">
                  <c:v>1.3280000000000003</c:v>
                </c:pt>
                <c:pt idx="58">
                  <c:v>1.3320000000000003</c:v>
                </c:pt>
                <c:pt idx="59">
                  <c:v>1.3360000000000003</c:v>
                </c:pt>
                <c:pt idx="60">
                  <c:v>1.3400000000000003</c:v>
                </c:pt>
                <c:pt idx="61">
                  <c:v>1.3440000000000003</c:v>
                </c:pt>
                <c:pt idx="62">
                  <c:v>1.3480000000000003</c:v>
                </c:pt>
                <c:pt idx="63">
                  <c:v>1.3520000000000003</c:v>
                </c:pt>
                <c:pt idx="64">
                  <c:v>1.3560000000000003</c:v>
                </c:pt>
                <c:pt idx="65">
                  <c:v>1.3600000000000003</c:v>
                </c:pt>
                <c:pt idx="66">
                  <c:v>1.3640000000000003</c:v>
                </c:pt>
                <c:pt idx="67">
                  <c:v>1.3680000000000003</c:v>
                </c:pt>
                <c:pt idx="68">
                  <c:v>1.3720000000000003</c:v>
                </c:pt>
                <c:pt idx="69">
                  <c:v>1.3760000000000003</c:v>
                </c:pt>
                <c:pt idx="70">
                  <c:v>1.3800000000000003</c:v>
                </c:pt>
                <c:pt idx="71">
                  <c:v>1.3840000000000003</c:v>
                </c:pt>
                <c:pt idx="72">
                  <c:v>1.3880000000000003</c:v>
                </c:pt>
                <c:pt idx="73">
                  <c:v>1.3920000000000003</c:v>
                </c:pt>
                <c:pt idx="74">
                  <c:v>1.3960000000000004</c:v>
                </c:pt>
                <c:pt idx="75">
                  <c:v>1.4000000000000004</c:v>
                </c:pt>
                <c:pt idx="76">
                  <c:v>1.4040000000000004</c:v>
                </c:pt>
                <c:pt idx="77">
                  <c:v>1.4080000000000004</c:v>
                </c:pt>
                <c:pt idx="78">
                  <c:v>1.4120000000000004</c:v>
                </c:pt>
                <c:pt idx="79">
                  <c:v>1.4160000000000004</c:v>
                </c:pt>
                <c:pt idx="80">
                  <c:v>1.4200000000000004</c:v>
                </c:pt>
                <c:pt idx="81">
                  <c:v>1.4240000000000004</c:v>
                </c:pt>
                <c:pt idx="82">
                  <c:v>1.4280000000000004</c:v>
                </c:pt>
                <c:pt idx="83">
                  <c:v>1.4320000000000004</c:v>
                </c:pt>
                <c:pt idx="84">
                  <c:v>1.4360000000000004</c:v>
                </c:pt>
                <c:pt idx="85">
                  <c:v>1.4400000000000004</c:v>
                </c:pt>
                <c:pt idx="86">
                  <c:v>1.4440000000000004</c:v>
                </c:pt>
                <c:pt idx="87">
                  <c:v>1.4480000000000004</c:v>
                </c:pt>
                <c:pt idx="88">
                  <c:v>1.4520000000000004</c:v>
                </c:pt>
                <c:pt idx="89">
                  <c:v>1.4560000000000004</c:v>
                </c:pt>
                <c:pt idx="90">
                  <c:v>1.4600000000000004</c:v>
                </c:pt>
                <c:pt idx="91">
                  <c:v>1.4640000000000004</c:v>
                </c:pt>
                <c:pt idx="92">
                  <c:v>1.4680000000000004</c:v>
                </c:pt>
                <c:pt idx="93">
                  <c:v>1.4720000000000004</c:v>
                </c:pt>
                <c:pt idx="94">
                  <c:v>1.4760000000000004</c:v>
                </c:pt>
                <c:pt idx="95">
                  <c:v>1.4800000000000004</c:v>
                </c:pt>
                <c:pt idx="96">
                  <c:v>1.4840000000000004</c:v>
                </c:pt>
                <c:pt idx="97">
                  <c:v>1.4880000000000004</c:v>
                </c:pt>
                <c:pt idx="98">
                  <c:v>1.4920000000000004</c:v>
                </c:pt>
                <c:pt idx="99">
                  <c:v>1.4960000000000004</c:v>
                </c:pt>
                <c:pt idx="100">
                  <c:v>1.5000000000000004</c:v>
                </c:pt>
                <c:pt idx="101">
                  <c:v>1.5040000000000004</c:v>
                </c:pt>
                <c:pt idx="102">
                  <c:v>1.5080000000000005</c:v>
                </c:pt>
                <c:pt idx="103">
                  <c:v>1.5120000000000005</c:v>
                </c:pt>
                <c:pt idx="104">
                  <c:v>1.5160000000000005</c:v>
                </c:pt>
                <c:pt idx="105">
                  <c:v>1.5200000000000005</c:v>
                </c:pt>
                <c:pt idx="106">
                  <c:v>1.5240000000000005</c:v>
                </c:pt>
                <c:pt idx="107">
                  <c:v>1.5280000000000005</c:v>
                </c:pt>
                <c:pt idx="108">
                  <c:v>1.5320000000000005</c:v>
                </c:pt>
                <c:pt idx="109">
                  <c:v>1.5360000000000005</c:v>
                </c:pt>
                <c:pt idx="110">
                  <c:v>1.5400000000000005</c:v>
                </c:pt>
                <c:pt idx="111">
                  <c:v>1.5440000000000005</c:v>
                </c:pt>
                <c:pt idx="112">
                  <c:v>1.5480000000000005</c:v>
                </c:pt>
                <c:pt idx="113">
                  <c:v>1.5520000000000005</c:v>
                </c:pt>
                <c:pt idx="114">
                  <c:v>1.5560000000000005</c:v>
                </c:pt>
                <c:pt idx="115">
                  <c:v>1.5600000000000005</c:v>
                </c:pt>
                <c:pt idx="116">
                  <c:v>1.5640000000000005</c:v>
                </c:pt>
                <c:pt idx="117">
                  <c:v>1.5680000000000005</c:v>
                </c:pt>
                <c:pt idx="118">
                  <c:v>1.5720000000000005</c:v>
                </c:pt>
                <c:pt idx="119">
                  <c:v>1.5760000000000005</c:v>
                </c:pt>
                <c:pt idx="120">
                  <c:v>1.5800000000000005</c:v>
                </c:pt>
                <c:pt idx="121">
                  <c:v>1.5840000000000005</c:v>
                </c:pt>
                <c:pt idx="122">
                  <c:v>1.5880000000000005</c:v>
                </c:pt>
                <c:pt idx="123">
                  <c:v>1.5920000000000005</c:v>
                </c:pt>
                <c:pt idx="124">
                  <c:v>1.5960000000000005</c:v>
                </c:pt>
                <c:pt idx="125">
                  <c:v>1.6000000000000005</c:v>
                </c:pt>
                <c:pt idx="126">
                  <c:v>1.6040000000000005</c:v>
                </c:pt>
                <c:pt idx="127">
                  <c:v>1.6080000000000005</c:v>
                </c:pt>
                <c:pt idx="128">
                  <c:v>1.6120000000000005</c:v>
                </c:pt>
                <c:pt idx="129">
                  <c:v>1.6160000000000005</c:v>
                </c:pt>
                <c:pt idx="130">
                  <c:v>1.6200000000000006</c:v>
                </c:pt>
                <c:pt idx="131">
                  <c:v>1.6240000000000006</c:v>
                </c:pt>
                <c:pt idx="132">
                  <c:v>1.6280000000000006</c:v>
                </c:pt>
                <c:pt idx="133">
                  <c:v>1.6320000000000006</c:v>
                </c:pt>
                <c:pt idx="134">
                  <c:v>1.6360000000000006</c:v>
                </c:pt>
                <c:pt idx="135">
                  <c:v>1.6400000000000006</c:v>
                </c:pt>
                <c:pt idx="136">
                  <c:v>1.6440000000000006</c:v>
                </c:pt>
                <c:pt idx="137">
                  <c:v>1.6480000000000006</c:v>
                </c:pt>
                <c:pt idx="138">
                  <c:v>1.6520000000000006</c:v>
                </c:pt>
                <c:pt idx="139">
                  <c:v>1.6560000000000006</c:v>
                </c:pt>
                <c:pt idx="140">
                  <c:v>1.6600000000000006</c:v>
                </c:pt>
                <c:pt idx="141">
                  <c:v>1.6640000000000006</c:v>
                </c:pt>
                <c:pt idx="142">
                  <c:v>1.6680000000000006</c:v>
                </c:pt>
                <c:pt idx="143">
                  <c:v>1.6720000000000006</c:v>
                </c:pt>
                <c:pt idx="144">
                  <c:v>1.6760000000000006</c:v>
                </c:pt>
                <c:pt idx="145">
                  <c:v>1.6800000000000006</c:v>
                </c:pt>
                <c:pt idx="146">
                  <c:v>1.6840000000000006</c:v>
                </c:pt>
                <c:pt idx="147">
                  <c:v>1.6880000000000006</c:v>
                </c:pt>
                <c:pt idx="148">
                  <c:v>1.6920000000000006</c:v>
                </c:pt>
                <c:pt idx="149">
                  <c:v>1.6960000000000006</c:v>
                </c:pt>
                <c:pt idx="150">
                  <c:v>1.7000000000000006</c:v>
                </c:pt>
                <c:pt idx="151">
                  <c:v>1.7040000000000006</c:v>
                </c:pt>
                <c:pt idx="152">
                  <c:v>1.7080000000000006</c:v>
                </c:pt>
                <c:pt idx="153">
                  <c:v>1.7120000000000006</c:v>
                </c:pt>
                <c:pt idx="154">
                  <c:v>1.7160000000000006</c:v>
                </c:pt>
                <c:pt idx="155">
                  <c:v>1.7200000000000006</c:v>
                </c:pt>
                <c:pt idx="156">
                  <c:v>1.7240000000000006</c:v>
                </c:pt>
                <c:pt idx="157">
                  <c:v>1.7280000000000006</c:v>
                </c:pt>
                <c:pt idx="158">
                  <c:v>1.7320000000000007</c:v>
                </c:pt>
                <c:pt idx="159">
                  <c:v>1.7360000000000007</c:v>
                </c:pt>
                <c:pt idx="160">
                  <c:v>1.7400000000000007</c:v>
                </c:pt>
                <c:pt idx="161">
                  <c:v>1.7440000000000007</c:v>
                </c:pt>
                <c:pt idx="162">
                  <c:v>1.7480000000000007</c:v>
                </c:pt>
                <c:pt idx="163">
                  <c:v>1.7520000000000007</c:v>
                </c:pt>
                <c:pt idx="164">
                  <c:v>1.7560000000000007</c:v>
                </c:pt>
                <c:pt idx="165">
                  <c:v>1.7600000000000007</c:v>
                </c:pt>
                <c:pt idx="166">
                  <c:v>1.7640000000000007</c:v>
                </c:pt>
                <c:pt idx="167">
                  <c:v>1.7680000000000007</c:v>
                </c:pt>
                <c:pt idx="168">
                  <c:v>1.7720000000000007</c:v>
                </c:pt>
                <c:pt idx="169">
                  <c:v>1.7760000000000007</c:v>
                </c:pt>
                <c:pt idx="170">
                  <c:v>1.7800000000000007</c:v>
                </c:pt>
                <c:pt idx="171">
                  <c:v>1.7840000000000007</c:v>
                </c:pt>
                <c:pt idx="172">
                  <c:v>1.7880000000000007</c:v>
                </c:pt>
                <c:pt idx="173">
                  <c:v>1.7920000000000007</c:v>
                </c:pt>
                <c:pt idx="174">
                  <c:v>1.7960000000000007</c:v>
                </c:pt>
                <c:pt idx="175">
                  <c:v>1.8000000000000007</c:v>
                </c:pt>
                <c:pt idx="176">
                  <c:v>1.8040000000000007</c:v>
                </c:pt>
                <c:pt idx="177">
                  <c:v>1.8080000000000007</c:v>
                </c:pt>
                <c:pt idx="178">
                  <c:v>1.8120000000000007</c:v>
                </c:pt>
                <c:pt idx="179">
                  <c:v>1.8160000000000007</c:v>
                </c:pt>
                <c:pt idx="180">
                  <c:v>1.8200000000000007</c:v>
                </c:pt>
                <c:pt idx="181">
                  <c:v>1.8240000000000007</c:v>
                </c:pt>
                <c:pt idx="182">
                  <c:v>1.8280000000000007</c:v>
                </c:pt>
                <c:pt idx="183">
                  <c:v>1.8320000000000007</c:v>
                </c:pt>
                <c:pt idx="184">
                  <c:v>1.8360000000000007</c:v>
                </c:pt>
                <c:pt idx="185">
                  <c:v>1.8400000000000007</c:v>
                </c:pt>
                <c:pt idx="186">
                  <c:v>1.8440000000000007</c:v>
                </c:pt>
                <c:pt idx="187">
                  <c:v>1.8480000000000008</c:v>
                </c:pt>
                <c:pt idx="188">
                  <c:v>1.8520000000000008</c:v>
                </c:pt>
                <c:pt idx="189">
                  <c:v>1.8560000000000008</c:v>
                </c:pt>
                <c:pt idx="190">
                  <c:v>1.8600000000000008</c:v>
                </c:pt>
                <c:pt idx="191">
                  <c:v>1.8640000000000008</c:v>
                </c:pt>
                <c:pt idx="192">
                  <c:v>1.8680000000000008</c:v>
                </c:pt>
                <c:pt idx="193">
                  <c:v>1.8720000000000008</c:v>
                </c:pt>
                <c:pt idx="194">
                  <c:v>1.8760000000000008</c:v>
                </c:pt>
                <c:pt idx="195">
                  <c:v>1.8800000000000008</c:v>
                </c:pt>
                <c:pt idx="196">
                  <c:v>1.8840000000000008</c:v>
                </c:pt>
                <c:pt idx="197">
                  <c:v>1.8880000000000008</c:v>
                </c:pt>
                <c:pt idx="198">
                  <c:v>1.8920000000000008</c:v>
                </c:pt>
                <c:pt idx="199">
                  <c:v>1.8960000000000008</c:v>
                </c:pt>
                <c:pt idx="200">
                  <c:v>1.9000000000000008</c:v>
                </c:pt>
                <c:pt idx="201">
                  <c:v>1.9040000000000008</c:v>
                </c:pt>
                <c:pt idx="202">
                  <c:v>1.9080000000000008</c:v>
                </c:pt>
                <c:pt idx="203">
                  <c:v>1.9120000000000008</c:v>
                </c:pt>
                <c:pt idx="204">
                  <c:v>1.9160000000000008</c:v>
                </c:pt>
                <c:pt idx="205">
                  <c:v>1.9200000000000008</c:v>
                </c:pt>
                <c:pt idx="206">
                  <c:v>1.9240000000000008</c:v>
                </c:pt>
                <c:pt idx="207">
                  <c:v>1.9280000000000008</c:v>
                </c:pt>
                <c:pt idx="208">
                  <c:v>1.9320000000000008</c:v>
                </c:pt>
                <c:pt idx="209">
                  <c:v>1.9360000000000008</c:v>
                </c:pt>
                <c:pt idx="210">
                  <c:v>1.9400000000000008</c:v>
                </c:pt>
                <c:pt idx="211">
                  <c:v>1.9440000000000008</c:v>
                </c:pt>
                <c:pt idx="212">
                  <c:v>1.9480000000000008</c:v>
                </c:pt>
                <c:pt idx="213">
                  <c:v>1.9520000000000008</c:v>
                </c:pt>
                <c:pt idx="214">
                  <c:v>1.9560000000000008</c:v>
                </c:pt>
                <c:pt idx="215">
                  <c:v>1.9600000000000009</c:v>
                </c:pt>
                <c:pt idx="216">
                  <c:v>1.9640000000000009</c:v>
                </c:pt>
                <c:pt idx="217">
                  <c:v>1.9680000000000009</c:v>
                </c:pt>
                <c:pt idx="218">
                  <c:v>1.9720000000000009</c:v>
                </c:pt>
                <c:pt idx="219">
                  <c:v>1.9760000000000009</c:v>
                </c:pt>
                <c:pt idx="220">
                  <c:v>1.9800000000000009</c:v>
                </c:pt>
                <c:pt idx="221">
                  <c:v>1.9840000000000009</c:v>
                </c:pt>
                <c:pt idx="222">
                  <c:v>1.9880000000000009</c:v>
                </c:pt>
                <c:pt idx="223">
                  <c:v>1.9920000000000009</c:v>
                </c:pt>
                <c:pt idx="224">
                  <c:v>1.9960000000000009</c:v>
                </c:pt>
                <c:pt idx="225">
                  <c:v>2.0000000000000009</c:v>
                </c:pt>
                <c:pt idx="226">
                  <c:v>2.0040000000000009</c:v>
                </c:pt>
                <c:pt idx="227">
                  <c:v>2.0080000000000009</c:v>
                </c:pt>
                <c:pt idx="228">
                  <c:v>2.0120000000000009</c:v>
                </c:pt>
                <c:pt idx="229">
                  <c:v>2.0160000000000009</c:v>
                </c:pt>
                <c:pt idx="230">
                  <c:v>2.0200000000000009</c:v>
                </c:pt>
                <c:pt idx="231">
                  <c:v>2.0240000000000009</c:v>
                </c:pt>
                <c:pt idx="232">
                  <c:v>2.0280000000000009</c:v>
                </c:pt>
                <c:pt idx="233">
                  <c:v>2.0320000000000009</c:v>
                </c:pt>
                <c:pt idx="234">
                  <c:v>2.0360000000000009</c:v>
                </c:pt>
                <c:pt idx="235">
                  <c:v>2.0400000000000009</c:v>
                </c:pt>
                <c:pt idx="236">
                  <c:v>2.0440000000000009</c:v>
                </c:pt>
                <c:pt idx="237">
                  <c:v>2.0480000000000009</c:v>
                </c:pt>
                <c:pt idx="238">
                  <c:v>2.0520000000000009</c:v>
                </c:pt>
                <c:pt idx="239">
                  <c:v>2.0560000000000009</c:v>
                </c:pt>
                <c:pt idx="240">
                  <c:v>2.0600000000000009</c:v>
                </c:pt>
                <c:pt idx="241">
                  <c:v>2.0640000000000009</c:v>
                </c:pt>
                <c:pt idx="242">
                  <c:v>2.0680000000000009</c:v>
                </c:pt>
                <c:pt idx="243">
                  <c:v>2.072000000000001</c:v>
                </c:pt>
                <c:pt idx="244">
                  <c:v>2.076000000000001</c:v>
                </c:pt>
                <c:pt idx="245">
                  <c:v>2.080000000000001</c:v>
                </c:pt>
                <c:pt idx="246">
                  <c:v>2.084000000000001</c:v>
                </c:pt>
                <c:pt idx="247">
                  <c:v>2.088000000000001</c:v>
                </c:pt>
                <c:pt idx="248">
                  <c:v>2.092000000000001</c:v>
                </c:pt>
                <c:pt idx="249">
                  <c:v>2.096000000000001</c:v>
                </c:pt>
                <c:pt idx="250">
                  <c:v>2.100000000000001</c:v>
                </c:pt>
                <c:pt idx="251">
                  <c:v>2.104000000000001</c:v>
                </c:pt>
                <c:pt idx="252">
                  <c:v>2.108000000000001</c:v>
                </c:pt>
                <c:pt idx="253">
                  <c:v>2.112000000000001</c:v>
                </c:pt>
                <c:pt idx="254">
                  <c:v>2.116000000000001</c:v>
                </c:pt>
                <c:pt idx="255">
                  <c:v>2.120000000000001</c:v>
                </c:pt>
                <c:pt idx="256">
                  <c:v>2.124000000000001</c:v>
                </c:pt>
                <c:pt idx="257">
                  <c:v>2.128000000000001</c:v>
                </c:pt>
                <c:pt idx="258">
                  <c:v>2.132000000000001</c:v>
                </c:pt>
                <c:pt idx="259">
                  <c:v>2.136000000000001</c:v>
                </c:pt>
                <c:pt idx="260">
                  <c:v>2.140000000000001</c:v>
                </c:pt>
                <c:pt idx="261">
                  <c:v>2.144000000000001</c:v>
                </c:pt>
                <c:pt idx="262">
                  <c:v>2.148000000000001</c:v>
                </c:pt>
                <c:pt idx="263">
                  <c:v>2.152000000000001</c:v>
                </c:pt>
                <c:pt idx="264">
                  <c:v>2.156000000000001</c:v>
                </c:pt>
                <c:pt idx="265">
                  <c:v>2.160000000000001</c:v>
                </c:pt>
                <c:pt idx="266">
                  <c:v>2.164000000000001</c:v>
                </c:pt>
                <c:pt idx="267">
                  <c:v>2.168000000000001</c:v>
                </c:pt>
                <c:pt idx="268">
                  <c:v>2.172000000000001</c:v>
                </c:pt>
                <c:pt idx="269">
                  <c:v>2.176000000000001</c:v>
                </c:pt>
                <c:pt idx="270">
                  <c:v>2.180000000000001</c:v>
                </c:pt>
                <c:pt idx="271">
                  <c:v>2.1840000000000011</c:v>
                </c:pt>
                <c:pt idx="272">
                  <c:v>2.1880000000000011</c:v>
                </c:pt>
                <c:pt idx="273">
                  <c:v>2.1920000000000011</c:v>
                </c:pt>
                <c:pt idx="274">
                  <c:v>2.1960000000000011</c:v>
                </c:pt>
                <c:pt idx="275">
                  <c:v>2.2000000000000011</c:v>
                </c:pt>
                <c:pt idx="276">
                  <c:v>2.2040000000000011</c:v>
                </c:pt>
                <c:pt idx="277">
                  <c:v>2.2080000000000011</c:v>
                </c:pt>
                <c:pt idx="278">
                  <c:v>2.2120000000000011</c:v>
                </c:pt>
                <c:pt idx="279">
                  <c:v>2.2160000000000011</c:v>
                </c:pt>
                <c:pt idx="280">
                  <c:v>2.2200000000000011</c:v>
                </c:pt>
                <c:pt idx="281">
                  <c:v>2.2240000000000011</c:v>
                </c:pt>
                <c:pt idx="282">
                  <c:v>2.2280000000000011</c:v>
                </c:pt>
                <c:pt idx="283">
                  <c:v>2.2320000000000011</c:v>
                </c:pt>
                <c:pt idx="284">
                  <c:v>2.2360000000000011</c:v>
                </c:pt>
                <c:pt idx="285">
                  <c:v>2.2400000000000011</c:v>
                </c:pt>
                <c:pt idx="286">
                  <c:v>2.2440000000000011</c:v>
                </c:pt>
                <c:pt idx="287">
                  <c:v>2.2480000000000011</c:v>
                </c:pt>
                <c:pt idx="288">
                  <c:v>2.2520000000000011</c:v>
                </c:pt>
                <c:pt idx="289">
                  <c:v>2.2560000000000011</c:v>
                </c:pt>
                <c:pt idx="290">
                  <c:v>2.2600000000000011</c:v>
                </c:pt>
                <c:pt idx="291">
                  <c:v>2.2640000000000011</c:v>
                </c:pt>
                <c:pt idx="292">
                  <c:v>2.2680000000000011</c:v>
                </c:pt>
                <c:pt idx="293">
                  <c:v>2.2720000000000011</c:v>
                </c:pt>
                <c:pt idx="294">
                  <c:v>2.2760000000000011</c:v>
                </c:pt>
                <c:pt idx="295">
                  <c:v>2.2800000000000011</c:v>
                </c:pt>
                <c:pt idx="296">
                  <c:v>2.2840000000000011</c:v>
                </c:pt>
                <c:pt idx="297">
                  <c:v>2.2880000000000011</c:v>
                </c:pt>
                <c:pt idx="298">
                  <c:v>2.2920000000000011</c:v>
                </c:pt>
                <c:pt idx="299">
                  <c:v>2.2960000000000012</c:v>
                </c:pt>
                <c:pt idx="300">
                  <c:v>2.3000000000000012</c:v>
                </c:pt>
                <c:pt idx="301">
                  <c:v>2.3040000000000012</c:v>
                </c:pt>
                <c:pt idx="302">
                  <c:v>2.3080000000000012</c:v>
                </c:pt>
                <c:pt idx="303">
                  <c:v>2.3120000000000012</c:v>
                </c:pt>
                <c:pt idx="304">
                  <c:v>2.3160000000000012</c:v>
                </c:pt>
                <c:pt idx="305">
                  <c:v>2.3200000000000012</c:v>
                </c:pt>
                <c:pt idx="306">
                  <c:v>2.3240000000000012</c:v>
                </c:pt>
                <c:pt idx="307">
                  <c:v>2.3280000000000012</c:v>
                </c:pt>
                <c:pt idx="308">
                  <c:v>2.3320000000000012</c:v>
                </c:pt>
                <c:pt idx="309">
                  <c:v>2.3360000000000012</c:v>
                </c:pt>
                <c:pt idx="310">
                  <c:v>2.3400000000000012</c:v>
                </c:pt>
                <c:pt idx="311">
                  <c:v>2.3440000000000012</c:v>
                </c:pt>
                <c:pt idx="312">
                  <c:v>2.3480000000000012</c:v>
                </c:pt>
                <c:pt idx="313">
                  <c:v>2.3520000000000012</c:v>
                </c:pt>
                <c:pt idx="314">
                  <c:v>2.3560000000000012</c:v>
                </c:pt>
                <c:pt idx="315">
                  <c:v>2.3600000000000012</c:v>
                </c:pt>
                <c:pt idx="316">
                  <c:v>2.3640000000000012</c:v>
                </c:pt>
                <c:pt idx="317">
                  <c:v>2.3680000000000012</c:v>
                </c:pt>
                <c:pt idx="318">
                  <c:v>2.3720000000000012</c:v>
                </c:pt>
                <c:pt idx="319">
                  <c:v>2.3760000000000012</c:v>
                </c:pt>
                <c:pt idx="320">
                  <c:v>2.3800000000000012</c:v>
                </c:pt>
                <c:pt idx="321">
                  <c:v>2.3840000000000012</c:v>
                </c:pt>
                <c:pt idx="322">
                  <c:v>2.3880000000000012</c:v>
                </c:pt>
                <c:pt idx="323">
                  <c:v>2.3920000000000012</c:v>
                </c:pt>
                <c:pt idx="324">
                  <c:v>2.3960000000000012</c:v>
                </c:pt>
                <c:pt idx="325">
                  <c:v>2.4000000000000012</c:v>
                </c:pt>
                <c:pt idx="326">
                  <c:v>2.4040000000000012</c:v>
                </c:pt>
                <c:pt idx="327">
                  <c:v>2.4080000000000013</c:v>
                </c:pt>
                <c:pt idx="328">
                  <c:v>2.4120000000000013</c:v>
                </c:pt>
                <c:pt idx="329">
                  <c:v>2.4160000000000013</c:v>
                </c:pt>
                <c:pt idx="330">
                  <c:v>2.4200000000000013</c:v>
                </c:pt>
                <c:pt idx="331">
                  <c:v>2.4240000000000013</c:v>
                </c:pt>
                <c:pt idx="332">
                  <c:v>2.4280000000000013</c:v>
                </c:pt>
                <c:pt idx="333">
                  <c:v>2.4320000000000013</c:v>
                </c:pt>
                <c:pt idx="334">
                  <c:v>2.4360000000000013</c:v>
                </c:pt>
                <c:pt idx="335">
                  <c:v>2.4400000000000013</c:v>
                </c:pt>
                <c:pt idx="336">
                  <c:v>2.4440000000000013</c:v>
                </c:pt>
                <c:pt idx="337">
                  <c:v>2.4480000000000013</c:v>
                </c:pt>
                <c:pt idx="338">
                  <c:v>2.4520000000000013</c:v>
                </c:pt>
                <c:pt idx="339">
                  <c:v>2.4560000000000013</c:v>
                </c:pt>
                <c:pt idx="340">
                  <c:v>2.4600000000000013</c:v>
                </c:pt>
                <c:pt idx="341">
                  <c:v>2.4640000000000013</c:v>
                </c:pt>
                <c:pt idx="342">
                  <c:v>2.4680000000000013</c:v>
                </c:pt>
                <c:pt idx="343">
                  <c:v>2.4720000000000013</c:v>
                </c:pt>
                <c:pt idx="344">
                  <c:v>2.4760000000000013</c:v>
                </c:pt>
                <c:pt idx="345">
                  <c:v>2.4800000000000013</c:v>
                </c:pt>
                <c:pt idx="346">
                  <c:v>2.4840000000000013</c:v>
                </c:pt>
                <c:pt idx="347">
                  <c:v>2.4880000000000013</c:v>
                </c:pt>
                <c:pt idx="348">
                  <c:v>2.4920000000000013</c:v>
                </c:pt>
                <c:pt idx="349">
                  <c:v>2.4960000000000013</c:v>
                </c:pt>
                <c:pt idx="350">
                  <c:v>2.5000000000000013</c:v>
                </c:pt>
                <c:pt idx="351">
                  <c:v>2.5040000000000013</c:v>
                </c:pt>
                <c:pt idx="352">
                  <c:v>2.5080000000000013</c:v>
                </c:pt>
                <c:pt idx="353">
                  <c:v>2.5120000000000013</c:v>
                </c:pt>
                <c:pt idx="354">
                  <c:v>2.5160000000000013</c:v>
                </c:pt>
                <c:pt idx="355">
                  <c:v>2.5200000000000014</c:v>
                </c:pt>
                <c:pt idx="356">
                  <c:v>2.5240000000000014</c:v>
                </c:pt>
                <c:pt idx="357">
                  <c:v>2.5280000000000014</c:v>
                </c:pt>
                <c:pt idx="358">
                  <c:v>2.5320000000000014</c:v>
                </c:pt>
                <c:pt idx="359">
                  <c:v>2.5360000000000014</c:v>
                </c:pt>
                <c:pt idx="360">
                  <c:v>2.5400000000000014</c:v>
                </c:pt>
                <c:pt idx="361">
                  <c:v>2.5440000000000014</c:v>
                </c:pt>
                <c:pt idx="362">
                  <c:v>2.5480000000000014</c:v>
                </c:pt>
                <c:pt idx="363">
                  <c:v>2.5520000000000014</c:v>
                </c:pt>
                <c:pt idx="364">
                  <c:v>2.5560000000000014</c:v>
                </c:pt>
                <c:pt idx="365">
                  <c:v>2.5600000000000014</c:v>
                </c:pt>
                <c:pt idx="366">
                  <c:v>2.5640000000000014</c:v>
                </c:pt>
                <c:pt idx="367">
                  <c:v>2.5680000000000014</c:v>
                </c:pt>
                <c:pt idx="368">
                  <c:v>2.5720000000000014</c:v>
                </c:pt>
                <c:pt idx="369">
                  <c:v>2.5760000000000014</c:v>
                </c:pt>
                <c:pt idx="370">
                  <c:v>2.5800000000000014</c:v>
                </c:pt>
                <c:pt idx="371">
                  <c:v>2.5840000000000014</c:v>
                </c:pt>
                <c:pt idx="372">
                  <c:v>2.5880000000000014</c:v>
                </c:pt>
                <c:pt idx="373">
                  <c:v>2.5920000000000014</c:v>
                </c:pt>
                <c:pt idx="374">
                  <c:v>2.5960000000000014</c:v>
                </c:pt>
                <c:pt idx="375">
                  <c:v>2.6000000000000014</c:v>
                </c:pt>
                <c:pt idx="376">
                  <c:v>2.6040000000000014</c:v>
                </c:pt>
                <c:pt idx="377">
                  <c:v>2.6080000000000014</c:v>
                </c:pt>
                <c:pt idx="378">
                  <c:v>2.6120000000000014</c:v>
                </c:pt>
                <c:pt idx="379">
                  <c:v>2.6160000000000014</c:v>
                </c:pt>
                <c:pt idx="380">
                  <c:v>2.6200000000000014</c:v>
                </c:pt>
                <c:pt idx="381">
                  <c:v>2.6240000000000014</c:v>
                </c:pt>
                <c:pt idx="382">
                  <c:v>2.6280000000000014</c:v>
                </c:pt>
                <c:pt idx="383">
                  <c:v>2.6320000000000014</c:v>
                </c:pt>
                <c:pt idx="384">
                  <c:v>2.6360000000000015</c:v>
                </c:pt>
                <c:pt idx="385">
                  <c:v>2.6400000000000015</c:v>
                </c:pt>
                <c:pt idx="386">
                  <c:v>2.6440000000000015</c:v>
                </c:pt>
                <c:pt idx="387">
                  <c:v>2.6480000000000015</c:v>
                </c:pt>
                <c:pt idx="388">
                  <c:v>2.6520000000000015</c:v>
                </c:pt>
                <c:pt idx="389">
                  <c:v>2.6560000000000015</c:v>
                </c:pt>
                <c:pt idx="390">
                  <c:v>2.6600000000000015</c:v>
                </c:pt>
                <c:pt idx="391">
                  <c:v>2.6640000000000015</c:v>
                </c:pt>
                <c:pt idx="392">
                  <c:v>2.6680000000000015</c:v>
                </c:pt>
                <c:pt idx="393">
                  <c:v>2.6720000000000015</c:v>
                </c:pt>
                <c:pt idx="394">
                  <c:v>2.6760000000000015</c:v>
                </c:pt>
                <c:pt idx="395">
                  <c:v>2.6800000000000015</c:v>
                </c:pt>
                <c:pt idx="396">
                  <c:v>2.6840000000000015</c:v>
                </c:pt>
                <c:pt idx="397">
                  <c:v>2.6880000000000015</c:v>
                </c:pt>
                <c:pt idx="398">
                  <c:v>2.6920000000000015</c:v>
                </c:pt>
                <c:pt idx="399">
                  <c:v>2.6960000000000015</c:v>
                </c:pt>
                <c:pt idx="400">
                  <c:v>2.7000000000000015</c:v>
                </c:pt>
                <c:pt idx="401">
                  <c:v>2.7040000000000015</c:v>
                </c:pt>
                <c:pt idx="402">
                  <c:v>2.7080000000000015</c:v>
                </c:pt>
                <c:pt idx="403">
                  <c:v>2.7120000000000015</c:v>
                </c:pt>
                <c:pt idx="404">
                  <c:v>2.7160000000000015</c:v>
                </c:pt>
                <c:pt idx="405">
                  <c:v>2.7200000000000015</c:v>
                </c:pt>
                <c:pt idx="406">
                  <c:v>2.7240000000000015</c:v>
                </c:pt>
                <c:pt idx="407">
                  <c:v>2.7280000000000015</c:v>
                </c:pt>
                <c:pt idx="408">
                  <c:v>2.7320000000000015</c:v>
                </c:pt>
                <c:pt idx="409">
                  <c:v>2.7360000000000015</c:v>
                </c:pt>
                <c:pt idx="410">
                  <c:v>2.7400000000000015</c:v>
                </c:pt>
                <c:pt idx="411">
                  <c:v>2.7440000000000015</c:v>
                </c:pt>
                <c:pt idx="412">
                  <c:v>2.7480000000000016</c:v>
                </c:pt>
                <c:pt idx="413">
                  <c:v>2.7520000000000016</c:v>
                </c:pt>
                <c:pt idx="414">
                  <c:v>2.7560000000000016</c:v>
                </c:pt>
                <c:pt idx="415">
                  <c:v>2.7600000000000016</c:v>
                </c:pt>
                <c:pt idx="416">
                  <c:v>2.7640000000000016</c:v>
                </c:pt>
                <c:pt idx="417">
                  <c:v>2.7680000000000016</c:v>
                </c:pt>
                <c:pt idx="418">
                  <c:v>2.7720000000000016</c:v>
                </c:pt>
                <c:pt idx="419">
                  <c:v>2.7760000000000016</c:v>
                </c:pt>
                <c:pt idx="420">
                  <c:v>2.7800000000000016</c:v>
                </c:pt>
                <c:pt idx="421">
                  <c:v>2.7840000000000016</c:v>
                </c:pt>
                <c:pt idx="422">
                  <c:v>2.7880000000000016</c:v>
                </c:pt>
                <c:pt idx="423">
                  <c:v>2.7920000000000016</c:v>
                </c:pt>
                <c:pt idx="424">
                  <c:v>2.7960000000000016</c:v>
                </c:pt>
                <c:pt idx="425">
                  <c:v>2.8000000000000016</c:v>
                </c:pt>
                <c:pt idx="426">
                  <c:v>2.8040000000000016</c:v>
                </c:pt>
                <c:pt idx="427">
                  <c:v>2.8080000000000016</c:v>
                </c:pt>
                <c:pt idx="428">
                  <c:v>2.8120000000000016</c:v>
                </c:pt>
                <c:pt idx="429">
                  <c:v>2.8160000000000016</c:v>
                </c:pt>
                <c:pt idx="430">
                  <c:v>2.8200000000000016</c:v>
                </c:pt>
                <c:pt idx="431">
                  <c:v>2.8240000000000016</c:v>
                </c:pt>
                <c:pt idx="432">
                  <c:v>2.8280000000000016</c:v>
                </c:pt>
                <c:pt idx="433">
                  <c:v>2.8320000000000016</c:v>
                </c:pt>
                <c:pt idx="434">
                  <c:v>2.8360000000000016</c:v>
                </c:pt>
                <c:pt idx="435">
                  <c:v>2.8400000000000016</c:v>
                </c:pt>
                <c:pt idx="436">
                  <c:v>2.8440000000000016</c:v>
                </c:pt>
                <c:pt idx="437">
                  <c:v>2.8480000000000016</c:v>
                </c:pt>
                <c:pt idx="438">
                  <c:v>2.8520000000000016</c:v>
                </c:pt>
                <c:pt idx="439">
                  <c:v>2.8560000000000016</c:v>
                </c:pt>
                <c:pt idx="440">
                  <c:v>2.8600000000000017</c:v>
                </c:pt>
                <c:pt idx="441">
                  <c:v>2.8640000000000017</c:v>
                </c:pt>
                <c:pt idx="442">
                  <c:v>2.8680000000000017</c:v>
                </c:pt>
                <c:pt idx="443">
                  <c:v>2.8720000000000017</c:v>
                </c:pt>
                <c:pt idx="444">
                  <c:v>2.8760000000000017</c:v>
                </c:pt>
                <c:pt idx="445">
                  <c:v>2.8800000000000017</c:v>
                </c:pt>
                <c:pt idx="446">
                  <c:v>2.8840000000000017</c:v>
                </c:pt>
                <c:pt idx="447">
                  <c:v>2.8880000000000017</c:v>
                </c:pt>
                <c:pt idx="448">
                  <c:v>2.8920000000000017</c:v>
                </c:pt>
                <c:pt idx="449">
                  <c:v>2.8960000000000017</c:v>
                </c:pt>
                <c:pt idx="450">
                  <c:v>2.9000000000000017</c:v>
                </c:pt>
                <c:pt idx="451">
                  <c:v>2.9040000000000017</c:v>
                </c:pt>
                <c:pt idx="452">
                  <c:v>2.9080000000000017</c:v>
                </c:pt>
                <c:pt idx="453">
                  <c:v>2.9120000000000017</c:v>
                </c:pt>
                <c:pt idx="454">
                  <c:v>2.9160000000000017</c:v>
                </c:pt>
                <c:pt idx="455">
                  <c:v>2.9200000000000017</c:v>
                </c:pt>
                <c:pt idx="456">
                  <c:v>2.9240000000000017</c:v>
                </c:pt>
                <c:pt idx="457">
                  <c:v>2.9280000000000017</c:v>
                </c:pt>
                <c:pt idx="458">
                  <c:v>2.9320000000000017</c:v>
                </c:pt>
                <c:pt idx="459">
                  <c:v>2.9360000000000017</c:v>
                </c:pt>
                <c:pt idx="460">
                  <c:v>2.9400000000000017</c:v>
                </c:pt>
                <c:pt idx="461">
                  <c:v>2.9440000000000017</c:v>
                </c:pt>
                <c:pt idx="462">
                  <c:v>2.9480000000000017</c:v>
                </c:pt>
                <c:pt idx="463">
                  <c:v>2.9520000000000017</c:v>
                </c:pt>
                <c:pt idx="464">
                  <c:v>2.9560000000000017</c:v>
                </c:pt>
                <c:pt idx="465">
                  <c:v>2.9600000000000017</c:v>
                </c:pt>
                <c:pt idx="466">
                  <c:v>2.9640000000000017</c:v>
                </c:pt>
                <c:pt idx="467">
                  <c:v>2.9680000000000017</c:v>
                </c:pt>
                <c:pt idx="468">
                  <c:v>2.9720000000000018</c:v>
                </c:pt>
                <c:pt idx="469">
                  <c:v>2.9760000000000018</c:v>
                </c:pt>
                <c:pt idx="470">
                  <c:v>2.9800000000000018</c:v>
                </c:pt>
                <c:pt idx="471">
                  <c:v>2.9840000000000018</c:v>
                </c:pt>
                <c:pt idx="472">
                  <c:v>2.9880000000000018</c:v>
                </c:pt>
                <c:pt idx="473">
                  <c:v>2.9920000000000018</c:v>
                </c:pt>
                <c:pt idx="474">
                  <c:v>2.9960000000000018</c:v>
                </c:pt>
                <c:pt idx="475">
                  <c:v>3.0000000000000018</c:v>
                </c:pt>
                <c:pt idx="476">
                  <c:v>3.0040000000000018</c:v>
                </c:pt>
                <c:pt idx="477">
                  <c:v>3.0080000000000018</c:v>
                </c:pt>
                <c:pt idx="478">
                  <c:v>3.0120000000000018</c:v>
                </c:pt>
                <c:pt idx="479">
                  <c:v>3.0160000000000018</c:v>
                </c:pt>
                <c:pt idx="480">
                  <c:v>3.0200000000000018</c:v>
                </c:pt>
                <c:pt idx="481">
                  <c:v>3.0240000000000018</c:v>
                </c:pt>
                <c:pt idx="482">
                  <c:v>3.0280000000000018</c:v>
                </c:pt>
                <c:pt idx="483">
                  <c:v>3.0320000000000018</c:v>
                </c:pt>
                <c:pt idx="484">
                  <c:v>3.0360000000000018</c:v>
                </c:pt>
                <c:pt idx="485">
                  <c:v>3.0400000000000018</c:v>
                </c:pt>
                <c:pt idx="486">
                  <c:v>3.0440000000000018</c:v>
                </c:pt>
                <c:pt idx="487">
                  <c:v>3.0480000000000018</c:v>
                </c:pt>
                <c:pt idx="488">
                  <c:v>3.0520000000000018</c:v>
                </c:pt>
                <c:pt idx="489">
                  <c:v>3.0560000000000018</c:v>
                </c:pt>
                <c:pt idx="490">
                  <c:v>3.0600000000000018</c:v>
                </c:pt>
                <c:pt idx="491">
                  <c:v>3.0640000000000018</c:v>
                </c:pt>
                <c:pt idx="492">
                  <c:v>3.0680000000000018</c:v>
                </c:pt>
                <c:pt idx="493">
                  <c:v>3.0720000000000018</c:v>
                </c:pt>
                <c:pt idx="494">
                  <c:v>3.0760000000000018</c:v>
                </c:pt>
                <c:pt idx="495">
                  <c:v>3.0800000000000018</c:v>
                </c:pt>
                <c:pt idx="496">
                  <c:v>3.0840000000000019</c:v>
                </c:pt>
                <c:pt idx="497">
                  <c:v>3.0880000000000019</c:v>
                </c:pt>
                <c:pt idx="498">
                  <c:v>3.0920000000000019</c:v>
                </c:pt>
                <c:pt idx="499">
                  <c:v>3.0960000000000019</c:v>
                </c:pt>
                <c:pt idx="500">
                  <c:v>3.1000000000000019</c:v>
                </c:pt>
                <c:pt idx="501">
                  <c:v>3.1040000000000019</c:v>
                </c:pt>
                <c:pt idx="502">
                  <c:v>3.1080000000000019</c:v>
                </c:pt>
                <c:pt idx="503">
                  <c:v>3.1120000000000019</c:v>
                </c:pt>
                <c:pt idx="504">
                  <c:v>3.1160000000000019</c:v>
                </c:pt>
                <c:pt idx="505">
                  <c:v>3.1200000000000019</c:v>
                </c:pt>
                <c:pt idx="506">
                  <c:v>3.1240000000000019</c:v>
                </c:pt>
                <c:pt idx="507">
                  <c:v>3.1280000000000019</c:v>
                </c:pt>
                <c:pt idx="508">
                  <c:v>3.1320000000000019</c:v>
                </c:pt>
                <c:pt idx="509">
                  <c:v>3.1360000000000019</c:v>
                </c:pt>
                <c:pt idx="510">
                  <c:v>3.1400000000000019</c:v>
                </c:pt>
                <c:pt idx="511">
                  <c:v>3.1440000000000019</c:v>
                </c:pt>
                <c:pt idx="512">
                  <c:v>3.1480000000000019</c:v>
                </c:pt>
                <c:pt idx="513">
                  <c:v>3.1520000000000019</c:v>
                </c:pt>
                <c:pt idx="514">
                  <c:v>3.1560000000000019</c:v>
                </c:pt>
                <c:pt idx="515">
                  <c:v>3.1600000000000019</c:v>
                </c:pt>
                <c:pt idx="516">
                  <c:v>3.1640000000000019</c:v>
                </c:pt>
                <c:pt idx="517">
                  <c:v>3.1680000000000019</c:v>
                </c:pt>
                <c:pt idx="518">
                  <c:v>3.1720000000000019</c:v>
                </c:pt>
                <c:pt idx="519">
                  <c:v>3.1760000000000019</c:v>
                </c:pt>
                <c:pt idx="520">
                  <c:v>3.1800000000000019</c:v>
                </c:pt>
                <c:pt idx="521">
                  <c:v>3.1840000000000019</c:v>
                </c:pt>
                <c:pt idx="522">
                  <c:v>3.1880000000000019</c:v>
                </c:pt>
                <c:pt idx="523">
                  <c:v>3.1920000000000019</c:v>
                </c:pt>
                <c:pt idx="524">
                  <c:v>3.196000000000002</c:v>
                </c:pt>
                <c:pt idx="525">
                  <c:v>3.200000000000002</c:v>
                </c:pt>
                <c:pt idx="526">
                  <c:v>3.204000000000002</c:v>
                </c:pt>
                <c:pt idx="527">
                  <c:v>3.208000000000002</c:v>
                </c:pt>
                <c:pt idx="528">
                  <c:v>3.212000000000002</c:v>
                </c:pt>
                <c:pt idx="529">
                  <c:v>3.216000000000002</c:v>
                </c:pt>
                <c:pt idx="530">
                  <c:v>3.220000000000002</c:v>
                </c:pt>
                <c:pt idx="531">
                  <c:v>3.224000000000002</c:v>
                </c:pt>
                <c:pt idx="532">
                  <c:v>3.228000000000002</c:v>
                </c:pt>
                <c:pt idx="533">
                  <c:v>3.232000000000002</c:v>
                </c:pt>
                <c:pt idx="534">
                  <c:v>3.236000000000002</c:v>
                </c:pt>
                <c:pt idx="535">
                  <c:v>3.240000000000002</c:v>
                </c:pt>
                <c:pt idx="536">
                  <c:v>3.244000000000002</c:v>
                </c:pt>
                <c:pt idx="537">
                  <c:v>3.248000000000002</c:v>
                </c:pt>
                <c:pt idx="538">
                  <c:v>3.252000000000002</c:v>
                </c:pt>
                <c:pt idx="539">
                  <c:v>3.256000000000002</c:v>
                </c:pt>
                <c:pt idx="540">
                  <c:v>3.260000000000002</c:v>
                </c:pt>
                <c:pt idx="541">
                  <c:v>3.264000000000002</c:v>
                </c:pt>
                <c:pt idx="542">
                  <c:v>3.268000000000002</c:v>
                </c:pt>
                <c:pt idx="543">
                  <c:v>3.272000000000002</c:v>
                </c:pt>
                <c:pt idx="544">
                  <c:v>3.276000000000002</c:v>
                </c:pt>
                <c:pt idx="545">
                  <c:v>3.280000000000002</c:v>
                </c:pt>
                <c:pt idx="546">
                  <c:v>3.284000000000002</c:v>
                </c:pt>
                <c:pt idx="547">
                  <c:v>3.288000000000002</c:v>
                </c:pt>
                <c:pt idx="548">
                  <c:v>3.292000000000002</c:v>
                </c:pt>
                <c:pt idx="549">
                  <c:v>3.296000000000002</c:v>
                </c:pt>
                <c:pt idx="550">
                  <c:v>3.300000000000002</c:v>
                </c:pt>
                <c:pt idx="551">
                  <c:v>3.304000000000002</c:v>
                </c:pt>
                <c:pt idx="552">
                  <c:v>3.308000000000002</c:v>
                </c:pt>
                <c:pt idx="553">
                  <c:v>3.3120000000000021</c:v>
                </c:pt>
                <c:pt idx="554">
                  <c:v>3.3160000000000021</c:v>
                </c:pt>
                <c:pt idx="555">
                  <c:v>3.3200000000000021</c:v>
                </c:pt>
                <c:pt idx="556">
                  <c:v>3.3240000000000021</c:v>
                </c:pt>
                <c:pt idx="557">
                  <c:v>3.3280000000000021</c:v>
                </c:pt>
                <c:pt idx="558">
                  <c:v>3.3320000000000021</c:v>
                </c:pt>
                <c:pt idx="559">
                  <c:v>3.3360000000000021</c:v>
                </c:pt>
                <c:pt idx="560">
                  <c:v>3.3400000000000021</c:v>
                </c:pt>
                <c:pt idx="561">
                  <c:v>3.3440000000000021</c:v>
                </c:pt>
                <c:pt idx="562">
                  <c:v>3.3480000000000021</c:v>
                </c:pt>
                <c:pt idx="563">
                  <c:v>3.3520000000000021</c:v>
                </c:pt>
                <c:pt idx="564">
                  <c:v>3.3560000000000021</c:v>
                </c:pt>
                <c:pt idx="565">
                  <c:v>3.3600000000000021</c:v>
                </c:pt>
                <c:pt idx="566">
                  <c:v>3.3640000000000021</c:v>
                </c:pt>
                <c:pt idx="567">
                  <c:v>3.3680000000000021</c:v>
                </c:pt>
                <c:pt idx="568">
                  <c:v>3.3720000000000021</c:v>
                </c:pt>
                <c:pt idx="569">
                  <c:v>3.3760000000000021</c:v>
                </c:pt>
                <c:pt idx="570">
                  <c:v>3.3800000000000021</c:v>
                </c:pt>
                <c:pt idx="571">
                  <c:v>3.3840000000000021</c:v>
                </c:pt>
                <c:pt idx="572">
                  <c:v>3.3880000000000021</c:v>
                </c:pt>
                <c:pt idx="573">
                  <c:v>3.3920000000000021</c:v>
                </c:pt>
                <c:pt idx="574">
                  <c:v>3.3960000000000021</c:v>
                </c:pt>
                <c:pt idx="575">
                  <c:v>3.4000000000000021</c:v>
                </c:pt>
                <c:pt idx="576">
                  <c:v>3.4040000000000021</c:v>
                </c:pt>
                <c:pt idx="577">
                  <c:v>3.4080000000000021</c:v>
                </c:pt>
                <c:pt idx="578">
                  <c:v>3.4120000000000021</c:v>
                </c:pt>
                <c:pt idx="579">
                  <c:v>3.4160000000000021</c:v>
                </c:pt>
                <c:pt idx="580">
                  <c:v>3.4200000000000021</c:v>
                </c:pt>
                <c:pt idx="581">
                  <c:v>3.4240000000000022</c:v>
                </c:pt>
                <c:pt idx="582">
                  <c:v>3.4280000000000022</c:v>
                </c:pt>
                <c:pt idx="583">
                  <c:v>3.4320000000000022</c:v>
                </c:pt>
                <c:pt idx="584">
                  <c:v>3.4360000000000022</c:v>
                </c:pt>
                <c:pt idx="585">
                  <c:v>3.4400000000000022</c:v>
                </c:pt>
                <c:pt idx="586">
                  <c:v>3.4440000000000022</c:v>
                </c:pt>
                <c:pt idx="587">
                  <c:v>3.4480000000000022</c:v>
                </c:pt>
                <c:pt idx="588">
                  <c:v>3.4520000000000022</c:v>
                </c:pt>
                <c:pt idx="589">
                  <c:v>3.4560000000000022</c:v>
                </c:pt>
                <c:pt idx="590">
                  <c:v>3.4600000000000022</c:v>
                </c:pt>
                <c:pt idx="591">
                  <c:v>3.4640000000000022</c:v>
                </c:pt>
                <c:pt idx="592">
                  <c:v>3.4680000000000022</c:v>
                </c:pt>
                <c:pt idx="593">
                  <c:v>3.4720000000000022</c:v>
                </c:pt>
                <c:pt idx="594">
                  <c:v>3.4760000000000022</c:v>
                </c:pt>
                <c:pt idx="595">
                  <c:v>3.4800000000000022</c:v>
                </c:pt>
                <c:pt idx="596">
                  <c:v>3.4840000000000022</c:v>
                </c:pt>
                <c:pt idx="597">
                  <c:v>3.4880000000000022</c:v>
                </c:pt>
                <c:pt idx="598">
                  <c:v>3.4920000000000022</c:v>
                </c:pt>
                <c:pt idx="599">
                  <c:v>3.4960000000000022</c:v>
                </c:pt>
                <c:pt idx="600">
                  <c:v>3.5000000000000022</c:v>
                </c:pt>
                <c:pt idx="601">
                  <c:v>3.5040000000000022</c:v>
                </c:pt>
                <c:pt idx="602">
                  <c:v>3.5080000000000022</c:v>
                </c:pt>
                <c:pt idx="603">
                  <c:v>3.5120000000000022</c:v>
                </c:pt>
                <c:pt idx="604">
                  <c:v>3.5160000000000022</c:v>
                </c:pt>
                <c:pt idx="605">
                  <c:v>3.5200000000000022</c:v>
                </c:pt>
                <c:pt idx="606">
                  <c:v>3.5240000000000022</c:v>
                </c:pt>
                <c:pt idx="607">
                  <c:v>3.5280000000000022</c:v>
                </c:pt>
                <c:pt idx="608">
                  <c:v>3.5320000000000022</c:v>
                </c:pt>
                <c:pt idx="609">
                  <c:v>3.5360000000000023</c:v>
                </c:pt>
                <c:pt idx="610">
                  <c:v>3.5400000000000023</c:v>
                </c:pt>
                <c:pt idx="611">
                  <c:v>3.5440000000000023</c:v>
                </c:pt>
                <c:pt idx="612">
                  <c:v>3.5480000000000023</c:v>
                </c:pt>
                <c:pt idx="613">
                  <c:v>3.5520000000000023</c:v>
                </c:pt>
                <c:pt idx="614">
                  <c:v>3.5560000000000023</c:v>
                </c:pt>
                <c:pt idx="615">
                  <c:v>3.5600000000000023</c:v>
                </c:pt>
                <c:pt idx="616">
                  <c:v>3.5640000000000023</c:v>
                </c:pt>
                <c:pt idx="617">
                  <c:v>3.5680000000000023</c:v>
                </c:pt>
                <c:pt idx="618">
                  <c:v>3.5720000000000023</c:v>
                </c:pt>
                <c:pt idx="619">
                  <c:v>3.5760000000000023</c:v>
                </c:pt>
                <c:pt idx="620">
                  <c:v>3.5800000000000023</c:v>
                </c:pt>
                <c:pt idx="621">
                  <c:v>3.5840000000000023</c:v>
                </c:pt>
                <c:pt idx="622">
                  <c:v>3.5880000000000023</c:v>
                </c:pt>
                <c:pt idx="623">
                  <c:v>3.5920000000000023</c:v>
                </c:pt>
                <c:pt idx="624">
                  <c:v>3.5960000000000023</c:v>
                </c:pt>
                <c:pt idx="625">
                  <c:v>3.6000000000000023</c:v>
                </c:pt>
                <c:pt idx="626">
                  <c:v>3.6040000000000023</c:v>
                </c:pt>
                <c:pt idx="627">
                  <c:v>3.6080000000000023</c:v>
                </c:pt>
                <c:pt idx="628">
                  <c:v>3.6120000000000023</c:v>
                </c:pt>
                <c:pt idx="629">
                  <c:v>3.6160000000000023</c:v>
                </c:pt>
                <c:pt idx="630">
                  <c:v>3.6200000000000023</c:v>
                </c:pt>
                <c:pt idx="631">
                  <c:v>3.6240000000000023</c:v>
                </c:pt>
                <c:pt idx="632">
                  <c:v>3.6280000000000023</c:v>
                </c:pt>
                <c:pt idx="633">
                  <c:v>3.6320000000000023</c:v>
                </c:pt>
                <c:pt idx="634">
                  <c:v>3.6360000000000023</c:v>
                </c:pt>
                <c:pt idx="635">
                  <c:v>3.6400000000000023</c:v>
                </c:pt>
                <c:pt idx="636">
                  <c:v>3.6440000000000023</c:v>
                </c:pt>
                <c:pt idx="637">
                  <c:v>3.6480000000000024</c:v>
                </c:pt>
                <c:pt idx="638">
                  <c:v>3.6520000000000024</c:v>
                </c:pt>
                <c:pt idx="639">
                  <c:v>3.6560000000000024</c:v>
                </c:pt>
                <c:pt idx="640">
                  <c:v>3.6600000000000024</c:v>
                </c:pt>
                <c:pt idx="641">
                  <c:v>3.6640000000000024</c:v>
                </c:pt>
                <c:pt idx="642">
                  <c:v>3.6680000000000024</c:v>
                </c:pt>
                <c:pt idx="643">
                  <c:v>3.6720000000000024</c:v>
                </c:pt>
                <c:pt idx="644">
                  <c:v>3.6760000000000024</c:v>
                </c:pt>
                <c:pt idx="645">
                  <c:v>3.6800000000000024</c:v>
                </c:pt>
                <c:pt idx="646">
                  <c:v>3.6840000000000024</c:v>
                </c:pt>
                <c:pt idx="647">
                  <c:v>3.6880000000000024</c:v>
                </c:pt>
                <c:pt idx="648">
                  <c:v>3.6920000000000024</c:v>
                </c:pt>
                <c:pt idx="649">
                  <c:v>3.6960000000000024</c:v>
                </c:pt>
                <c:pt idx="650">
                  <c:v>3.7000000000000024</c:v>
                </c:pt>
                <c:pt idx="651">
                  <c:v>3.7040000000000024</c:v>
                </c:pt>
                <c:pt idx="652">
                  <c:v>3.7080000000000024</c:v>
                </c:pt>
                <c:pt idx="653">
                  <c:v>3.7120000000000024</c:v>
                </c:pt>
                <c:pt idx="654">
                  <c:v>3.7160000000000024</c:v>
                </c:pt>
                <c:pt idx="655">
                  <c:v>3.7200000000000024</c:v>
                </c:pt>
                <c:pt idx="656">
                  <c:v>3.7240000000000024</c:v>
                </c:pt>
                <c:pt idx="657">
                  <c:v>3.7280000000000024</c:v>
                </c:pt>
                <c:pt idx="658">
                  <c:v>3.7320000000000024</c:v>
                </c:pt>
                <c:pt idx="659">
                  <c:v>3.7360000000000024</c:v>
                </c:pt>
                <c:pt idx="660">
                  <c:v>3.7400000000000024</c:v>
                </c:pt>
                <c:pt idx="661">
                  <c:v>3.7440000000000024</c:v>
                </c:pt>
                <c:pt idx="662">
                  <c:v>3.7480000000000024</c:v>
                </c:pt>
                <c:pt idx="663">
                  <c:v>3.7520000000000024</c:v>
                </c:pt>
                <c:pt idx="664">
                  <c:v>3.7560000000000024</c:v>
                </c:pt>
                <c:pt idx="665">
                  <c:v>3.7600000000000025</c:v>
                </c:pt>
                <c:pt idx="666">
                  <c:v>3.7640000000000025</c:v>
                </c:pt>
                <c:pt idx="667">
                  <c:v>3.7680000000000025</c:v>
                </c:pt>
                <c:pt idx="668">
                  <c:v>3.7720000000000025</c:v>
                </c:pt>
                <c:pt idx="669">
                  <c:v>3.7760000000000025</c:v>
                </c:pt>
                <c:pt idx="670">
                  <c:v>3.7800000000000025</c:v>
                </c:pt>
                <c:pt idx="671">
                  <c:v>3.7840000000000025</c:v>
                </c:pt>
                <c:pt idx="672">
                  <c:v>3.7880000000000025</c:v>
                </c:pt>
                <c:pt idx="673">
                  <c:v>3.7920000000000025</c:v>
                </c:pt>
                <c:pt idx="674">
                  <c:v>3.7960000000000025</c:v>
                </c:pt>
                <c:pt idx="675">
                  <c:v>3.8000000000000025</c:v>
                </c:pt>
                <c:pt idx="676">
                  <c:v>3.8040000000000025</c:v>
                </c:pt>
                <c:pt idx="677">
                  <c:v>3.8080000000000025</c:v>
                </c:pt>
                <c:pt idx="678">
                  <c:v>3.8120000000000025</c:v>
                </c:pt>
                <c:pt idx="679">
                  <c:v>3.8160000000000025</c:v>
                </c:pt>
                <c:pt idx="680">
                  <c:v>3.8200000000000025</c:v>
                </c:pt>
                <c:pt idx="681">
                  <c:v>3.8240000000000025</c:v>
                </c:pt>
                <c:pt idx="682">
                  <c:v>3.8280000000000025</c:v>
                </c:pt>
                <c:pt idx="683">
                  <c:v>3.8320000000000025</c:v>
                </c:pt>
                <c:pt idx="684">
                  <c:v>3.8360000000000025</c:v>
                </c:pt>
                <c:pt idx="685">
                  <c:v>3.8400000000000025</c:v>
                </c:pt>
                <c:pt idx="686">
                  <c:v>3.8440000000000025</c:v>
                </c:pt>
                <c:pt idx="687">
                  <c:v>3.8480000000000025</c:v>
                </c:pt>
                <c:pt idx="688">
                  <c:v>3.8520000000000025</c:v>
                </c:pt>
                <c:pt idx="689">
                  <c:v>3.8560000000000025</c:v>
                </c:pt>
                <c:pt idx="690">
                  <c:v>3.8600000000000025</c:v>
                </c:pt>
                <c:pt idx="691">
                  <c:v>3.8640000000000025</c:v>
                </c:pt>
                <c:pt idx="692">
                  <c:v>3.8680000000000025</c:v>
                </c:pt>
                <c:pt idx="693">
                  <c:v>3.8720000000000026</c:v>
                </c:pt>
                <c:pt idx="694">
                  <c:v>3.8760000000000026</c:v>
                </c:pt>
                <c:pt idx="695">
                  <c:v>3.8800000000000026</c:v>
                </c:pt>
                <c:pt idx="696">
                  <c:v>3.8840000000000026</c:v>
                </c:pt>
                <c:pt idx="697">
                  <c:v>3.8880000000000026</c:v>
                </c:pt>
                <c:pt idx="698">
                  <c:v>3.8920000000000026</c:v>
                </c:pt>
                <c:pt idx="699">
                  <c:v>3.8960000000000026</c:v>
                </c:pt>
                <c:pt idx="700">
                  <c:v>3.9000000000000026</c:v>
                </c:pt>
                <c:pt idx="701">
                  <c:v>3.9040000000000026</c:v>
                </c:pt>
                <c:pt idx="702">
                  <c:v>3.9080000000000026</c:v>
                </c:pt>
                <c:pt idx="703">
                  <c:v>3.9120000000000026</c:v>
                </c:pt>
                <c:pt idx="704">
                  <c:v>3.9160000000000026</c:v>
                </c:pt>
                <c:pt idx="705">
                  <c:v>3.9200000000000026</c:v>
                </c:pt>
                <c:pt idx="706">
                  <c:v>3.9240000000000026</c:v>
                </c:pt>
                <c:pt idx="707">
                  <c:v>3.9280000000000026</c:v>
                </c:pt>
                <c:pt idx="708">
                  <c:v>3.9320000000000026</c:v>
                </c:pt>
                <c:pt idx="709">
                  <c:v>3.9360000000000026</c:v>
                </c:pt>
                <c:pt idx="710">
                  <c:v>3.9400000000000026</c:v>
                </c:pt>
                <c:pt idx="711">
                  <c:v>3.9440000000000026</c:v>
                </c:pt>
                <c:pt idx="712">
                  <c:v>3.9480000000000026</c:v>
                </c:pt>
                <c:pt idx="713">
                  <c:v>3.9520000000000026</c:v>
                </c:pt>
                <c:pt idx="714">
                  <c:v>3.9560000000000026</c:v>
                </c:pt>
                <c:pt idx="715">
                  <c:v>3.9600000000000026</c:v>
                </c:pt>
                <c:pt idx="716">
                  <c:v>3.9640000000000026</c:v>
                </c:pt>
                <c:pt idx="717">
                  <c:v>3.9680000000000026</c:v>
                </c:pt>
                <c:pt idx="718">
                  <c:v>3.9720000000000026</c:v>
                </c:pt>
                <c:pt idx="719">
                  <c:v>3.9760000000000026</c:v>
                </c:pt>
                <c:pt idx="720">
                  <c:v>3.9800000000000026</c:v>
                </c:pt>
                <c:pt idx="721">
                  <c:v>3.9840000000000027</c:v>
                </c:pt>
                <c:pt idx="722">
                  <c:v>3.9880000000000027</c:v>
                </c:pt>
                <c:pt idx="723">
                  <c:v>3.9920000000000027</c:v>
                </c:pt>
                <c:pt idx="724">
                  <c:v>3.9960000000000027</c:v>
                </c:pt>
                <c:pt idx="725">
                  <c:v>4.0000000000000027</c:v>
                </c:pt>
                <c:pt idx="726">
                  <c:v>4.0040000000000022</c:v>
                </c:pt>
                <c:pt idx="727">
                  <c:v>4.0080000000000018</c:v>
                </c:pt>
                <c:pt idx="728">
                  <c:v>4.0120000000000013</c:v>
                </c:pt>
                <c:pt idx="729">
                  <c:v>4.0160000000000009</c:v>
                </c:pt>
                <c:pt idx="730">
                  <c:v>4.0200000000000005</c:v>
                </c:pt>
                <c:pt idx="731">
                  <c:v>4.024</c:v>
                </c:pt>
                <c:pt idx="732">
                  <c:v>4.0279999999999996</c:v>
                </c:pt>
                <c:pt idx="733">
                  <c:v>4.0319999999999991</c:v>
                </c:pt>
                <c:pt idx="734">
                  <c:v>4.0359999999999987</c:v>
                </c:pt>
                <c:pt idx="735">
                  <c:v>4.0399999999999983</c:v>
                </c:pt>
                <c:pt idx="736">
                  <c:v>4.0439999999999978</c:v>
                </c:pt>
                <c:pt idx="737">
                  <c:v>4.0479999999999974</c:v>
                </c:pt>
                <c:pt idx="738">
                  <c:v>4.0519999999999969</c:v>
                </c:pt>
                <c:pt idx="739">
                  <c:v>4.0559999999999965</c:v>
                </c:pt>
                <c:pt idx="740">
                  <c:v>4.0599999999999961</c:v>
                </c:pt>
                <c:pt idx="741">
                  <c:v>4.0639999999999956</c:v>
                </c:pt>
                <c:pt idx="742">
                  <c:v>4.0679999999999952</c:v>
                </c:pt>
                <c:pt idx="743">
                  <c:v>4.0719999999999947</c:v>
                </c:pt>
                <c:pt idx="744">
                  <c:v>4.0759999999999943</c:v>
                </c:pt>
                <c:pt idx="745">
                  <c:v>4.0799999999999939</c:v>
                </c:pt>
                <c:pt idx="746">
                  <c:v>4.0839999999999934</c:v>
                </c:pt>
                <c:pt idx="747">
                  <c:v>4.087999999999993</c:v>
                </c:pt>
                <c:pt idx="748">
                  <c:v>4.0919999999999925</c:v>
                </c:pt>
                <c:pt idx="749">
                  <c:v>4.0959999999999921</c:v>
                </c:pt>
                <c:pt idx="750">
                  <c:v>4.0999999999999917</c:v>
                </c:pt>
                <c:pt idx="751">
                  <c:v>4.1039999999999912</c:v>
                </c:pt>
                <c:pt idx="752">
                  <c:v>4.1079999999999908</c:v>
                </c:pt>
                <c:pt idx="753">
                  <c:v>4.1119999999999903</c:v>
                </c:pt>
                <c:pt idx="754">
                  <c:v>4.1159999999999899</c:v>
                </c:pt>
                <c:pt idx="755">
                  <c:v>4.1199999999999894</c:v>
                </c:pt>
                <c:pt idx="756">
                  <c:v>4.123999999999989</c:v>
                </c:pt>
                <c:pt idx="757">
                  <c:v>4.1279999999999886</c:v>
                </c:pt>
                <c:pt idx="758">
                  <c:v>4.1319999999999881</c:v>
                </c:pt>
                <c:pt idx="759">
                  <c:v>4.1359999999999877</c:v>
                </c:pt>
                <c:pt idx="760">
                  <c:v>4.1399999999999872</c:v>
                </c:pt>
                <c:pt idx="761">
                  <c:v>4.1439999999999868</c:v>
                </c:pt>
                <c:pt idx="762">
                  <c:v>4.1479999999999864</c:v>
                </c:pt>
                <c:pt idx="763">
                  <c:v>4.1519999999999859</c:v>
                </c:pt>
                <c:pt idx="764">
                  <c:v>4.1559999999999855</c:v>
                </c:pt>
                <c:pt idx="765">
                  <c:v>4.159999999999985</c:v>
                </c:pt>
                <c:pt idx="766">
                  <c:v>4.1639999999999846</c:v>
                </c:pt>
                <c:pt idx="767">
                  <c:v>4.1679999999999842</c:v>
                </c:pt>
                <c:pt idx="768">
                  <c:v>4.1719999999999837</c:v>
                </c:pt>
                <c:pt idx="769">
                  <c:v>4.1759999999999833</c:v>
                </c:pt>
                <c:pt idx="770">
                  <c:v>4.1799999999999828</c:v>
                </c:pt>
                <c:pt idx="771">
                  <c:v>4.1839999999999824</c:v>
                </c:pt>
                <c:pt idx="772">
                  <c:v>4.187999999999982</c:v>
                </c:pt>
                <c:pt idx="773">
                  <c:v>4.1919999999999815</c:v>
                </c:pt>
                <c:pt idx="774">
                  <c:v>4.1959999999999811</c:v>
                </c:pt>
                <c:pt idx="775">
                  <c:v>4.1999999999999806</c:v>
                </c:pt>
                <c:pt idx="776">
                  <c:v>4.2039999999999802</c:v>
                </c:pt>
                <c:pt idx="777">
                  <c:v>4.2079999999999798</c:v>
                </c:pt>
                <c:pt idx="778">
                  <c:v>4.2119999999999793</c:v>
                </c:pt>
                <c:pt idx="779">
                  <c:v>4.2159999999999789</c:v>
                </c:pt>
                <c:pt idx="780">
                  <c:v>4.2199999999999784</c:v>
                </c:pt>
                <c:pt idx="781">
                  <c:v>4.223999999999978</c:v>
                </c:pt>
                <c:pt idx="782">
                  <c:v>4.2279999999999776</c:v>
                </c:pt>
                <c:pt idx="783">
                  <c:v>4.2319999999999771</c:v>
                </c:pt>
                <c:pt idx="784">
                  <c:v>4.2359999999999767</c:v>
                </c:pt>
                <c:pt idx="785">
                  <c:v>4.2399999999999762</c:v>
                </c:pt>
                <c:pt idx="786">
                  <c:v>4.2439999999999758</c:v>
                </c:pt>
                <c:pt idx="787">
                  <c:v>4.2479999999999754</c:v>
                </c:pt>
                <c:pt idx="788">
                  <c:v>4.2519999999999749</c:v>
                </c:pt>
                <c:pt idx="789">
                  <c:v>4.2559999999999745</c:v>
                </c:pt>
                <c:pt idx="790">
                  <c:v>4.259999999999974</c:v>
                </c:pt>
                <c:pt idx="791">
                  <c:v>4.2639999999999736</c:v>
                </c:pt>
                <c:pt idx="792">
                  <c:v>4.2679999999999731</c:v>
                </c:pt>
                <c:pt idx="793">
                  <c:v>4.2719999999999727</c:v>
                </c:pt>
                <c:pt idx="794">
                  <c:v>4.2759999999999723</c:v>
                </c:pt>
                <c:pt idx="795">
                  <c:v>4.2799999999999718</c:v>
                </c:pt>
                <c:pt idx="796">
                  <c:v>4.2839999999999714</c:v>
                </c:pt>
                <c:pt idx="797">
                  <c:v>4.2879999999999709</c:v>
                </c:pt>
                <c:pt idx="798">
                  <c:v>4.2919999999999705</c:v>
                </c:pt>
                <c:pt idx="799">
                  <c:v>4.2959999999999701</c:v>
                </c:pt>
                <c:pt idx="800">
                  <c:v>4.2999999999999696</c:v>
                </c:pt>
                <c:pt idx="801">
                  <c:v>4.3039999999999692</c:v>
                </c:pt>
                <c:pt idx="802">
                  <c:v>4.3079999999999687</c:v>
                </c:pt>
                <c:pt idx="803">
                  <c:v>4.3119999999999683</c:v>
                </c:pt>
                <c:pt idx="804">
                  <c:v>4.3159999999999679</c:v>
                </c:pt>
                <c:pt idx="805">
                  <c:v>4.3199999999999674</c:v>
                </c:pt>
                <c:pt idx="806">
                  <c:v>4.323999999999967</c:v>
                </c:pt>
                <c:pt idx="807">
                  <c:v>4.3279999999999665</c:v>
                </c:pt>
                <c:pt idx="808">
                  <c:v>4.3319999999999661</c:v>
                </c:pt>
                <c:pt idx="809">
                  <c:v>4.3359999999999657</c:v>
                </c:pt>
                <c:pt idx="810">
                  <c:v>4.3399999999999652</c:v>
                </c:pt>
                <c:pt idx="811">
                  <c:v>4.3439999999999648</c:v>
                </c:pt>
                <c:pt idx="812">
                  <c:v>4.3479999999999643</c:v>
                </c:pt>
                <c:pt idx="813">
                  <c:v>4.3519999999999639</c:v>
                </c:pt>
                <c:pt idx="814">
                  <c:v>4.3559999999999635</c:v>
                </c:pt>
                <c:pt idx="815">
                  <c:v>4.359999999999963</c:v>
                </c:pt>
                <c:pt idx="816">
                  <c:v>4.3639999999999626</c:v>
                </c:pt>
                <c:pt idx="817">
                  <c:v>4.3679999999999621</c:v>
                </c:pt>
                <c:pt idx="818">
                  <c:v>4.3719999999999617</c:v>
                </c:pt>
                <c:pt idx="819">
                  <c:v>4.3759999999999613</c:v>
                </c:pt>
                <c:pt idx="820">
                  <c:v>4.3799999999999608</c:v>
                </c:pt>
                <c:pt idx="821">
                  <c:v>4.3839999999999604</c:v>
                </c:pt>
                <c:pt idx="822">
                  <c:v>4.3879999999999599</c:v>
                </c:pt>
                <c:pt idx="823">
                  <c:v>4.3919999999999595</c:v>
                </c:pt>
                <c:pt idx="824">
                  <c:v>4.3959999999999591</c:v>
                </c:pt>
                <c:pt idx="825">
                  <c:v>4.3999999999999586</c:v>
                </c:pt>
                <c:pt idx="826">
                  <c:v>4.4039999999999582</c:v>
                </c:pt>
                <c:pt idx="827">
                  <c:v>4.4079999999999577</c:v>
                </c:pt>
                <c:pt idx="828">
                  <c:v>4.4119999999999573</c:v>
                </c:pt>
                <c:pt idx="829">
                  <c:v>4.4159999999999568</c:v>
                </c:pt>
                <c:pt idx="830">
                  <c:v>4.4199999999999564</c:v>
                </c:pt>
                <c:pt idx="831">
                  <c:v>4.423999999999956</c:v>
                </c:pt>
                <c:pt idx="832">
                  <c:v>4.4279999999999555</c:v>
                </c:pt>
                <c:pt idx="833">
                  <c:v>4.4319999999999551</c:v>
                </c:pt>
                <c:pt idx="834">
                  <c:v>4.4359999999999546</c:v>
                </c:pt>
                <c:pt idx="835">
                  <c:v>4.4399999999999542</c:v>
                </c:pt>
                <c:pt idx="836">
                  <c:v>4.4439999999999538</c:v>
                </c:pt>
                <c:pt idx="837">
                  <c:v>4.4479999999999533</c:v>
                </c:pt>
                <c:pt idx="838">
                  <c:v>4.4519999999999529</c:v>
                </c:pt>
                <c:pt idx="839">
                  <c:v>4.4559999999999524</c:v>
                </c:pt>
                <c:pt idx="840">
                  <c:v>4.459999999999952</c:v>
                </c:pt>
                <c:pt idx="841">
                  <c:v>4.4639999999999516</c:v>
                </c:pt>
                <c:pt idx="842">
                  <c:v>4.4679999999999511</c:v>
                </c:pt>
                <c:pt idx="843">
                  <c:v>4.4719999999999507</c:v>
                </c:pt>
                <c:pt idx="844">
                  <c:v>4.4759999999999502</c:v>
                </c:pt>
                <c:pt idx="845">
                  <c:v>4.4799999999999498</c:v>
                </c:pt>
                <c:pt idx="846">
                  <c:v>4.4839999999999494</c:v>
                </c:pt>
                <c:pt idx="847">
                  <c:v>4.4879999999999489</c:v>
                </c:pt>
                <c:pt idx="848">
                  <c:v>4.4919999999999485</c:v>
                </c:pt>
                <c:pt idx="849">
                  <c:v>4.495999999999948</c:v>
                </c:pt>
                <c:pt idx="850">
                  <c:v>4.4999999999999476</c:v>
                </c:pt>
                <c:pt idx="851">
                  <c:v>4.5039999999999472</c:v>
                </c:pt>
                <c:pt idx="852">
                  <c:v>4.5079999999999467</c:v>
                </c:pt>
                <c:pt idx="853">
                  <c:v>4.5119999999999463</c:v>
                </c:pt>
                <c:pt idx="854">
                  <c:v>4.5159999999999458</c:v>
                </c:pt>
                <c:pt idx="855">
                  <c:v>4.5199999999999454</c:v>
                </c:pt>
                <c:pt idx="856">
                  <c:v>4.523999999999945</c:v>
                </c:pt>
                <c:pt idx="857">
                  <c:v>4.5279999999999445</c:v>
                </c:pt>
                <c:pt idx="858">
                  <c:v>4.5319999999999441</c:v>
                </c:pt>
                <c:pt idx="859">
                  <c:v>4.5359999999999436</c:v>
                </c:pt>
                <c:pt idx="860">
                  <c:v>4.5399999999999432</c:v>
                </c:pt>
                <c:pt idx="861">
                  <c:v>4.5439999999999428</c:v>
                </c:pt>
                <c:pt idx="862">
                  <c:v>4.5479999999999423</c:v>
                </c:pt>
                <c:pt idx="863">
                  <c:v>4.5519999999999419</c:v>
                </c:pt>
                <c:pt idx="864">
                  <c:v>4.5559999999999414</c:v>
                </c:pt>
                <c:pt idx="865">
                  <c:v>4.559999999999941</c:v>
                </c:pt>
                <c:pt idx="866">
                  <c:v>4.5639999999999405</c:v>
                </c:pt>
                <c:pt idx="867">
                  <c:v>4.5679999999999401</c:v>
                </c:pt>
                <c:pt idx="868">
                  <c:v>4.5719999999999397</c:v>
                </c:pt>
                <c:pt idx="869">
                  <c:v>4.5759999999999392</c:v>
                </c:pt>
                <c:pt idx="870">
                  <c:v>4.5799999999999388</c:v>
                </c:pt>
                <c:pt idx="871">
                  <c:v>4.5839999999999383</c:v>
                </c:pt>
                <c:pt idx="872">
                  <c:v>4.5879999999999379</c:v>
                </c:pt>
                <c:pt idx="873">
                  <c:v>4.5919999999999375</c:v>
                </c:pt>
                <c:pt idx="874">
                  <c:v>4.595999999999937</c:v>
                </c:pt>
                <c:pt idx="875">
                  <c:v>4.5999999999999366</c:v>
                </c:pt>
                <c:pt idx="876">
                  <c:v>4.6039999999999361</c:v>
                </c:pt>
                <c:pt idx="877">
                  <c:v>4.6079999999999357</c:v>
                </c:pt>
                <c:pt idx="878">
                  <c:v>4.6119999999999353</c:v>
                </c:pt>
                <c:pt idx="879">
                  <c:v>4.6159999999999348</c:v>
                </c:pt>
                <c:pt idx="880">
                  <c:v>4.6199999999999344</c:v>
                </c:pt>
                <c:pt idx="881">
                  <c:v>4.6239999999999339</c:v>
                </c:pt>
                <c:pt idx="882">
                  <c:v>4.6279999999999335</c:v>
                </c:pt>
                <c:pt idx="883">
                  <c:v>4.6319999999999331</c:v>
                </c:pt>
                <c:pt idx="884">
                  <c:v>4.6359999999999326</c:v>
                </c:pt>
                <c:pt idx="885">
                  <c:v>4.6399999999999322</c:v>
                </c:pt>
                <c:pt idx="886">
                  <c:v>4.6439999999999317</c:v>
                </c:pt>
                <c:pt idx="887">
                  <c:v>4.6479999999999313</c:v>
                </c:pt>
                <c:pt idx="888">
                  <c:v>4.6519999999999309</c:v>
                </c:pt>
                <c:pt idx="889">
                  <c:v>4.6559999999999304</c:v>
                </c:pt>
                <c:pt idx="890">
                  <c:v>4.65999999999993</c:v>
                </c:pt>
                <c:pt idx="891">
                  <c:v>4.6639999999999295</c:v>
                </c:pt>
                <c:pt idx="892">
                  <c:v>4.6679999999999291</c:v>
                </c:pt>
                <c:pt idx="893">
                  <c:v>4.6719999999999287</c:v>
                </c:pt>
                <c:pt idx="894">
                  <c:v>4.6759999999999282</c:v>
                </c:pt>
                <c:pt idx="895">
                  <c:v>4.6799999999999278</c:v>
                </c:pt>
                <c:pt idx="896">
                  <c:v>4.6839999999999273</c:v>
                </c:pt>
                <c:pt idx="897">
                  <c:v>4.6879999999999269</c:v>
                </c:pt>
                <c:pt idx="898">
                  <c:v>4.6919999999999265</c:v>
                </c:pt>
                <c:pt idx="899">
                  <c:v>4.695999999999926</c:v>
                </c:pt>
                <c:pt idx="900">
                  <c:v>4.6999999999999256</c:v>
                </c:pt>
                <c:pt idx="901">
                  <c:v>4.7039999999999251</c:v>
                </c:pt>
                <c:pt idx="902">
                  <c:v>4.7079999999999247</c:v>
                </c:pt>
                <c:pt idx="903">
                  <c:v>4.7119999999999242</c:v>
                </c:pt>
                <c:pt idx="904">
                  <c:v>4.7159999999999238</c:v>
                </c:pt>
                <c:pt idx="905">
                  <c:v>4.7199999999999234</c:v>
                </c:pt>
                <c:pt idx="906">
                  <c:v>4.7239999999999229</c:v>
                </c:pt>
                <c:pt idx="907">
                  <c:v>4.7279999999999225</c:v>
                </c:pt>
                <c:pt idx="908">
                  <c:v>4.731999999999922</c:v>
                </c:pt>
                <c:pt idx="909">
                  <c:v>4.7359999999999216</c:v>
                </c:pt>
                <c:pt idx="910">
                  <c:v>4.7399999999999212</c:v>
                </c:pt>
                <c:pt idx="911">
                  <c:v>4.7439999999999207</c:v>
                </c:pt>
                <c:pt idx="912">
                  <c:v>4.7479999999999203</c:v>
                </c:pt>
                <c:pt idx="913">
                  <c:v>4.7519999999999198</c:v>
                </c:pt>
                <c:pt idx="914">
                  <c:v>4.7559999999999194</c:v>
                </c:pt>
                <c:pt idx="915">
                  <c:v>4.759999999999919</c:v>
                </c:pt>
                <c:pt idx="916">
                  <c:v>4.7639999999999185</c:v>
                </c:pt>
                <c:pt idx="917">
                  <c:v>4.7679999999999181</c:v>
                </c:pt>
                <c:pt idx="918">
                  <c:v>4.7719999999999176</c:v>
                </c:pt>
                <c:pt idx="919">
                  <c:v>4.7759999999999172</c:v>
                </c:pt>
                <c:pt idx="920">
                  <c:v>4.7799999999999168</c:v>
                </c:pt>
                <c:pt idx="921">
                  <c:v>4.7839999999999163</c:v>
                </c:pt>
                <c:pt idx="922">
                  <c:v>4.7879999999999159</c:v>
                </c:pt>
                <c:pt idx="923">
                  <c:v>4.7919999999999154</c:v>
                </c:pt>
                <c:pt idx="924">
                  <c:v>4.795999999999915</c:v>
                </c:pt>
                <c:pt idx="925">
                  <c:v>4.7999999999999146</c:v>
                </c:pt>
                <c:pt idx="926">
                  <c:v>4.8039999999999141</c:v>
                </c:pt>
                <c:pt idx="927">
                  <c:v>4.8079999999999137</c:v>
                </c:pt>
                <c:pt idx="928">
                  <c:v>4.8119999999999132</c:v>
                </c:pt>
                <c:pt idx="929">
                  <c:v>4.8159999999999128</c:v>
                </c:pt>
                <c:pt idx="930">
                  <c:v>4.8199999999999124</c:v>
                </c:pt>
                <c:pt idx="931">
                  <c:v>4.8239999999999119</c:v>
                </c:pt>
                <c:pt idx="932">
                  <c:v>4.8279999999999115</c:v>
                </c:pt>
                <c:pt idx="933">
                  <c:v>4.831999999999911</c:v>
                </c:pt>
                <c:pt idx="934">
                  <c:v>4.8359999999999106</c:v>
                </c:pt>
                <c:pt idx="935">
                  <c:v>4.8399999999999102</c:v>
                </c:pt>
                <c:pt idx="936">
                  <c:v>4.8439999999999097</c:v>
                </c:pt>
                <c:pt idx="937">
                  <c:v>4.8479999999999093</c:v>
                </c:pt>
                <c:pt idx="938">
                  <c:v>4.8519999999999088</c:v>
                </c:pt>
                <c:pt idx="939">
                  <c:v>4.8559999999999084</c:v>
                </c:pt>
                <c:pt idx="940">
                  <c:v>4.8599999999999079</c:v>
                </c:pt>
                <c:pt idx="941">
                  <c:v>4.8639999999999075</c:v>
                </c:pt>
                <c:pt idx="942">
                  <c:v>4.8679999999999071</c:v>
                </c:pt>
                <c:pt idx="943">
                  <c:v>4.8719999999999066</c:v>
                </c:pt>
                <c:pt idx="944">
                  <c:v>4.8759999999999062</c:v>
                </c:pt>
                <c:pt idx="945">
                  <c:v>4.8799999999999057</c:v>
                </c:pt>
                <c:pt idx="946">
                  <c:v>4.8839999999999053</c:v>
                </c:pt>
                <c:pt idx="947">
                  <c:v>4.8879999999999049</c:v>
                </c:pt>
                <c:pt idx="948">
                  <c:v>4.8919999999999044</c:v>
                </c:pt>
                <c:pt idx="949">
                  <c:v>4.895999999999904</c:v>
                </c:pt>
                <c:pt idx="950">
                  <c:v>4.8999999999999035</c:v>
                </c:pt>
                <c:pt idx="951">
                  <c:v>4.9039999999999031</c:v>
                </c:pt>
                <c:pt idx="952">
                  <c:v>4.9079999999999027</c:v>
                </c:pt>
                <c:pt idx="953">
                  <c:v>4.9119999999999022</c:v>
                </c:pt>
                <c:pt idx="954">
                  <c:v>4.9159999999999018</c:v>
                </c:pt>
                <c:pt idx="955">
                  <c:v>4.9199999999999013</c:v>
                </c:pt>
                <c:pt idx="956">
                  <c:v>4.9239999999999009</c:v>
                </c:pt>
                <c:pt idx="957">
                  <c:v>4.9279999999999005</c:v>
                </c:pt>
                <c:pt idx="958">
                  <c:v>4.9319999999999</c:v>
                </c:pt>
                <c:pt idx="959">
                  <c:v>4.9359999999998996</c:v>
                </c:pt>
                <c:pt idx="960">
                  <c:v>4.9399999999998991</c:v>
                </c:pt>
                <c:pt idx="961">
                  <c:v>4.9439999999998987</c:v>
                </c:pt>
                <c:pt idx="962">
                  <c:v>4.9479999999998983</c:v>
                </c:pt>
                <c:pt idx="963">
                  <c:v>4.9519999999998978</c:v>
                </c:pt>
                <c:pt idx="964">
                  <c:v>4.9559999999998974</c:v>
                </c:pt>
                <c:pt idx="965">
                  <c:v>4.9599999999998969</c:v>
                </c:pt>
                <c:pt idx="966">
                  <c:v>4.9639999999998965</c:v>
                </c:pt>
                <c:pt idx="967">
                  <c:v>4.9679999999998961</c:v>
                </c:pt>
                <c:pt idx="968">
                  <c:v>4.9719999999998956</c:v>
                </c:pt>
                <c:pt idx="969">
                  <c:v>4.9759999999998952</c:v>
                </c:pt>
                <c:pt idx="970">
                  <c:v>4.9799999999998947</c:v>
                </c:pt>
                <c:pt idx="971">
                  <c:v>4.9839999999998943</c:v>
                </c:pt>
                <c:pt idx="972">
                  <c:v>4.9879999999998939</c:v>
                </c:pt>
                <c:pt idx="973">
                  <c:v>4.9919999999998934</c:v>
                </c:pt>
                <c:pt idx="974">
                  <c:v>4.995999999999893</c:v>
                </c:pt>
                <c:pt idx="975">
                  <c:v>4.9999999999998925</c:v>
                </c:pt>
                <c:pt idx="976">
                  <c:v>5.0039999999998921</c:v>
                </c:pt>
                <c:pt idx="977">
                  <c:v>5.0079999999998916</c:v>
                </c:pt>
                <c:pt idx="978">
                  <c:v>5.0119999999998912</c:v>
                </c:pt>
                <c:pt idx="979">
                  <c:v>5.0159999999998908</c:v>
                </c:pt>
                <c:pt idx="980">
                  <c:v>5.0199999999998903</c:v>
                </c:pt>
                <c:pt idx="981">
                  <c:v>5.0239999999998899</c:v>
                </c:pt>
                <c:pt idx="982">
                  <c:v>5.0279999999998894</c:v>
                </c:pt>
                <c:pt idx="983">
                  <c:v>5.031999999999889</c:v>
                </c:pt>
                <c:pt idx="984">
                  <c:v>5.0359999999998886</c:v>
                </c:pt>
                <c:pt idx="985">
                  <c:v>5.0399999999998881</c:v>
                </c:pt>
                <c:pt idx="986">
                  <c:v>5.0439999999998877</c:v>
                </c:pt>
                <c:pt idx="987">
                  <c:v>5.0479999999998872</c:v>
                </c:pt>
                <c:pt idx="988">
                  <c:v>5.0519999999998868</c:v>
                </c:pt>
                <c:pt idx="989">
                  <c:v>5.0559999999998864</c:v>
                </c:pt>
                <c:pt idx="990">
                  <c:v>5.0599999999998859</c:v>
                </c:pt>
                <c:pt idx="991">
                  <c:v>5.0639999999998855</c:v>
                </c:pt>
                <c:pt idx="992">
                  <c:v>5.067999999999885</c:v>
                </c:pt>
                <c:pt idx="993">
                  <c:v>5.0719999999998846</c:v>
                </c:pt>
                <c:pt idx="994">
                  <c:v>5.0759999999998842</c:v>
                </c:pt>
                <c:pt idx="995">
                  <c:v>5.0799999999998837</c:v>
                </c:pt>
                <c:pt idx="996">
                  <c:v>5.0839999999998833</c:v>
                </c:pt>
                <c:pt idx="997">
                  <c:v>5.0879999999998828</c:v>
                </c:pt>
                <c:pt idx="998">
                  <c:v>5.0919999999998824</c:v>
                </c:pt>
                <c:pt idx="999">
                  <c:v>5.095999999999882</c:v>
                </c:pt>
                <c:pt idx="1000">
                  <c:v>5.0999999999998815</c:v>
                </c:pt>
              </c:numCache>
            </c:numRef>
          </c:cat>
          <c:val>
            <c:numRef>
              <c:f>'6 - Aerodyn - Allure'!$AM$2:$AM$1002</c:f>
              <c:numCache>
                <c:formatCode>General</c:formatCode>
                <c:ptCount val="1001"/>
                <c:pt idx="0">
                  <c:v>1.2164274278288643</c:v>
                </c:pt>
                <c:pt idx="1">
                  <c:v>1.2255030719712032</c:v>
                </c:pt>
                <c:pt idx="2">
                  <c:v>1.2346129982388778</c:v>
                </c:pt>
                <c:pt idx="3">
                  <c:v>1.2437572015068101</c:v>
                </c:pt>
                <c:pt idx="4">
                  <c:v>1.252935676482285</c:v>
                </c:pt>
                <c:pt idx="5">
                  <c:v>1.2621484177049336</c:v>
                </c:pt>
                <c:pt idx="6">
                  <c:v>1.2713954195467225</c:v>
                </c:pt>
                <c:pt idx="7">
                  <c:v>1.2806766762119366</c:v>
                </c:pt>
                <c:pt idx="8">
                  <c:v>1.2899921817371729</c:v>
                </c:pt>
                <c:pt idx="9">
                  <c:v>1.2993419299913258</c:v>
                </c:pt>
                <c:pt idx="10">
                  <c:v>1.3087259146755832</c:v>
                </c:pt>
                <c:pt idx="11">
                  <c:v>1.318144129323414</c:v>
                </c:pt>
                <c:pt idx="12">
                  <c:v>1.3275965673005703</c:v>
                </c:pt>
                <c:pt idx="13">
                  <c:v>1.3370832218050748</c:v>
                </c:pt>
                <c:pt idx="14">
                  <c:v>1.3466040858672255</c:v>
                </c:pt>
                <c:pt idx="15">
                  <c:v>1.3561591523495891</c:v>
                </c:pt>
                <c:pt idx="16">
                  <c:v>1.3657484139470037</c:v>
                </c:pt>
                <c:pt idx="17">
                  <c:v>1.3753718631865803</c:v>
                </c:pt>
                <c:pt idx="18">
                  <c:v>1.3850294924277047</c:v>
                </c:pt>
                <c:pt idx="19">
                  <c:v>1.3947212938620446</c:v>
                </c:pt>
                <c:pt idx="20">
                  <c:v>1.4044472595135482</c:v>
                </c:pt>
                <c:pt idx="21">
                  <c:v>1.4142073812384619</c:v>
                </c:pt>
                <c:pt idx="22">
                  <c:v>1.4240016507253299</c:v>
                </c:pt>
                <c:pt idx="23">
                  <c:v>1.4338300594950075</c:v>
                </c:pt>
                <c:pt idx="24">
                  <c:v>1.4436925989006739</c:v>
                </c:pt>
                <c:pt idx="25">
                  <c:v>1.4535892601278411</c:v>
                </c:pt>
                <c:pt idx="26">
                  <c:v>1.4635200341943717</c:v>
                </c:pt>
                <c:pt idx="27">
                  <c:v>1.4734849119504922</c:v>
                </c:pt>
                <c:pt idx="28">
                  <c:v>1.4834838840788083</c:v>
                </c:pt>
                <c:pt idx="29">
                  <c:v>1.4935169410943274</c:v>
                </c:pt>
                <c:pt idx="30">
                  <c:v>1.5035840733444736</c:v>
                </c:pt>
                <c:pt idx="31">
                  <c:v>1.5136852710091111</c:v>
                </c:pt>
                <c:pt idx="32">
                  <c:v>1.5238205241005633</c:v>
                </c:pt>
                <c:pt idx="33">
                  <c:v>1.5339898224636428</c:v>
                </c:pt>
                <c:pt idx="34">
                  <c:v>1.5441931557756676</c:v>
                </c:pt>
                <c:pt idx="35">
                  <c:v>1.5544305135464944</c:v>
                </c:pt>
                <c:pt idx="36">
                  <c:v>1.5647018851185404</c:v>
                </c:pt>
                <c:pt idx="37">
                  <c:v>1.5750072596668181</c:v>
                </c:pt>
                <c:pt idx="38">
                  <c:v>1.5853466261989611</c:v>
                </c:pt>
                <c:pt idx="39">
                  <c:v>1.5957199735552543</c:v>
                </c:pt>
                <c:pt idx="40">
                  <c:v>1.6061272904086719</c:v>
                </c:pt>
                <c:pt idx="41">
                  <c:v>1.6165685652649084</c:v>
                </c:pt>
                <c:pt idx="42">
                  <c:v>1.6270437864624119</c:v>
                </c:pt>
                <c:pt idx="43">
                  <c:v>1.6375529421724264</c:v>
                </c:pt>
                <c:pt idx="44">
                  <c:v>1.6480960203990227</c:v>
                </c:pt>
                <c:pt idx="45">
                  <c:v>1.6586730089791444</c:v>
                </c:pt>
                <c:pt idx="46">
                  <c:v>1.6692838955826443</c:v>
                </c:pt>
                <c:pt idx="47">
                  <c:v>1.6799286677123271</c:v>
                </c:pt>
                <c:pt idx="48">
                  <c:v>1.6906073127039922</c:v>
                </c:pt>
                <c:pt idx="49">
                  <c:v>1.7013198177264814</c:v>
                </c:pt>
                <c:pt idx="50">
                  <c:v>1.7120661697817188</c:v>
                </c:pt>
                <c:pt idx="51">
                  <c:v>1.7228463557047631</c:v>
                </c:pt>
                <c:pt idx="52">
                  <c:v>1.7336603621638531</c:v>
                </c:pt>
                <c:pt idx="53">
                  <c:v>1.7445081756604572</c:v>
                </c:pt>
                <c:pt idx="54">
                  <c:v>1.7553897825293252</c:v>
                </c:pt>
                <c:pt idx="55">
                  <c:v>1.7663051689385387</c:v>
                </c:pt>
                <c:pt idx="56">
                  <c:v>1.777254320889567</c:v>
                </c:pt>
                <c:pt idx="57">
                  <c:v>1.7882372242173197</c:v>
                </c:pt>
                <c:pt idx="58">
                  <c:v>1.7992538645902025</c:v>
                </c:pt>
                <c:pt idx="59">
                  <c:v>1.8103042275101753</c:v>
                </c:pt>
                <c:pt idx="60">
                  <c:v>1.821388298312808</c:v>
                </c:pt>
                <c:pt idx="61">
                  <c:v>1.8325060621673439</c:v>
                </c:pt>
                <c:pt idx="62">
                  <c:v>1.8436575040767564</c:v>
                </c:pt>
                <c:pt idx="63">
                  <c:v>1.8548426088778132</c:v>
                </c:pt>
                <c:pt idx="64">
                  <c:v>1.8660613612411392</c:v>
                </c:pt>
                <c:pt idx="65">
                  <c:v>1.877313745671283</c:v>
                </c:pt>
                <c:pt idx="66">
                  <c:v>1.8885997465067756</c:v>
                </c:pt>
                <c:pt idx="67">
                  <c:v>1.8999193479202039</c:v>
                </c:pt>
                <c:pt idx="68">
                  <c:v>1.9112725339182783</c:v>
                </c:pt>
                <c:pt idx="69">
                  <c:v>1.922659288341898</c:v>
                </c:pt>
                <c:pt idx="70">
                  <c:v>1.9340795948662255</c:v>
                </c:pt>
                <c:pt idx="71">
                  <c:v>1.9455334370007524</c:v>
                </c:pt>
                <c:pt idx="72">
                  <c:v>1.9570207980893812</c:v>
                </c:pt>
                <c:pt idx="73">
                  <c:v>1.968541661310492</c:v>
                </c:pt>
                <c:pt idx="74">
                  <c:v>1.9800960096770184</c:v>
                </c:pt>
                <c:pt idx="75">
                  <c:v>1.9916838260365308</c:v>
                </c:pt>
                <c:pt idx="76">
                  <c:v>2.0033050930713006</c:v>
                </c:pt>
                <c:pt idx="77">
                  <c:v>2.0149597932983929</c:v>
                </c:pt>
                <c:pt idx="78">
                  <c:v>2.0266479090697396</c:v>
                </c:pt>
                <c:pt idx="79">
                  <c:v>2.0383694225722184</c:v>
                </c:pt>
                <c:pt idx="80">
                  <c:v>2.0501243158277398</c:v>
                </c:pt>
                <c:pt idx="81">
                  <c:v>2.0619125706933317</c:v>
                </c:pt>
                <c:pt idx="82">
                  <c:v>2.073734168861213</c:v>
                </c:pt>
                <c:pt idx="83">
                  <c:v>2.0855890918588944</c:v>
                </c:pt>
                <c:pt idx="84">
                  <c:v>2.0974773210492557</c:v>
                </c:pt>
                <c:pt idx="85">
                  <c:v>2.1093988376306347</c:v>
                </c:pt>
                <c:pt idx="86">
                  <c:v>2.1213536226369185</c:v>
                </c:pt>
                <c:pt idx="87">
                  <c:v>2.1333416569376324</c:v>
                </c:pt>
                <c:pt idx="88">
                  <c:v>2.1453629212380325</c:v>
                </c:pt>
                <c:pt idx="89">
                  <c:v>2.1574173960791985</c:v>
                </c:pt>
                <c:pt idx="90">
                  <c:v>2.1695050618381249</c:v>
                </c:pt>
                <c:pt idx="91">
                  <c:v>2.1816258987278179</c:v>
                </c:pt>
                <c:pt idx="92">
                  <c:v>2.1937798867973903</c:v>
                </c:pt>
                <c:pt idx="93">
                  <c:v>2.2059670059321594</c:v>
                </c:pt>
                <c:pt idx="94">
                  <c:v>2.2181872358537431</c:v>
                </c:pt>
                <c:pt idx="95">
                  <c:v>2.2304405561201635</c:v>
                </c:pt>
                <c:pt idx="96">
                  <c:v>2.2427269461259414</c:v>
                </c:pt>
                <c:pt idx="97">
                  <c:v>2.255046385102204</c:v>
                </c:pt>
                <c:pt idx="98">
                  <c:v>2.2673988521167807</c:v>
                </c:pt>
                <c:pt idx="99">
                  <c:v>2.2797843260743136</c:v>
                </c:pt>
                <c:pt idx="100">
                  <c:v>2.2922027857163574</c:v>
                </c:pt>
                <c:pt idx="101">
                  <c:v>2.3046542096214839</c:v>
                </c:pt>
                <c:pt idx="102">
                  <c:v>2.3171385762053975</c:v>
                </c:pt>
                <c:pt idx="103">
                  <c:v>2.3296558637210327</c:v>
                </c:pt>
                <c:pt idx="104">
                  <c:v>2.3422060502586688</c:v>
                </c:pt>
                <c:pt idx="105">
                  <c:v>2.3547891137460399</c:v>
                </c:pt>
                <c:pt idx="106">
                  <c:v>2.3674050319484459</c:v>
                </c:pt>
                <c:pt idx="107">
                  <c:v>2.3800537824688615</c:v>
                </c:pt>
                <c:pt idx="108">
                  <c:v>2.3927353427480549</c:v>
                </c:pt>
                <c:pt idx="109">
                  <c:v>2.4054496900646978</c:v>
                </c:pt>
                <c:pt idx="110">
                  <c:v>2.4181968015354816</c:v>
                </c:pt>
                <c:pt idx="111">
                  <c:v>2.4309766541152378</c:v>
                </c:pt>
                <c:pt idx="112">
                  <c:v>2.4437892245970492</c:v>
                </c:pt>
                <c:pt idx="113">
                  <c:v>2.4566344896123731</c:v>
                </c:pt>
                <c:pt idx="114">
                  <c:v>2.4695124256311596</c:v>
                </c:pt>
                <c:pt idx="115">
                  <c:v>2.4824230089619719</c:v>
                </c:pt>
                <c:pt idx="116">
                  <c:v>2.4953662157521084</c:v>
                </c:pt>
                <c:pt idx="117">
                  <c:v>2.5083420219877257</c:v>
                </c:pt>
                <c:pt idx="118">
                  <c:v>2.5213504034939604</c:v>
                </c:pt>
                <c:pt idx="119">
                  <c:v>2.5343913359350561</c:v>
                </c:pt>
                <c:pt idx="120">
                  <c:v>2.5474647948144922</c:v>
                </c:pt>
                <c:pt idx="121">
                  <c:v>2.5605707554750983</c:v>
                </c:pt>
                <c:pt idx="122">
                  <c:v>2.5737091930992002</c:v>
                </c:pt>
                <c:pt idx="123">
                  <c:v>2.5868800827087322</c:v>
                </c:pt>
                <c:pt idx="124">
                  <c:v>2.6000833991653782</c:v>
                </c:pt>
                <c:pt idx="125">
                  <c:v>2.613319117170696</c:v>
                </c:pt>
                <c:pt idx="126">
                  <c:v>2.6265872112662527</c:v>
                </c:pt>
                <c:pt idx="127">
                  <c:v>2.6398876558337543</c:v>
                </c:pt>
                <c:pt idx="128">
                  <c:v>2.6532204250951832</c:v>
                </c:pt>
                <c:pt idx="129">
                  <c:v>2.6665854931129287</c:v>
                </c:pt>
                <c:pt idx="130">
                  <c:v>2.6799828337899307</c:v>
                </c:pt>
                <c:pt idx="131">
                  <c:v>2.6934124208698029</c:v>
                </c:pt>
                <c:pt idx="132">
                  <c:v>2.7068742279369875</c:v>
                </c:pt>
                <c:pt idx="133">
                  <c:v>2.7203682284168771</c:v>
                </c:pt>
                <c:pt idx="134">
                  <c:v>2.7338943955759678</c:v>
                </c:pt>
                <c:pt idx="135">
                  <c:v>2.7474527025219899</c:v>
                </c:pt>
                <c:pt idx="136">
                  <c:v>2.7610431222040588</c:v>
                </c:pt>
                <c:pt idx="137">
                  <c:v>2.7746656274128094</c:v>
                </c:pt>
                <c:pt idx="138">
                  <c:v>2.7883201907805439</c:v>
                </c:pt>
                <c:pt idx="139">
                  <c:v>2.8020067847813759</c:v>
                </c:pt>
                <c:pt idx="140">
                  <c:v>2.8157253817313745</c:v>
                </c:pt>
                <c:pt idx="141">
                  <c:v>2.8294759537887098</c:v>
                </c:pt>
                <c:pt idx="142">
                  <c:v>2.8432584729538051</c:v>
                </c:pt>
                <c:pt idx="143">
                  <c:v>2.8570729110694799</c:v>
                </c:pt>
                <c:pt idx="144">
                  <c:v>2.870919239821101</c:v>
                </c:pt>
                <c:pt idx="145">
                  <c:v>2.8847974307367332</c:v>
                </c:pt>
                <c:pt idx="146">
                  <c:v>2.8987074551872909</c:v>
                </c:pt>
                <c:pt idx="147">
                  <c:v>2.9126492843866867</c:v>
                </c:pt>
                <c:pt idx="148">
                  <c:v>2.9266228893919881</c:v>
                </c:pt>
                <c:pt idx="149">
                  <c:v>2.940628241103568</c:v>
                </c:pt>
                <c:pt idx="150">
                  <c:v>2.9546653102652631</c:v>
                </c:pt>
                <c:pt idx="151">
                  <c:v>2.9687340674645277</c:v>
                </c:pt>
                <c:pt idx="152">
                  <c:v>2.9828344831325886</c:v>
                </c:pt>
                <c:pt idx="153">
                  <c:v>2.9969665275446036</c:v>
                </c:pt>
                <c:pt idx="154">
                  <c:v>3.0111301708198237</c:v>
                </c:pt>
                <c:pt idx="155">
                  <c:v>3.0253253829217468</c:v>
                </c:pt>
                <c:pt idx="156">
                  <c:v>3.0395521336582787</c:v>
                </c:pt>
                <c:pt idx="157">
                  <c:v>3.0538103926818971</c:v>
                </c:pt>
                <c:pt idx="158">
                  <c:v>3.0681001294898098</c:v>
                </c:pt>
                <c:pt idx="159">
                  <c:v>3.0824213134241245</c:v>
                </c:pt>
                <c:pt idx="160">
                  <c:v>3.0967739136720032</c:v>
                </c:pt>
                <c:pt idx="161">
                  <c:v>3.1111578992658311</c:v>
                </c:pt>
                <c:pt idx="162">
                  <c:v>3.125573239083383</c:v>
                </c:pt>
                <c:pt idx="163">
                  <c:v>3.1400199018479897</c:v>
                </c:pt>
                <c:pt idx="164">
                  <c:v>3.1544978561287014</c:v>
                </c:pt>
                <c:pt idx="165">
                  <c:v>3.1690070703404607</c:v>
                </c:pt>
                <c:pt idx="166">
                  <c:v>3.1835475127442665</c:v>
                </c:pt>
                <c:pt idx="167">
                  <c:v>3.1981191514473517</c:v>
                </c:pt>
                <c:pt idx="168">
                  <c:v>3.2127219544033414</c:v>
                </c:pt>
                <c:pt idx="169">
                  <c:v>3.2273558894124372</c:v>
                </c:pt>
                <c:pt idx="170">
                  <c:v>3.2420209241215829</c:v>
                </c:pt>
                <c:pt idx="171">
                  <c:v>3.2567170260246336</c:v>
                </c:pt>
                <c:pt idx="172">
                  <c:v>3.2714441624625401</c:v>
                </c:pt>
                <c:pt idx="173">
                  <c:v>3.2862023006235153</c:v>
                </c:pt>
                <c:pt idx="174">
                  <c:v>3.3009914075432136</c:v>
                </c:pt>
                <c:pt idx="175">
                  <c:v>3.3158114501049059</c:v>
                </c:pt>
                <c:pt idx="176">
                  <c:v>3.3306623950396603</c:v>
                </c:pt>
                <c:pt idx="177">
                  <c:v>3.3455442089265119</c:v>
                </c:pt>
                <c:pt idx="178">
                  <c:v>3.3604568581926535</c:v>
                </c:pt>
                <c:pt idx="179">
                  <c:v>3.375400309113604</c:v>
                </c:pt>
                <c:pt idx="180">
                  <c:v>3.3903745278133957</c:v>
                </c:pt>
                <c:pt idx="181">
                  <c:v>3.4053794802647555</c:v>
                </c:pt>
                <c:pt idx="182">
                  <c:v>3.4204151322892851</c:v>
                </c:pt>
                <c:pt idx="183">
                  <c:v>3.4354814495576425</c:v>
                </c:pt>
                <c:pt idx="184">
                  <c:v>3.4505783975897315</c:v>
                </c:pt>
                <c:pt idx="185">
                  <c:v>3.4657059417548779</c:v>
                </c:pt>
                <c:pt idx="186">
                  <c:v>3.4808640472720249</c:v>
                </c:pt>
                <c:pt idx="187">
                  <c:v>3.4960526792099107</c:v>
                </c:pt>
                <c:pt idx="188">
                  <c:v>3.5112718024872587</c:v>
                </c:pt>
                <c:pt idx="189">
                  <c:v>3.5265213818729668</c:v>
                </c:pt>
                <c:pt idx="190">
                  <c:v>3.5418013819862924</c:v>
                </c:pt>
                <c:pt idx="191">
                  <c:v>3.5571117672970471</c:v>
                </c:pt>
                <c:pt idx="192">
                  <c:v>3.5724525021257807</c:v>
                </c:pt>
                <c:pt idx="193">
                  <c:v>3.5878235506439746</c:v>
                </c:pt>
                <c:pt idx="194">
                  <c:v>3.6032248768742359</c:v>
                </c:pt>
                <c:pt idx="195">
                  <c:v>3.6186564446904863</c:v>
                </c:pt>
                <c:pt idx="196">
                  <c:v>3.6341182178181541</c:v>
                </c:pt>
                <c:pt idx="197">
                  <c:v>3.6496101598343729</c:v>
                </c:pt>
                <c:pt idx="198">
                  <c:v>3.6651322341681745</c:v>
                </c:pt>
                <c:pt idx="199">
                  <c:v>3.6806844041006821</c:v>
                </c:pt>
                <c:pt idx="200">
                  <c:v>3.6962666327653086</c:v>
                </c:pt>
                <c:pt idx="201">
                  <c:v>3.7118788831479494</c:v>
                </c:pt>
                <c:pt idx="202">
                  <c:v>3.7275211180871914</c:v>
                </c:pt>
                <c:pt idx="203">
                  <c:v>3.7431933002744961</c:v>
                </c:pt>
                <c:pt idx="204">
                  <c:v>3.7588953922544062</c:v>
                </c:pt>
                <c:pt idx="205">
                  <c:v>3.7746273564247494</c:v>
                </c:pt>
                <c:pt idx="206">
                  <c:v>3.7903891550368347</c:v>
                </c:pt>
                <c:pt idx="207">
                  <c:v>3.8061807501956499</c:v>
                </c:pt>
                <c:pt idx="208">
                  <c:v>3.8220021038600689</c:v>
                </c:pt>
                <c:pt idx="209">
                  <c:v>3.8378531778430571</c:v>
                </c:pt>
                <c:pt idx="210">
                  <c:v>3.853733933811867</c:v>
                </c:pt>
                <c:pt idx="211">
                  <c:v>3.8696443332882438</c:v>
                </c:pt>
                <c:pt idx="212">
                  <c:v>3.8855843376486385</c:v>
                </c:pt>
                <c:pt idx="213">
                  <c:v>3.9015539081244035</c:v>
                </c:pt>
                <c:pt idx="214">
                  <c:v>3.9175530058020076</c:v>
                </c:pt>
                <c:pt idx="215">
                  <c:v>3.9335815916232315</c:v>
                </c:pt>
                <c:pt idx="216">
                  <c:v>3.9496396263853897</c:v>
                </c:pt>
                <c:pt idx="217">
                  <c:v>3.9657270707415253</c:v>
                </c:pt>
                <c:pt idx="218">
                  <c:v>3.9818438852006297</c:v>
                </c:pt>
                <c:pt idx="219">
                  <c:v>3.9979900301278475</c:v>
                </c:pt>
                <c:pt idx="220">
                  <c:v>4.0141654657446848</c:v>
                </c:pt>
                <c:pt idx="221">
                  <c:v>4.0303701521292243</c:v>
                </c:pt>
                <c:pt idx="222">
                  <c:v>4.0466040492163389</c:v>
                </c:pt>
                <c:pt idx="223">
                  <c:v>4.0628671167978965</c:v>
                </c:pt>
                <c:pt idx="224">
                  <c:v>4.079159314522979</c:v>
                </c:pt>
                <c:pt idx="225">
                  <c:v>4.095480601898096</c:v>
                </c:pt>
                <c:pt idx="226">
                  <c:v>4.1118309382873983</c:v>
                </c:pt>
                <c:pt idx="227">
                  <c:v>4.1282102829128906</c:v>
                </c:pt>
                <c:pt idx="228">
                  <c:v>4.1446185948546512</c:v>
                </c:pt>
                <c:pt idx="229">
                  <c:v>4.1610558330510452</c:v>
                </c:pt>
                <c:pt idx="230">
                  <c:v>4.1775219562989436</c:v>
                </c:pt>
                <c:pt idx="231">
                  <c:v>4.1940169232539422</c:v>
                </c:pt>
                <c:pt idx="232">
                  <c:v>4.2105406924305768</c:v>
                </c:pt>
                <c:pt idx="233">
                  <c:v>4.2270932222025479</c:v>
                </c:pt>
                <c:pt idx="234">
                  <c:v>4.2436744708029277</c:v>
                </c:pt>
                <c:pt idx="235">
                  <c:v>4.260284396324395</c:v>
                </c:pt>
                <c:pt idx="236">
                  <c:v>4.2769229567194493</c:v>
                </c:pt>
                <c:pt idx="237">
                  <c:v>4.2935901098006353</c:v>
                </c:pt>
                <c:pt idx="238">
                  <c:v>4.3102858132407595</c:v>
                </c:pt>
                <c:pt idx="239">
                  <c:v>4.3270100245731165</c:v>
                </c:pt>
                <c:pt idx="240">
                  <c:v>4.3437627011917153</c:v>
                </c:pt>
                <c:pt idx="241">
                  <c:v>4.3605438003514996</c:v>
                </c:pt>
                <c:pt idx="242">
                  <c:v>4.377353279168573</c:v>
                </c:pt>
                <c:pt idx="243">
                  <c:v>4.3941910946204272</c:v>
                </c:pt>
                <c:pt idx="244">
                  <c:v>4.411057203546159</c:v>
                </c:pt>
                <c:pt idx="245">
                  <c:v>4.4279515626467107</c:v>
                </c:pt>
                <c:pt idx="246">
                  <c:v>4.4448741284850888</c:v>
                </c:pt>
                <c:pt idx="247">
                  <c:v>4.4618248574865875</c:v>
                </c:pt>
                <c:pt idx="248">
                  <c:v>4.4788037059390273</c:v>
                </c:pt>
                <c:pt idx="249">
                  <c:v>4.4958106299929774</c:v>
                </c:pt>
                <c:pt idx="250">
                  <c:v>4.5128455856619869</c:v>
                </c:pt>
                <c:pt idx="251">
                  <c:v>4.5299085288228165</c:v>
                </c:pt>
                <c:pt idx="252">
                  <c:v>4.5469994152156623</c:v>
                </c:pt>
                <c:pt idx="253">
                  <c:v>4.5641182004443959</c:v>
                </c:pt>
                <c:pt idx="254">
                  <c:v>4.5812648399767939</c:v>
                </c:pt>
                <c:pt idx="255">
                  <c:v>4.5984392891447667</c:v>
                </c:pt>
                <c:pt idx="256">
                  <c:v>4.6156415031445928</c:v>
                </c:pt>
                <c:pt idx="257">
                  <c:v>4.6328714370371564</c:v>
                </c:pt>
                <c:pt idx="258">
                  <c:v>4.6501290457481774</c:v>
                </c:pt>
                <c:pt idx="259">
                  <c:v>4.6674142840684425</c:v>
                </c:pt>
                <c:pt idx="260">
                  <c:v>4.6847271066540497</c:v>
                </c:pt>
                <c:pt idx="261">
                  <c:v>4.7020674680266401</c:v>
                </c:pt>
                <c:pt idx="262">
                  <c:v>4.7194353225736334</c:v>
                </c:pt>
                <c:pt idx="263">
                  <c:v>4.7368306245484604</c:v>
                </c:pt>
                <c:pt idx="264">
                  <c:v>4.754253328070809</c:v>
                </c:pt>
                <c:pt idx="265">
                  <c:v>4.7717033871268617</c:v>
                </c:pt>
                <c:pt idx="266">
                  <c:v>4.7891807555695198</c:v>
                </c:pt>
                <c:pt idx="267">
                  <c:v>4.806685387118665</c:v>
                </c:pt>
                <c:pt idx="268">
                  <c:v>4.8242172353613801</c:v>
                </c:pt>
                <c:pt idx="269">
                  <c:v>4.8417762537522009</c:v>
                </c:pt>
                <c:pt idx="270">
                  <c:v>4.8593623956133492</c:v>
                </c:pt>
                <c:pt idx="271">
                  <c:v>4.8769756141349783</c:v>
                </c:pt>
                <c:pt idx="272">
                  <c:v>4.8946158623754172</c:v>
                </c:pt>
                <c:pt idx="273">
                  <c:v>4.912283093261407</c:v>
                </c:pt>
                <c:pt idx="274">
                  <c:v>4.9299772595883411</c:v>
                </c:pt>
                <c:pt idx="275">
                  <c:v>4.947698314020518</c:v>
                </c:pt>
                <c:pt idx="276">
                  <c:v>4.9654462090913842</c:v>
                </c:pt>
                <c:pt idx="277">
                  <c:v>4.9832208972037719</c:v>
                </c:pt>
                <c:pt idx="278">
                  <c:v>5.0010223306301418</c:v>
                </c:pt>
                <c:pt idx="279">
                  <c:v>5.0188504615128444</c:v>
                </c:pt>
                <c:pt idx="280">
                  <c:v>5.0367052418643423</c:v>
                </c:pt>
                <c:pt idx="281">
                  <c:v>5.054586623567479</c:v>
                </c:pt>
                <c:pt idx="282">
                  <c:v>5.0724945583757117</c:v>
                </c:pt>
                <c:pt idx="283">
                  <c:v>5.0904289979133637</c:v>
                </c:pt>
                <c:pt idx="284">
                  <c:v>5.10838989367587</c:v>
                </c:pt>
                <c:pt idx="285">
                  <c:v>5.1263771970300329</c:v>
                </c:pt>
                <c:pt idx="286">
                  <c:v>5.1443908592142558</c:v>
                </c:pt>
                <c:pt idx="287">
                  <c:v>5.1624308313388054</c:v>
                </c:pt>
                <c:pt idx="288">
                  <c:v>5.1804970643860644</c:v>
                </c:pt>
                <c:pt idx="289">
                  <c:v>5.1985895092107626</c:v>
                </c:pt>
                <c:pt idx="290">
                  <c:v>5.2167081165402465</c:v>
                </c:pt>
                <c:pt idx="291">
                  <c:v>5.234852836974726</c:v>
                </c:pt>
                <c:pt idx="292">
                  <c:v>5.2530236209875198</c:v>
                </c:pt>
                <c:pt idx="293">
                  <c:v>5.2712204189253153</c:v>
                </c:pt>
                <c:pt idx="294">
                  <c:v>5.2894431810084095</c:v>
                </c:pt>
                <c:pt idx="295">
                  <c:v>5.3076918573309815</c:v>
                </c:pt>
                <c:pt idx="296">
                  <c:v>5.3259663978613281</c:v>
                </c:pt>
                <c:pt idx="297">
                  <c:v>5.3442667524421203</c:v>
                </c:pt>
                <c:pt idx="298">
                  <c:v>5.3625928707906709</c:v>
                </c:pt>
                <c:pt idx="299">
                  <c:v>5.3809447024991686</c:v>
                </c:pt>
                <c:pt idx="300">
                  <c:v>5.399322197034957</c:v>
                </c:pt>
                <c:pt idx="301">
                  <c:v>5.4177253037407676</c:v>
                </c:pt>
                <c:pt idx="302">
                  <c:v>5.4361539718349885</c:v>
                </c:pt>
                <c:pt idx="303">
                  <c:v>5.4546081504119224</c:v>
                </c:pt>
                <c:pt idx="304">
                  <c:v>5.4730877884420366</c:v>
                </c:pt>
                <c:pt idx="305">
                  <c:v>5.4915928347722254</c:v>
                </c:pt>
                <c:pt idx="306">
                  <c:v>5.5101232381260621</c:v>
                </c:pt>
                <c:pt idx="307">
                  <c:v>5.5286789471040674</c:v>
                </c:pt>
                <c:pt idx="308">
                  <c:v>5.547259910183957</c:v>
                </c:pt>
                <c:pt idx="309">
                  <c:v>5.5658660757209111</c:v>
                </c:pt>
                <c:pt idx="310">
                  <c:v>5.5844973919478198</c:v>
                </c:pt>
                <c:pt idx="311">
                  <c:v>5.6031538069755653</c:v>
                </c:pt>
                <c:pt idx="312">
                  <c:v>5.6218352687932551</c:v>
                </c:pt>
                <c:pt idx="313">
                  <c:v>5.6405417252685073</c:v>
                </c:pt>
                <c:pt idx="314">
                  <c:v>5.6592731241476928</c:v>
                </c:pt>
                <c:pt idx="315">
                  <c:v>5.6780294130562101</c:v>
                </c:pt>
                <c:pt idx="316">
                  <c:v>5.6968105394987418</c:v>
                </c:pt>
                <c:pt idx="317">
                  <c:v>5.7156164508595184</c:v>
                </c:pt>
                <c:pt idx="318">
                  <c:v>5.7344470944025749</c:v>
                </c:pt>
                <c:pt idx="319">
                  <c:v>5.7533024172720229</c:v>
                </c:pt>
                <c:pt idx="320">
                  <c:v>5.772182366492312</c:v>
                </c:pt>
                <c:pt idx="321">
                  <c:v>5.7910868889684917</c:v>
                </c:pt>
                <c:pt idx="322">
                  <c:v>5.8100159314864701</c:v>
                </c:pt>
                <c:pt idx="323">
                  <c:v>5.828969440713295</c:v>
                </c:pt>
                <c:pt idx="324">
                  <c:v>5.8479473631973988</c:v>
                </c:pt>
                <c:pt idx="325">
                  <c:v>5.866949645368881</c:v>
                </c:pt>
                <c:pt idx="326">
                  <c:v>5.8859762335397638</c:v>
                </c:pt>
                <c:pt idx="327">
                  <c:v>5.9050270739042592</c:v>
                </c:pt>
                <c:pt idx="328">
                  <c:v>5.9241021125390434</c:v>
                </c:pt>
                <c:pt idx="329">
                  <c:v>5.9432012954035081</c:v>
                </c:pt>
                <c:pt idx="330">
                  <c:v>5.9623245683400485</c:v>
                </c:pt>
                <c:pt idx="331">
                  <c:v>5.9814718770743163</c:v>
                </c:pt>
                <c:pt idx="332">
                  <c:v>6.0006431672154843</c:v>
                </c:pt>
                <c:pt idx="333">
                  <c:v>6.0198383842565333</c:v>
                </c:pt>
                <c:pt idx="334">
                  <c:v>6.039057473574502</c:v>
                </c:pt>
                <c:pt idx="335">
                  <c:v>6.0583003804307642</c:v>
                </c:pt>
                <c:pt idx="336">
                  <c:v>6.0775670499713019</c:v>
                </c:pt>
                <c:pt idx="337">
                  <c:v>6.0968574272269622</c:v>
                </c:pt>
                <c:pt idx="338">
                  <c:v>6.1161714571137447</c:v>
                </c:pt>
                <c:pt idx="339">
                  <c:v>6.1355090844330533</c:v>
                </c:pt>
                <c:pt idx="340">
                  <c:v>6.1548702538719819</c:v>
                </c:pt>
                <c:pt idx="341">
                  <c:v>6.1742549100035813</c:v>
                </c:pt>
                <c:pt idx="342">
                  <c:v>6.1936629972871282</c:v>
                </c:pt>
                <c:pt idx="343">
                  <c:v>6.2130944600683922</c:v>
                </c:pt>
                <c:pt idx="344">
                  <c:v>6.2325492425799247</c:v>
                </c:pt>
                <c:pt idx="345">
                  <c:v>6.2520272889413082</c:v>
                </c:pt>
                <c:pt idx="346">
                  <c:v>6.2715285431594463</c:v>
                </c:pt>
                <c:pt idx="347">
                  <c:v>6.2910529491288321</c:v>
                </c:pt>
                <c:pt idx="348">
                  <c:v>6.310600450631819</c:v>
                </c:pt>
                <c:pt idx="349">
                  <c:v>6.3301709913388962</c:v>
                </c:pt>
                <c:pt idx="350">
                  <c:v>6.3497645148089665</c:v>
                </c:pt>
                <c:pt idx="351">
                  <c:v>6.3693809644896051</c:v>
                </c:pt>
                <c:pt idx="352">
                  <c:v>6.3890202837173566</c:v>
                </c:pt>
                <c:pt idx="353">
                  <c:v>6.4086824157179931</c:v>
                </c:pt>
                <c:pt idx="354">
                  <c:v>6.4283673036067963</c:v>
                </c:pt>
                <c:pt idx="355">
                  <c:v>6.4480748903888303</c:v>
                </c:pt>
                <c:pt idx="356">
                  <c:v>6.4678051189592196</c:v>
                </c:pt>
                <c:pt idx="357">
                  <c:v>6.4875579321034191</c:v>
                </c:pt>
                <c:pt idx="358">
                  <c:v>6.5073332724975002</c:v>
                </c:pt>
                <c:pt idx="359">
                  <c:v>6.5271310827084239</c:v>
                </c:pt>
                <c:pt idx="360">
                  <c:v>6.5469513051943125</c:v>
                </c:pt>
                <c:pt idx="361">
                  <c:v>6.5667938823047249</c:v>
                </c:pt>
                <c:pt idx="362">
                  <c:v>6.5866587562809462</c:v>
                </c:pt>
                <c:pt idx="363">
                  <c:v>6.6065458692562604</c:v>
                </c:pt>
                <c:pt idx="364">
                  <c:v>6.6264551632562148</c:v>
                </c:pt>
                <c:pt idx="365">
                  <c:v>6.6463865801989215</c:v>
                </c:pt>
                <c:pt idx="366">
                  <c:v>6.666340061895319</c:v>
                </c:pt>
                <c:pt idx="367">
                  <c:v>6.6863155500494544</c:v>
                </c:pt>
                <c:pt idx="368">
                  <c:v>6.7063129862587667</c:v>
                </c:pt>
                <c:pt idx="369">
                  <c:v>6.7263323120143612</c:v>
                </c:pt>
                <c:pt idx="370">
                  <c:v>6.7463734687012886</c:v>
                </c:pt>
                <c:pt idx="371">
                  <c:v>6.7664363975988309</c:v>
                </c:pt>
                <c:pt idx="372">
                  <c:v>6.7865210398807774</c:v>
                </c:pt>
                <c:pt idx="373">
                  <c:v>6.8066273366157022</c:v>
                </c:pt>
                <c:pt idx="374">
                  <c:v>6.8267552287672473</c:v>
                </c:pt>
                <c:pt idx="375">
                  <c:v>6.8469046571944112</c:v>
                </c:pt>
                <c:pt idx="376">
                  <c:v>6.8670755626518067</c:v>
                </c:pt>
                <c:pt idx="377">
                  <c:v>6.8872678857899725</c:v>
                </c:pt>
                <c:pt idx="378">
                  <c:v>6.9074815671556298</c:v>
                </c:pt>
                <c:pt idx="379">
                  <c:v>6.9277165471919782</c:v>
                </c:pt>
                <c:pt idx="380">
                  <c:v>6.9479727662389719</c:v>
                </c:pt>
                <c:pt idx="381">
                  <c:v>6.9682501645336048</c:v>
                </c:pt>
                <c:pt idx="382">
                  <c:v>6.9885486822101859</c:v>
                </c:pt>
                <c:pt idx="383">
                  <c:v>7.0088682593006366</c:v>
                </c:pt>
                <c:pt idx="384">
                  <c:v>7.0292088357347486</c:v>
                </c:pt>
                <c:pt idx="385">
                  <c:v>7.049570351340499</c:v>
                </c:pt>
                <c:pt idx="386">
                  <c:v>7.0699527458443026</c:v>
                </c:pt>
                <c:pt idx="387">
                  <c:v>7.0903559588713145</c:v>
                </c:pt>
                <c:pt idx="388">
                  <c:v>7.1107799299457133</c:v>
                </c:pt>
                <c:pt idx="389">
                  <c:v>7.1312245984909737</c:v>
                </c:pt>
                <c:pt idx="390">
                  <c:v>7.1516899038301558</c:v>
                </c:pt>
                <c:pt idx="391">
                  <c:v>7.1721757851861954</c:v>
                </c:pt>
                <c:pt idx="392">
                  <c:v>7.1926821816821827</c:v>
                </c:pt>
                <c:pt idx="393">
                  <c:v>7.2132090323416431</c:v>
                </c:pt>
                <c:pt idx="394">
                  <c:v>7.2337562760888279</c:v>
                </c:pt>
                <c:pt idx="395">
                  <c:v>7.2543238517490041</c:v>
                </c:pt>
                <c:pt idx="396">
                  <c:v>7.2749116980487267</c:v>
                </c:pt>
                <c:pt idx="397">
                  <c:v>7.2955197536161283</c:v>
                </c:pt>
                <c:pt idx="398">
                  <c:v>7.316147956981216</c:v>
                </c:pt>
                <c:pt idx="399">
                  <c:v>7.3367962465761414</c:v>
                </c:pt>
                <c:pt idx="400">
                  <c:v>7.3574645607354956</c:v>
                </c:pt>
                <c:pt idx="401">
                  <c:v>7.378152837696593</c:v>
                </c:pt>
                <c:pt idx="402">
                  <c:v>7.3988610155997545</c:v>
                </c:pt>
                <c:pt idx="403">
                  <c:v>7.4195890324886022</c:v>
                </c:pt>
                <c:pt idx="404">
                  <c:v>7.4403368263103387</c:v>
                </c:pt>
                <c:pt idx="405">
                  <c:v>7.4611043349160324</c:v>
                </c:pt>
                <c:pt idx="406">
                  <c:v>7.4818914960609124</c:v>
                </c:pt>
                <c:pt idx="407">
                  <c:v>7.5026982474046493</c:v>
                </c:pt>
                <c:pt idx="408">
                  <c:v>7.5235245265116442</c:v>
                </c:pt>
                <c:pt idx="409">
                  <c:v>7.5443702708513163</c:v>
                </c:pt>
                <c:pt idx="410">
                  <c:v>7.5652354177983883</c:v>
                </c:pt>
                <c:pt idx="411">
                  <c:v>7.58611990463318</c:v>
                </c:pt>
                <c:pt idx="412">
                  <c:v>7.607023668541891</c:v>
                </c:pt>
                <c:pt idx="413">
                  <c:v>7.6279466466168904</c:v>
                </c:pt>
                <c:pt idx="414">
                  <c:v>7.6488887758569986</c:v>
                </c:pt>
                <c:pt idx="415">
                  <c:v>7.6698499931677917</c:v>
                </c:pt>
                <c:pt idx="416">
                  <c:v>7.6908302353618732</c:v>
                </c:pt>
                <c:pt idx="417">
                  <c:v>7.7118294391591657</c:v>
                </c:pt>
                <c:pt idx="418">
                  <c:v>7.7328475411872111</c:v>
                </c:pt>
                <c:pt idx="419">
                  <c:v>7.7538844779814484</c:v>
                </c:pt>
                <c:pt idx="420">
                  <c:v>7.7749401859855025</c:v>
                </c:pt>
                <c:pt idx="421">
                  <c:v>7.796014601551482</c:v>
                </c:pt>
                <c:pt idx="422">
                  <c:v>7.8171076609402563</c:v>
                </c:pt>
                <c:pt idx="423">
                  <c:v>7.8382193003217555</c:v>
                </c:pt>
                <c:pt idx="424">
                  <c:v>7.8593494557752557</c:v>
                </c:pt>
                <c:pt idx="425">
                  <c:v>7.8804980632896653</c:v>
                </c:pt>
                <c:pt idx="426">
                  <c:v>7.9016650587638244</c:v>
                </c:pt>
                <c:pt idx="427">
                  <c:v>7.92285037800678</c:v>
                </c:pt>
                <c:pt idx="428">
                  <c:v>7.9440539567380917</c:v>
                </c:pt>
                <c:pt idx="429">
                  <c:v>7.9652757305881066</c:v>
                </c:pt>
                <c:pt idx="430">
                  <c:v>7.9865156350982689</c:v>
                </c:pt>
                <c:pt idx="431">
                  <c:v>8.0077736057213844</c:v>
                </c:pt>
                <c:pt idx="432">
                  <c:v>8.0290495778219277</c:v>
                </c:pt>
                <c:pt idx="433">
                  <c:v>8.0503434866763417</c:v>
                </c:pt>
                <c:pt idx="434">
                  <c:v>8.0716552674733002</c:v>
                </c:pt>
                <c:pt idx="435">
                  <c:v>8.09298485531402</c:v>
                </c:pt>
                <c:pt idx="436">
                  <c:v>8.1143321852125538</c:v>
                </c:pt>
                <c:pt idx="437">
                  <c:v>8.1356971920960639</c:v>
                </c:pt>
                <c:pt idx="438">
                  <c:v>8.1570798108051168</c:v>
                </c:pt>
                <c:pt idx="439">
                  <c:v>8.1784799760939944</c:v>
                </c:pt>
                <c:pt idx="440">
                  <c:v>8.1998976226309672</c:v>
                </c:pt>
                <c:pt idx="441">
                  <c:v>8.2213326849985755</c:v>
                </c:pt>
                <c:pt idx="442">
                  <c:v>8.2427850976939521</c:v>
                </c:pt>
                <c:pt idx="443">
                  <c:v>8.2642547951290801</c:v>
                </c:pt>
                <c:pt idx="444">
                  <c:v>8.2857417116311058</c:v>
                </c:pt>
                <c:pt idx="445">
                  <c:v>8.3072457814426279</c:v>
                </c:pt>
                <c:pt idx="446">
                  <c:v>8.3287669387219765</c:v>
                </c:pt>
                <c:pt idx="447">
                  <c:v>8.3503051175435186</c:v>
                </c:pt>
                <c:pt idx="448">
                  <c:v>8.371860251897937</c:v>
                </c:pt>
                <c:pt idx="449">
                  <c:v>8.3934322756925415</c:v>
                </c:pt>
                <c:pt idx="450">
                  <c:v>8.4150211227515328</c:v>
                </c:pt>
                <c:pt idx="451">
                  <c:v>8.4366267268163302</c:v>
                </c:pt>
                <c:pt idx="452">
                  <c:v>8.4582490215458215</c:v>
                </c:pt>
                <c:pt idx="453">
                  <c:v>8.4798879405166883</c:v>
                </c:pt>
                <c:pt idx="454">
                  <c:v>8.5015434172236901</c:v>
                </c:pt>
                <c:pt idx="455">
                  <c:v>8.5232153850799346</c:v>
                </c:pt>
                <c:pt idx="456">
                  <c:v>8.5449037774172059</c:v>
                </c:pt>
                <c:pt idx="457">
                  <c:v>8.5666085274862347</c:v>
                </c:pt>
                <c:pt idx="458">
                  <c:v>8.5883295684569845</c:v>
                </c:pt>
                <c:pt idx="459">
                  <c:v>8.6100668334189638</c:v>
                </c:pt>
                <c:pt idx="460">
                  <c:v>8.6318202553814984</c:v>
                </c:pt>
                <c:pt idx="461">
                  <c:v>8.6535897672740472</c:v>
                </c:pt>
                <c:pt idx="462">
                  <c:v>8.6753753019464668</c:v>
                </c:pt>
                <c:pt idx="463">
                  <c:v>8.6971767921693228</c:v>
                </c:pt>
                <c:pt idx="464">
                  <c:v>8.718994170634172</c:v>
                </c:pt>
                <c:pt idx="465">
                  <c:v>8.7408273699538768</c:v>
                </c:pt>
                <c:pt idx="466">
                  <c:v>8.7626763226628537</c:v>
                </c:pt>
                <c:pt idx="467">
                  <c:v>8.7845409612174148</c:v>
                </c:pt>
                <c:pt idx="468">
                  <c:v>8.8064212179960322</c:v>
                </c:pt>
                <c:pt idx="469">
                  <c:v>8.8283170252996293</c:v>
                </c:pt>
                <c:pt idx="470">
                  <c:v>8.8502283153518828</c:v>
                </c:pt>
                <c:pt idx="471">
                  <c:v>8.8721550202995161</c:v>
                </c:pt>
                <c:pt idx="472">
                  <c:v>8.8940970722125918</c:v>
                </c:pt>
                <c:pt idx="473">
                  <c:v>8.9160544030847895</c:v>
                </c:pt>
                <c:pt idx="474">
                  <c:v>8.9380269448337142</c:v>
                </c:pt>
                <c:pt idx="475">
                  <c:v>8.9600146293011917</c:v>
                </c:pt>
                <c:pt idx="476">
                  <c:v>8.9820173882535439</c:v>
                </c:pt>
                <c:pt idx="477">
                  <c:v>9.0040351533818992</c:v>
                </c:pt>
                <c:pt idx="478">
                  <c:v>9.0260678563024666</c:v>
                </c:pt>
                <c:pt idx="479">
                  <c:v>9.0481154285568497</c:v>
                </c:pt>
                <c:pt idx="480">
                  <c:v>9.0701778016123153</c:v>
                </c:pt>
                <c:pt idx="481">
                  <c:v>9.0922549068621112</c:v>
                </c:pt>
                <c:pt idx="482">
                  <c:v>9.1143466756257432</c:v>
                </c:pt>
                <c:pt idx="483">
                  <c:v>9.1364530391492629</c:v>
                </c:pt>
                <c:pt idx="484">
                  <c:v>9.158573928605577</c:v>
                </c:pt>
                <c:pt idx="485">
                  <c:v>9.1807092750947259</c:v>
                </c:pt>
                <c:pt idx="486">
                  <c:v>9.2028590096441789</c:v>
                </c:pt>
                <c:pt idx="487">
                  <c:v>9.2250230632091341</c:v>
                </c:pt>
                <c:pt idx="488">
                  <c:v>9.2472013666727992</c:v>
                </c:pt>
                <c:pt idx="489">
                  <c:v>9.2693938508466971</c:v>
                </c:pt>
                <c:pt idx="490">
                  <c:v>9.2916004464709427</c:v>
                </c:pt>
                <c:pt idx="491">
                  <c:v>9.3138210842145526</c:v>
                </c:pt>
                <c:pt idx="492">
                  <c:v>9.3360556946757214</c:v>
                </c:pt>
                <c:pt idx="493">
                  <c:v>9.3583042083821208</c:v>
                </c:pt>
                <c:pt idx="494">
                  <c:v>9.3805665557911908</c:v>
                </c:pt>
                <c:pt idx="495">
                  <c:v>9.4028426672904413</c:v>
                </c:pt>
                <c:pt idx="496">
                  <c:v>9.4251324731977277</c:v>
                </c:pt>
                <c:pt idx="497">
                  <c:v>9.4474359037615585</c:v>
                </c:pt>
                <c:pt idx="498">
                  <c:v>9.4697528891613647</c:v>
                </c:pt>
                <c:pt idx="499">
                  <c:v>9.4920833595078307</c:v>
                </c:pt>
                <c:pt idx="500">
                  <c:v>9.5144272448431391</c:v>
                </c:pt>
                <c:pt idx="501">
                  <c:v>9.5367844751412978</c:v>
                </c:pt>
                <c:pt idx="502">
                  <c:v>9.5591549803084241</c:v>
                </c:pt>
                <c:pt idx="503">
                  <c:v>9.581538690183022</c:v>
                </c:pt>
                <c:pt idx="504">
                  <c:v>9.6039355345362907</c:v>
                </c:pt>
                <c:pt idx="505">
                  <c:v>9.6263454430724078</c:v>
                </c:pt>
                <c:pt idx="506">
                  <c:v>9.6487683454288256</c:v>
                </c:pt>
                <c:pt idx="507">
                  <c:v>9.6712041711765568</c:v>
                </c:pt>
                <c:pt idx="508">
                  <c:v>9.6936528498204755</c:v>
                </c:pt>
                <c:pt idx="509">
                  <c:v>9.7161143107995933</c:v>
                </c:pt>
                <c:pt idx="510">
                  <c:v>9.7385884834873639</c:v>
                </c:pt>
                <c:pt idx="511">
                  <c:v>9.7610752971919723</c:v>
                </c:pt>
                <c:pt idx="512">
                  <c:v>9.7835746811566171</c:v>
                </c:pt>
                <c:pt idx="513">
                  <c:v>9.8060865645598234</c:v>
                </c:pt>
                <c:pt idx="514">
                  <c:v>9.8286108765157056</c:v>
                </c:pt>
                <c:pt idx="515">
                  <c:v>9.851147546074273</c:v>
                </c:pt>
                <c:pt idx="516">
                  <c:v>9.8736965022217174</c:v>
                </c:pt>
                <c:pt idx="517">
                  <c:v>9.8962576738807222</c:v>
                </c:pt>
                <c:pt idx="518">
                  <c:v>9.9188309899107132</c:v>
                </c:pt>
                <c:pt idx="519">
                  <c:v>9.9414163791081869</c:v>
                </c:pt>
                <c:pt idx="520">
                  <c:v>9.9640137702069893</c:v>
                </c:pt>
                <c:pt idx="521">
                  <c:v>9.9866230918785934</c:v>
                </c:pt>
                <c:pt idx="522">
                  <c:v>10.009244272732404</c:v>
                </c:pt>
                <c:pt idx="523">
                  <c:v>10.031877241316048</c:v>
                </c:pt>
                <c:pt idx="524">
                  <c:v>10.054521926115665</c:v>
                </c:pt>
                <c:pt idx="525">
                  <c:v>10.077178255556175</c:v>
                </c:pt>
                <c:pt idx="526">
                  <c:v>10.099846158001601</c:v>
                </c:pt>
                <c:pt idx="527">
                  <c:v>10.122525561755342</c:v>
                </c:pt>
                <c:pt idx="528">
                  <c:v>10.145216395060462</c:v>
                </c:pt>
                <c:pt idx="529">
                  <c:v>10.16791858609999</c:v>
                </c:pt>
                <c:pt idx="530">
                  <c:v>10.190632062997187</c:v>
                </c:pt>
                <c:pt idx="531">
                  <c:v>10.213356753815866</c:v>
                </c:pt>
                <c:pt idx="532">
                  <c:v>10.236092586560661</c:v>
                </c:pt>
                <c:pt idx="533">
                  <c:v>10.258839489177316</c:v>
                </c:pt>
                <c:pt idx="534">
                  <c:v>10.281597389552976</c:v>
                </c:pt>
                <c:pt idx="535">
                  <c:v>10.304366215516499</c:v>
                </c:pt>
                <c:pt idx="536">
                  <c:v>10.327145894838704</c:v>
                </c:pt>
                <c:pt idx="537">
                  <c:v>10.349936355232694</c:v>
                </c:pt>
                <c:pt idx="538">
                  <c:v>10.372737524354115</c:v>
                </c:pt>
                <c:pt idx="539">
                  <c:v>10.395549329801481</c:v>
                </c:pt>
                <c:pt idx="540">
                  <c:v>10.418371699116431</c:v>
                </c:pt>
                <c:pt idx="541">
                  <c:v>10.441204559784028</c:v>
                </c:pt>
                <c:pt idx="542">
                  <c:v>10.464047839233041</c:v>
                </c:pt>
                <c:pt idx="543">
                  <c:v>10.486901464836256</c:v>
                </c:pt>
                <c:pt idx="544">
                  <c:v>10.50976536391074</c:v>
                </c:pt>
                <c:pt idx="545">
                  <c:v>10.532639463718123</c:v>
                </c:pt>
                <c:pt idx="546">
                  <c:v>10.555523691464913</c:v>
                </c:pt>
                <c:pt idx="547">
                  <c:v>10.578417974302766</c:v>
                </c:pt>
                <c:pt idx="548">
                  <c:v>10.601322239328775</c:v>
                </c:pt>
                <c:pt idx="549">
                  <c:v>10.624236413585752</c:v>
                </c:pt>
                <c:pt idx="550">
                  <c:v>10.647160424062527</c:v>
                </c:pt>
                <c:pt idx="551">
                  <c:v>10.670094197694226</c:v>
                </c:pt>
                <c:pt idx="552">
                  <c:v>10.693037661362563</c:v>
                </c:pt>
                <c:pt idx="553">
                  <c:v>10.715990741896118</c:v>
                </c:pt>
                <c:pt idx="554">
                  <c:v>10.738953366070637</c:v>
                </c:pt>
                <c:pt idx="555">
                  <c:v>10.761925460609309</c:v>
                </c:pt>
                <c:pt idx="556">
                  <c:v>10.784906952183038</c:v>
                </c:pt>
                <c:pt idx="557">
                  <c:v>10.807897767410768</c:v>
                </c:pt>
                <c:pt idx="558">
                  <c:v>10.830897832859728</c:v>
                </c:pt>
                <c:pt idx="559">
                  <c:v>10.853907075045738</c:v>
                </c:pt>
                <c:pt idx="560">
                  <c:v>10.876925420433494</c:v>
                </c:pt>
                <c:pt idx="561">
                  <c:v>10.899952795436842</c:v>
                </c:pt>
                <c:pt idx="562">
                  <c:v>10.922989126419083</c:v>
                </c:pt>
                <c:pt idx="563">
                  <c:v>10.946034339693238</c:v>
                </c:pt>
                <c:pt idx="564">
                  <c:v>10.969088361522344</c:v>
                </c:pt>
                <c:pt idx="565">
                  <c:v>10.992151118119718</c:v>
                </c:pt>
                <c:pt idx="566">
                  <c:v>11.015222535649286</c:v>
                </c:pt>
                <c:pt idx="567">
                  <c:v>11.038302540225823</c:v>
                </c:pt>
                <c:pt idx="568">
                  <c:v>11.06139105791525</c:v>
                </c:pt>
                <c:pt idx="569">
                  <c:v>11.084488014734934</c:v>
                </c:pt>
                <c:pt idx="570">
                  <c:v>11.107593336653949</c:v>
                </c:pt>
                <c:pt idx="571">
                  <c:v>11.130706949593366</c:v>
                </c:pt>
                <c:pt idx="572">
                  <c:v>11.153828779426549</c:v>
                </c:pt>
                <c:pt idx="573">
                  <c:v>11.176958751979425</c:v>
                </c:pt>
                <c:pt idx="574">
                  <c:v>11.200096793030765</c:v>
                </c:pt>
                <c:pt idx="575">
                  <c:v>11.223242828312475</c:v>
                </c:pt>
                <c:pt idx="576">
                  <c:v>11.246396783509876</c:v>
                </c:pt>
                <c:pt idx="577">
                  <c:v>11.26955858426199</c:v>
                </c:pt>
                <c:pt idx="578">
                  <c:v>11.292728156161807</c:v>
                </c:pt>
                <c:pt idx="579">
                  <c:v>11.315905424756586</c:v>
                </c:pt>
                <c:pt idx="580">
                  <c:v>11.339090315548118</c:v>
                </c:pt>
                <c:pt idx="581">
                  <c:v>11.36228275399303</c:v>
                </c:pt>
                <c:pt idx="582">
                  <c:v>11.38548266550305</c:v>
                </c:pt>
                <c:pt idx="583">
                  <c:v>11.408689975445281</c:v>
                </c:pt>
                <c:pt idx="584">
                  <c:v>11.431904609142505</c:v>
                </c:pt>
                <c:pt idx="585">
                  <c:v>11.455126491873449</c:v>
                </c:pt>
                <c:pt idx="586">
                  <c:v>11.478355548873058</c:v>
                </c:pt>
                <c:pt idx="587">
                  <c:v>11.501591705332801</c:v>
                </c:pt>
                <c:pt idx="588">
                  <c:v>11.524834886400914</c:v>
                </c:pt>
                <c:pt idx="589">
                  <c:v>11.548085017182721</c:v>
                </c:pt>
                <c:pt idx="590">
                  <c:v>11.571342022740877</c:v>
                </c:pt>
                <c:pt idx="591">
                  <c:v>11.594605828095675</c:v>
                </c:pt>
                <c:pt idx="592">
                  <c:v>11.617876358225301</c:v>
                </c:pt>
                <c:pt idx="593">
                  <c:v>11.641153538066137</c:v>
                </c:pt>
                <c:pt idx="594">
                  <c:v>11.66443729251302</c:v>
                </c:pt>
                <c:pt idx="595">
                  <c:v>11.687727546419527</c:v>
                </c:pt>
                <c:pt idx="596">
                  <c:v>11.711024224598267</c:v>
                </c:pt>
                <c:pt idx="597">
                  <c:v>11.734327251821126</c:v>
                </c:pt>
                <c:pt idx="598">
                  <c:v>11.75763655281958</c:v>
                </c:pt>
                <c:pt idx="599">
                  <c:v>11.780952052284956</c:v>
                </c:pt>
                <c:pt idx="600">
                  <c:v>11.804273674868702</c:v>
                </c:pt>
                <c:pt idx="601">
                  <c:v>11.827601345182684</c:v>
                </c:pt>
                <c:pt idx="602">
                  <c:v>11.850934987799437</c:v>
                </c:pt>
                <c:pt idx="603">
                  <c:v>11.874274527252469</c:v>
                </c:pt>
                <c:pt idx="604">
                  <c:v>11.89761988803652</c:v>
                </c:pt>
                <c:pt idx="605">
                  <c:v>11.920970994607837</c:v>
                </c:pt>
                <c:pt idx="606">
                  <c:v>11.944327771384456</c:v>
                </c:pt>
                <c:pt idx="607">
                  <c:v>11.967690142746488</c:v>
                </c:pt>
                <c:pt idx="608">
                  <c:v>11.991058033036364</c:v>
                </c:pt>
                <c:pt idx="609">
                  <c:v>12.014431366559151</c:v>
                </c:pt>
                <c:pt idx="610">
                  <c:v>12.037810067582773</c:v>
                </c:pt>
                <c:pt idx="611">
                  <c:v>12.061194060338355</c:v>
                </c:pt>
                <c:pt idx="612">
                  <c:v>12.084583269020424</c:v>
                </c:pt>
                <c:pt idx="613">
                  <c:v>12.107977617787238</c:v>
                </c:pt>
                <c:pt idx="614">
                  <c:v>12.13137703076104</c:v>
                </c:pt>
                <c:pt idx="615">
                  <c:v>12.154781432028322</c:v>
                </c:pt>
                <c:pt idx="616">
                  <c:v>12.178190745640112</c:v>
                </c:pt>
                <c:pt idx="617">
                  <c:v>12.201604895612244</c:v>
                </c:pt>
                <c:pt idx="618">
                  <c:v>12.225023805925627</c:v>
                </c:pt>
                <c:pt idx="619">
                  <c:v>12.248447400526519</c:v>
                </c:pt>
                <c:pt idx="620">
                  <c:v>12.2718756033268</c:v>
                </c:pt>
                <c:pt idx="621">
                  <c:v>12.295308338204245</c:v>
                </c:pt>
                <c:pt idx="622">
                  <c:v>12.318745529002793</c:v>
                </c:pt>
                <c:pt idx="623">
                  <c:v>12.342187099532815</c:v>
                </c:pt>
                <c:pt idx="624">
                  <c:v>12.365632973571399</c:v>
                </c:pt>
                <c:pt idx="625">
                  <c:v>12.38908307486261</c:v>
                </c:pt>
                <c:pt idx="626">
                  <c:v>12.412537327117745</c:v>
                </c:pt>
                <c:pt idx="627">
                  <c:v>12.435995654015642</c:v>
                </c:pt>
                <c:pt idx="628">
                  <c:v>12.459457979202911</c:v>
                </c:pt>
                <c:pt idx="629">
                  <c:v>12.48292422629423</c:v>
                </c:pt>
                <c:pt idx="630">
                  <c:v>12.506394318872601</c:v>
                </c:pt>
                <c:pt idx="631">
                  <c:v>12.529868180489627</c:v>
                </c:pt>
                <c:pt idx="632">
                  <c:v>12.553345734665772</c:v>
                </c:pt>
                <c:pt idx="633">
                  <c:v>12.576826904890629</c:v>
                </c:pt>
                <c:pt idx="634">
                  <c:v>12.600311614623207</c:v>
                </c:pt>
                <c:pt idx="635">
                  <c:v>12.623799787292167</c:v>
                </c:pt>
                <c:pt idx="636">
                  <c:v>12.647291346296127</c:v>
                </c:pt>
                <c:pt idx="637">
                  <c:v>12.670786215003895</c:v>
                </c:pt>
                <c:pt idx="638">
                  <c:v>12.694284316754754</c:v>
                </c:pt>
                <c:pt idx="639">
                  <c:v>12.717785574858732</c:v>
                </c:pt>
                <c:pt idx="640">
                  <c:v>12.741289912596857</c:v>
                </c:pt>
                <c:pt idx="641">
                  <c:v>12.764797253221429</c:v>
                </c:pt>
                <c:pt idx="642">
                  <c:v>12.788307519956282</c:v>
                </c:pt>
                <c:pt idx="643">
                  <c:v>12.811820635997057</c:v>
                </c:pt>
                <c:pt idx="644">
                  <c:v>12.835336524511456</c:v>
                </c:pt>
                <c:pt idx="645">
                  <c:v>12.858855108639517</c:v>
                </c:pt>
                <c:pt idx="646">
                  <c:v>12.882376311493882</c:v>
                </c:pt>
                <c:pt idx="647">
                  <c:v>12.905900056160037</c:v>
                </c:pt>
                <c:pt idx="648">
                  <c:v>12.929426265696614</c:v>
                </c:pt>
                <c:pt idx="649">
                  <c:v>12.952954863135613</c:v>
                </c:pt>
                <c:pt idx="650">
                  <c:v>12.976485771482704</c:v>
                </c:pt>
                <c:pt idx="651">
                  <c:v>13.000018913717456</c:v>
                </c:pt>
                <c:pt idx="652">
                  <c:v>13.023554212793622</c:v>
                </c:pt>
                <c:pt idx="653">
                  <c:v>13.047091591639404</c:v>
                </c:pt>
                <c:pt idx="654">
                  <c:v>13.070630973157691</c:v>
                </c:pt>
                <c:pt idx="655">
                  <c:v>13.094172280226335</c:v>
                </c:pt>
                <c:pt idx="656">
                  <c:v>13.117715435698431</c:v>
                </c:pt>
                <c:pt idx="657">
                  <c:v>13.141260362402546</c:v>
                </c:pt>
                <c:pt idx="658">
                  <c:v>13.164806983142991</c:v>
                </c:pt>
                <c:pt idx="659">
                  <c:v>13.188355220700092</c:v>
                </c:pt>
                <c:pt idx="660">
                  <c:v>13.211904997830443</c:v>
                </c:pt>
                <c:pt idx="661">
                  <c:v>13.235456237267146</c:v>
                </c:pt>
                <c:pt idx="662">
                  <c:v>13.259008861720117</c:v>
                </c:pt>
                <c:pt idx="663">
                  <c:v>13.282562793876298</c:v>
                </c:pt>
                <c:pt idx="664">
                  <c:v>13.306117956399945</c:v>
                </c:pt>
                <c:pt idx="665">
                  <c:v>13.329674271932861</c:v>
                </c:pt>
                <c:pt idx="666">
                  <c:v>13.353231663094686</c:v>
                </c:pt>
                <c:pt idx="667">
                  <c:v>13.376790052483129</c:v>
                </c:pt>
                <c:pt idx="668">
                  <c:v>13.400349362674236</c:v>
                </c:pt>
                <c:pt idx="669">
                  <c:v>13.423909516222642</c:v>
                </c:pt>
                <c:pt idx="670">
                  <c:v>13.447470435661838</c:v>
                </c:pt>
                <c:pt idx="671">
                  <c:v>13.471032043504412</c:v>
                </c:pt>
                <c:pt idx="672">
                  <c:v>13.494594262242316</c:v>
                </c:pt>
                <c:pt idx="673">
                  <c:v>13.518157014347123</c:v>
                </c:pt>
                <c:pt idx="674">
                  <c:v>13.541720222270271</c:v>
                </c:pt>
                <c:pt idx="675">
                  <c:v>13.565283808443326</c:v>
                </c:pt>
                <c:pt idx="676">
                  <c:v>13.588847695278236</c:v>
                </c:pt>
                <c:pt idx="677">
                  <c:v>13.612411805167584</c:v>
                </c:pt>
                <c:pt idx="678">
                  <c:v>13.635976060484843</c:v>
                </c:pt>
                <c:pt idx="679">
                  <c:v>13.659540383584631</c:v>
                </c:pt>
                <c:pt idx="680">
                  <c:v>13.683104696802953</c:v>
                </c:pt>
                <c:pt idx="681">
                  <c:v>13.706668922457476</c:v>
                </c:pt>
                <c:pt idx="682">
                  <c:v>13.730232982847758</c:v>
                </c:pt>
                <c:pt idx="683">
                  <c:v>13.753796800255502</c:v>
                </c:pt>
                <c:pt idx="684">
                  <c:v>13.777360296944829</c:v>
                </c:pt>
                <c:pt idx="685">
                  <c:v>13.800923395162521</c:v>
                </c:pt>
                <c:pt idx="686">
                  <c:v>13.824486017138243</c:v>
                </c:pt>
                <c:pt idx="687">
                  <c:v>13.848048085084841</c:v>
                </c:pt>
                <c:pt idx="688">
                  <c:v>13.871609521198556</c:v>
                </c:pt>
                <c:pt idx="689">
                  <c:v>13.895170247659291</c:v>
                </c:pt>
                <c:pt idx="690">
                  <c:v>13.918730186630842</c:v>
                </c:pt>
                <c:pt idx="691">
                  <c:v>13.942289260261184</c:v>
                </c:pt>
                <c:pt idx="692">
                  <c:v>13.965847390682676</c:v>
                </c:pt>
                <c:pt idx="693">
                  <c:v>13.989404500012338</c:v>
                </c:pt>
                <c:pt idx="694">
                  <c:v>14.012960510352091</c:v>
                </c:pt>
                <c:pt idx="695">
                  <c:v>14.036515343789004</c:v>
                </c:pt>
                <c:pt idx="696">
                  <c:v>14.060068922395534</c:v>
                </c:pt>
                <c:pt idx="697">
                  <c:v>14.083621168229795</c:v>
                </c:pt>
                <c:pt idx="698">
                  <c:v>14.107172003335762</c:v>
                </c:pt>
                <c:pt idx="699">
                  <c:v>14.130721349743574</c:v>
                </c:pt>
                <c:pt idx="700">
                  <c:v>14.154269129469732</c:v>
                </c:pt>
                <c:pt idx="701">
                  <c:v>14.177815264517369</c:v>
                </c:pt>
                <c:pt idx="702">
                  <c:v>14.201359676876484</c:v>
                </c:pt>
                <c:pt idx="703">
                  <c:v>14.22490228852419</c:v>
                </c:pt>
                <c:pt idx="704">
                  <c:v>14.248443021424965</c:v>
                </c:pt>
                <c:pt idx="705">
                  <c:v>14.271981797530881</c:v>
                </c:pt>
                <c:pt idx="706">
                  <c:v>14.295518538781854</c:v>
                </c:pt>
                <c:pt idx="707">
                  <c:v>14.319053167105897</c:v>
                </c:pt>
                <c:pt idx="708">
                  <c:v>14.342585604419346</c:v>
                </c:pt>
                <c:pt idx="709">
                  <c:v>14.366115772627113</c:v>
                </c:pt>
                <c:pt idx="710">
                  <c:v>14.389643593622921</c:v>
                </c:pt>
                <c:pt idx="711">
                  <c:v>14.41316898928955</c:v>
                </c:pt>
                <c:pt idx="712">
                  <c:v>14.436691881499083</c:v>
                </c:pt>
                <c:pt idx="713">
                  <c:v>14.460212192113129</c:v>
                </c:pt>
                <c:pt idx="714">
                  <c:v>14.483729842983076</c:v>
                </c:pt>
                <c:pt idx="715">
                  <c:v>14.507244755950328</c:v>
                </c:pt>
                <c:pt idx="716">
                  <c:v>14.530756852846554</c:v>
                </c:pt>
                <c:pt idx="717">
                  <c:v>14.554266055493907</c:v>
                </c:pt>
                <c:pt idx="718">
                  <c:v>14.577772285705276</c:v>
                </c:pt>
                <c:pt idx="719">
                  <c:v>14.601275465284527</c:v>
                </c:pt>
                <c:pt idx="720">
                  <c:v>14.624775516026714</c:v>
                </c:pt>
                <c:pt idx="721">
                  <c:v>14.648272359718369</c:v>
                </c:pt>
                <c:pt idx="722">
                  <c:v>14.671765918137675</c:v>
                </c:pt>
                <c:pt idx="723">
                  <c:v>14.695256113054752</c:v>
                </c:pt>
                <c:pt idx="724">
                  <c:v>14.718742866231871</c:v>
                </c:pt>
                <c:pt idx="725">
                  <c:v>14.742226099423695</c:v>
                </c:pt>
                <c:pt idx="726">
                  <c:v>14.765705734377496</c:v>
                </c:pt>
                <c:pt idx="727">
                  <c:v>14.789181692833434</c:v>
                </c:pt>
                <c:pt idx="728">
                  <c:v>14.812653896524745</c:v>
                </c:pt>
                <c:pt idx="729">
                  <c:v>14.836122267177997</c:v>
                </c:pt>
                <c:pt idx="730">
                  <c:v>14.859586726513307</c:v>
                </c:pt>
                <c:pt idx="731">
                  <c:v>14.883047196244611</c:v>
                </c:pt>
                <c:pt idx="732">
                  <c:v>14.906503598079855</c:v>
                </c:pt>
                <c:pt idx="733">
                  <c:v>14.929955853721246</c:v>
                </c:pt>
                <c:pt idx="734">
                  <c:v>14.953403884865484</c:v>
                </c:pt>
                <c:pt idx="735">
                  <c:v>14.976847613203995</c:v>
                </c:pt>
                <c:pt idx="736">
                  <c:v>15.000286960423148</c:v>
                </c:pt>
                <c:pt idx="737">
                  <c:v>15.023721848204497</c:v>
                </c:pt>
                <c:pt idx="738">
                  <c:v>15.047152198225024</c:v>
                </c:pt>
                <c:pt idx="739">
                  <c:v>15.070577932157333</c:v>
                </c:pt>
                <c:pt idx="740">
                  <c:v>15.093998971669905</c:v>
                </c:pt>
                <c:pt idx="741">
                  <c:v>15.117415238427331</c:v>
                </c:pt>
                <c:pt idx="742">
                  <c:v>15.140826654090519</c:v>
                </c:pt>
                <c:pt idx="743">
                  <c:v>15.16423314031695</c:v>
                </c:pt>
                <c:pt idx="744">
                  <c:v>15.187634618760869</c:v>
                </c:pt>
                <c:pt idx="745">
                  <c:v>15.211031011073537</c:v>
                </c:pt>
                <c:pt idx="746">
                  <c:v>15.234422238903459</c:v>
                </c:pt>
                <c:pt idx="747">
                  <c:v>15.2578082238966</c:v>
                </c:pt>
                <c:pt idx="748">
                  <c:v>15.281188887696608</c:v>
                </c:pt>
                <c:pt idx="749">
                  <c:v>15.304564151945049</c:v>
                </c:pt>
                <c:pt idx="750">
                  <c:v>15.327933938281628</c:v>
                </c:pt>
                <c:pt idx="751">
                  <c:v>15.351298168344417</c:v>
                </c:pt>
                <c:pt idx="752">
                  <c:v>15.374656763770062</c:v>
                </c:pt>
                <c:pt idx="753">
                  <c:v>15.398009646194021</c:v>
                </c:pt>
                <c:pt idx="754">
                  <c:v>15.421356737250793</c:v>
                </c:pt>
                <c:pt idx="755">
                  <c:v>15.444697958574134</c:v>
                </c:pt>
                <c:pt idx="756">
                  <c:v>15.468033231797262</c:v>
                </c:pt>
                <c:pt idx="757">
                  <c:v>15.491362478553102</c:v>
                </c:pt>
                <c:pt idx="758">
                  <c:v>15.514685620474497</c:v>
                </c:pt>
                <c:pt idx="759">
                  <c:v>15.538002579194428</c:v>
                </c:pt>
                <c:pt idx="760">
                  <c:v>15.561313276346244</c:v>
                </c:pt>
                <c:pt idx="761">
                  <c:v>15.584617633563868</c:v>
                </c:pt>
                <c:pt idx="762">
                  <c:v>15.607915572482012</c:v>
                </c:pt>
                <c:pt idx="763">
                  <c:v>15.631207014736427</c:v>
                </c:pt>
                <c:pt idx="764">
                  <c:v>15.654491881964081</c:v>
                </c:pt>
                <c:pt idx="765">
                  <c:v>15.6777700958034</c:v>
                </c:pt>
                <c:pt idx="766">
                  <c:v>15.701041577894484</c:v>
                </c:pt>
                <c:pt idx="767">
                  <c:v>15.724306249879328</c:v>
                </c:pt>
                <c:pt idx="768">
                  <c:v>15.747564033402016</c:v>
                </c:pt>
                <c:pt idx="769">
                  <c:v>15.770814850108959</c:v>
                </c:pt>
                <c:pt idx="770">
                  <c:v>15.794058621649105</c:v>
                </c:pt>
                <c:pt idx="771">
                  <c:v>15.817295269674151</c:v>
                </c:pt>
                <c:pt idx="772">
                  <c:v>15.840524715838766</c:v>
                </c:pt>
                <c:pt idx="773">
                  <c:v>15.863746881800788</c:v>
                </c:pt>
                <c:pt idx="774">
                  <c:v>15.886961689221442</c:v>
                </c:pt>
                <c:pt idx="775">
                  <c:v>15.910169059765584</c:v>
                </c:pt>
                <c:pt idx="776">
                  <c:v>15.93336891510187</c:v>
                </c:pt>
                <c:pt idx="777">
                  <c:v>15.95656117690298</c:v>
                </c:pt>
                <c:pt idx="778">
                  <c:v>15.979745766845857</c:v>
                </c:pt>
                <c:pt idx="779">
                  <c:v>16.002922606611889</c:v>
                </c:pt>
                <c:pt idx="780">
                  <c:v>16.026091617887115</c:v>
                </c:pt>
                <c:pt idx="781">
                  <c:v>16.049252722362468</c:v>
                </c:pt>
                <c:pt idx="782">
                  <c:v>16.072405841733953</c:v>
                </c:pt>
                <c:pt idx="783">
                  <c:v>16.095550897702879</c:v>
                </c:pt>
                <c:pt idx="784">
                  <c:v>16.118687811976042</c:v>
                </c:pt>
                <c:pt idx="785">
                  <c:v>16.141816506265965</c:v>
                </c:pt>
                <c:pt idx="786">
                  <c:v>16.164936902291071</c:v>
                </c:pt>
                <c:pt idx="787">
                  <c:v>16.188048921775938</c:v>
                </c:pt>
                <c:pt idx="788">
                  <c:v>16.21115248645145</c:v>
                </c:pt>
                <c:pt idx="789">
                  <c:v>16.234247518055032</c:v>
                </c:pt>
                <c:pt idx="790">
                  <c:v>16.257333938330877</c:v>
                </c:pt>
                <c:pt idx="791">
                  <c:v>16.280411669030098</c:v>
                </c:pt>
                <c:pt idx="792">
                  <c:v>16.303480631910986</c:v>
                </c:pt>
                <c:pt idx="793">
                  <c:v>16.326540748739173</c:v>
                </c:pt>
                <c:pt idx="794">
                  <c:v>16.349591941287876</c:v>
                </c:pt>
                <c:pt idx="795">
                  <c:v>16.372634131338067</c:v>
                </c:pt>
                <c:pt idx="796">
                  <c:v>16.395667240678677</c:v>
                </c:pt>
                <c:pt idx="797">
                  <c:v>16.418691191106831</c:v>
                </c:pt>
                <c:pt idx="798">
                  <c:v>16.441705904428019</c:v>
                </c:pt>
                <c:pt idx="799">
                  <c:v>16.464711302456301</c:v>
                </c:pt>
                <c:pt idx="800">
                  <c:v>16.487707307014514</c:v>
                </c:pt>
                <c:pt idx="801">
                  <c:v>16.510693839934479</c:v>
                </c:pt>
                <c:pt idx="802">
                  <c:v>16.533670823057193</c:v>
                </c:pt>
                <c:pt idx="803">
                  <c:v>16.556638178233037</c:v>
                </c:pt>
                <c:pt idx="804">
                  <c:v>16.579595827321945</c:v>
                </c:pt>
                <c:pt idx="805">
                  <c:v>16.602543692193631</c:v>
                </c:pt>
                <c:pt idx="806">
                  <c:v>16.625481694727803</c:v>
                </c:pt>
                <c:pt idx="807">
                  <c:v>16.648409756814317</c:v>
                </c:pt>
                <c:pt idx="808">
                  <c:v>16.671327800353399</c:v>
                </c:pt>
                <c:pt idx="809">
                  <c:v>16.694235747255835</c:v>
                </c:pt>
                <c:pt idx="810">
                  <c:v>16.717133519443177</c:v>
                </c:pt>
                <c:pt idx="811">
                  <c:v>16.740021038847924</c:v>
                </c:pt>
                <c:pt idx="812">
                  <c:v>16.762898227413729</c:v>
                </c:pt>
                <c:pt idx="813">
                  <c:v>16.785765007095577</c:v>
                </c:pt>
                <c:pt idx="814">
                  <c:v>16.80862129986</c:v>
                </c:pt>
                <c:pt idx="815">
                  <c:v>16.831467027685267</c:v>
                </c:pt>
                <c:pt idx="816">
                  <c:v>16.854302112561545</c:v>
                </c:pt>
                <c:pt idx="817">
                  <c:v>16.877126476491146</c:v>
                </c:pt>
                <c:pt idx="818">
                  <c:v>16.899940041488659</c:v>
                </c:pt>
                <c:pt idx="819">
                  <c:v>16.922742729581202</c:v>
                </c:pt>
                <c:pt idx="820">
                  <c:v>16.945534462808556</c:v>
                </c:pt>
                <c:pt idx="821">
                  <c:v>16.968315163223391</c:v>
                </c:pt>
                <c:pt idx="822">
                  <c:v>16.991084752891457</c:v>
                </c:pt>
                <c:pt idx="823">
                  <c:v>17.013843153891738</c:v>
                </c:pt>
                <c:pt idx="824">
                  <c:v>17.036590288316695</c:v>
                </c:pt>
                <c:pt idx="825">
                  <c:v>17.059326078272399</c:v>
                </c:pt>
                <c:pt idx="826">
                  <c:v>17.082050445878753</c:v>
                </c:pt>
                <c:pt idx="827">
                  <c:v>17.104763313269675</c:v>
                </c:pt>
                <c:pt idx="828">
                  <c:v>17.127464602593268</c:v>
                </c:pt>
                <c:pt idx="829">
                  <c:v>17.150154236012021</c:v>
                </c:pt>
                <c:pt idx="830">
                  <c:v>17.172832135703004</c:v>
                </c:pt>
                <c:pt idx="831">
                  <c:v>17.195498223858028</c:v>
                </c:pt>
                <c:pt idx="832">
                  <c:v>17.21815242268384</c:v>
                </c:pt>
                <c:pt idx="833">
                  <c:v>17.240794654402318</c:v>
                </c:pt>
                <c:pt idx="834">
                  <c:v>17.263424841250632</c:v>
                </c:pt>
                <c:pt idx="835">
                  <c:v>17.286042905481459</c:v>
                </c:pt>
                <c:pt idx="836">
                  <c:v>17.308648769363121</c:v>
                </c:pt>
                <c:pt idx="837">
                  <c:v>17.331242355179814</c:v>
                </c:pt>
                <c:pt idx="838">
                  <c:v>17.353823585231751</c:v>
                </c:pt>
                <c:pt idx="839">
                  <c:v>17.376392381835391</c:v>
                </c:pt>
                <c:pt idx="840">
                  <c:v>17.398948667323545</c:v>
                </c:pt>
                <c:pt idx="841">
                  <c:v>17.421492364045623</c:v>
                </c:pt>
                <c:pt idx="842">
                  <c:v>17.444023394367793</c:v>
                </c:pt>
                <c:pt idx="843">
                  <c:v>17.466541680673135</c:v>
                </c:pt>
                <c:pt idx="844">
                  <c:v>17.489047145361855</c:v>
                </c:pt>
                <c:pt idx="845">
                  <c:v>17.511539710851448</c:v>
                </c:pt>
                <c:pt idx="846">
                  <c:v>17.534019299576858</c:v>
                </c:pt>
                <c:pt idx="847">
                  <c:v>17.556485833990692</c:v>
                </c:pt>
                <c:pt idx="848">
                  <c:v>17.578939236563368</c:v>
                </c:pt>
                <c:pt idx="849">
                  <c:v>17.601379429783279</c:v>
                </c:pt>
                <c:pt idx="850">
                  <c:v>17.62380633615701</c:v>
                </c:pt>
                <c:pt idx="851">
                  <c:v>17.646219878209479</c:v>
                </c:pt>
                <c:pt idx="852">
                  <c:v>17.66861997848412</c:v>
                </c:pt>
                <c:pt idx="853">
                  <c:v>17.691006559543048</c:v>
                </c:pt>
                <c:pt idx="854">
                  <c:v>17.713379543967253</c:v>
                </c:pt>
                <c:pt idx="855">
                  <c:v>17.735738854356761</c:v>
                </c:pt>
                <c:pt idx="856">
                  <c:v>17.758084413330792</c:v>
                </c:pt>
                <c:pt idx="857">
                  <c:v>17.780416143527948</c:v>
                </c:pt>
                <c:pt idx="858">
                  <c:v>17.802733967606375</c:v>
                </c:pt>
                <c:pt idx="859">
                  <c:v>17.825037808243955</c:v>
                </c:pt>
                <c:pt idx="860">
                  <c:v>17.847327588138441</c:v>
                </c:pt>
                <c:pt idx="861">
                  <c:v>17.869603230007627</c:v>
                </c:pt>
                <c:pt idx="862">
                  <c:v>17.891864656589565</c:v>
                </c:pt>
                <c:pt idx="863">
                  <c:v>17.914111790642682</c:v>
                </c:pt>
                <c:pt idx="864">
                  <c:v>17.936344554945954</c:v>
                </c:pt>
                <c:pt idx="865">
                  <c:v>17.958562872299105</c:v>
                </c:pt>
                <c:pt idx="866">
                  <c:v>17.98076666552274</c:v>
                </c:pt>
                <c:pt idx="867">
                  <c:v>18.00295585745852</c:v>
                </c:pt>
                <c:pt idx="868">
                  <c:v>18.02513037096934</c:v>
                </c:pt>
                <c:pt idx="869">
                  <c:v>18.047290128939458</c:v>
                </c:pt>
                <c:pt idx="870">
                  <c:v>18.06943505427472</c:v>
                </c:pt>
                <c:pt idx="871">
                  <c:v>18.091565069902657</c:v>
                </c:pt>
                <c:pt idx="872">
                  <c:v>18.113680098772686</c:v>
                </c:pt>
                <c:pt idx="873">
                  <c:v>18.13578006385627</c:v>
                </c:pt>
                <c:pt idx="874">
                  <c:v>18.157864888147067</c:v>
                </c:pt>
                <c:pt idx="875">
                  <c:v>18.179934494661108</c:v>
                </c:pt>
                <c:pt idx="876">
                  <c:v>18.201988806436937</c:v>
                </c:pt>
                <c:pt idx="877">
                  <c:v>18.224027746535775</c:v>
                </c:pt>
                <c:pt idx="878">
                  <c:v>18.246051238041716</c:v>
                </c:pt>
                <c:pt idx="879">
                  <c:v>18.268059204061824</c:v>
                </c:pt>
                <c:pt idx="880">
                  <c:v>18.290051567726337</c:v>
                </c:pt>
                <c:pt idx="881">
                  <c:v>18.31202825218881</c:v>
                </c:pt>
                <c:pt idx="882">
                  <c:v>18.333989180626279</c:v>
                </c:pt>
                <c:pt idx="883">
                  <c:v>18.355934276239406</c:v>
                </c:pt>
                <c:pt idx="884">
                  <c:v>18.377863462252641</c:v>
                </c:pt>
                <c:pt idx="885">
                  <c:v>18.399776661914377</c:v>
                </c:pt>
                <c:pt idx="886">
                  <c:v>18.421673798497114</c:v>
                </c:pt>
                <c:pt idx="887">
                  <c:v>18.443554795297601</c:v>
                </c:pt>
                <c:pt idx="888">
                  <c:v>18.465419575637</c:v>
                </c:pt>
                <c:pt idx="889">
                  <c:v>18.487268062861006</c:v>
                </c:pt>
                <c:pt idx="890">
                  <c:v>18.50910018034007</c:v>
                </c:pt>
                <c:pt idx="891">
                  <c:v>18.53091585146948</c:v>
                </c:pt>
                <c:pt idx="892">
                  <c:v>18.55271499966954</c:v>
                </c:pt>
                <c:pt idx="893">
                  <c:v>18.57449754838575</c:v>
                </c:pt>
                <c:pt idx="894">
                  <c:v>18.596263421088896</c:v>
                </c:pt>
                <c:pt idx="895">
                  <c:v>18.61801254127526</c:v>
                </c:pt>
                <c:pt idx="896">
                  <c:v>18.639744832466715</c:v>
                </c:pt>
                <c:pt idx="897">
                  <c:v>18.661460218210916</c:v>
                </c:pt>
                <c:pt idx="898">
                  <c:v>18.683158622081436</c:v>
                </c:pt>
                <c:pt idx="899">
                  <c:v>18.704839967677906</c:v>
                </c:pt>
                <c:pt idx="900">
                  <c:v>18.726504178626168</c:v>
                </c:pt>
                <c:pt idx="901">
                  <c:v>18.748151178578411</c:v>
                </c:pt>
                <c:pt idx="902">
                  <c:v>18.769780891213344</c:v>
                </c:pt>
                <c:pt idx="903">
                  <c:v>18.791393240236307</c:v>
                </c:pt>
                <c:pt idx="904">
                  <c:v>18.812988149379446</c:v>
                </c:pt>
                <c:pt idx="905">
                  <c:v>18.83456554240184</c:v>
                </c:pt>
                <c:pt idx="906">
                  <c:v>18.856125343089627</c:v>
                </c:pt>
                <c:pt idx="907">
                  <c:v>18.877667475256196</c:v>
                </c:pt>
                <c:pt idx="908">
                  <c:v>18.899191862742288</c:v>
                </c:pt>
                <c:pt idx="909">
                  <c:v>18.920698429416159</c:v>
                </c:pt>
                <c:pt idx="910">
                  <c:v>18.942187099173704</c:v>
                </c:pt>
                <c:pt idx="911">
                  <c:v>18.963657795938623</c:v>
                </c:pt>
                <c:pt idx="912">
                  <c:v>18.985110443662528</c:v>
                </c:pt>
                <c:pt idx="913">
                  <c:v>19.006544966325105</c:v>
                </c:pt>
                <c:pt idx="914">
                  <c:v>19.027961287934254</c:v>
                </c:pt>
                <c:pt idx="915">
                  <c:v>19.049359332526219</c:v>
                </c:pt>
                <c:pt idx="916">
                  <c:v>19.070739024165729</c:v>
                </c:pt>
                <c:pt idx="917">
                  <c:v>19.092100286946131</c:v>
                </c:pt>
                <c:pt idx="918">
                  <c:v>19.113443044989538</c:v>
                </c:pt>
                <c:pt idx="919">
                  <c:v>19.134767222446946</c:v>
                </c:pt>
                <c:pt idx="920">
                  <c:v>19.156072743498399</c:v>
                </c:pt>
                <c:pt idx="921">
                  <c:v>19.17735953235308</c:v>
                </c:pt>
                <c:pt idx="922">
                  <c:v>19.198627513249505</c:v>
                </c:pt>
                <c:pt idx="923">
                  <c:v>19.219876610455589</c:v>
                </c:pt>
                <c:pt idx="924">
                  <c:v>19.241106748268841</c:v>
                </c:pt>
                <c:pt idx="925">
                  <c:v>19.262317851016444</c:v>
                </c:pt>
                <c:pt idx="926">
                  <c:v>19.283509843055437</c:v>
                </c:pt>
                <c:pt idx="927">
                  <c:v>19.304682648772811</c:v>
                </c:pt>
                <c:pt idx="928">
                  <c:v>19.325836192585641</c:v>
                </c:pt>
                <c:pt idx="929">
                  <c:v>19.346970398941238</c:v>
                </c:pt>
                <c:pt idx="930">
                  <c:v>19.368085192317249</c:v>
                </c:pt>
                <c:pt idx="931">
                  <c:v>19.38918049722184</c:v>
                </c:pt>
                <c:pt idx="932">
                  <c:v>19.41025623819375</c:v>
                </c:pt>
                <c:pt idx="933">
                  <c:v>19.431312339802464</c:v>
                </c:pt>
                <c:pt idx="934">
                  <c:v>19.45234872664836</c:v>
                </c:pt>
                <c:pt idx="935">
                  <c:v>19.473365323362767</c:v>
                </c:pt>
                <c:pt idx="936">
                  <c:v>19.494362054608171</c:v>
                </c:pt>
                <c:pt idx="937">
                  <c:v>19.515338845078276</c:v>
                </c:pt>
                <c:pt idx="938">
                  <c:v>19.536295619498169</c:v>
                </c:pt>
                <c:pt idx="939">
                  <c:v>19.557232302624442</c:v>
                </c:pt>
                <c:pt idx="940">
                  <c:v>19.578148819245278</c:v>
                </c:pt>
                <c:pt idx="941">
                  <c:v>19.599045094180603</c:v>
                </c:pt>
                <c:pt idx="942">
                  <c:v>19.619921052282237</c:v>
                </c:pt>
                <c:pt idx="943">
                  <c:v>19.640776618433954</c:v>
                </c:pt>
                <c:pt idx="944">
                  <c:v>19.661611717551651</c:v>
                </c:pt>
                <c:pt idx="945">
                  <c:v>19.682426274583449</c:v>
                </c:pt>
                <c:pt idx="946">
                  <c:v>19.70322021450982</c:v>
                </c:pt>
                <c:pt idx="947">
                  <c:v>19.723993462343699</c:v>
                </c:pt>
                <c:pt idx="948">
                  <c:v>19.74474594313061</c:v>
                </c:pt>
                <c:pt idx="949">
                  <c:v>19.765477581948783</c:v>
                </c:pt>
                <c:pt idx="950">
                  <c:v>19.786188303909263</c:v>
                </c:pt>
                <c:pt idx="951">
                  <c:v>19.806878034156064</c:v>
                </c:pt>
                <c:pt idx="952">
                  <c:v>19.827546697866222</c:v>
                </c:pt>
                <c:pt idx="953">
                  <c:v>19.848194220249951</c:v>
                </c:pt>
                <c:pt idx="954">
                  <c:v>19.868820526550778</c:v>
                </c:pt>
                <c:pt idx="955">
                  <c:v>19.889425542045622</c:v>
                </c:pt>
                <c:pt idx="956">
                  <c:v>19.910009192044907</c:v>
                </c:pt>
                <c:pt idx="957">
                  <c:v>19.93057140189271</c:v>
                </c:pt>
                <c:pt idx="958">
                  <c:v>19.951112096966831</c:v>
                </c:pt>
                <c:pt idx="959">
                  <c:v>19.97163120267895</c:v>
                </c:pt>
                <c:pt idx="960">
                  <c:v>19.992128644474697</c:v>
                </c:pt>
                <c:pt idx="961">
                  <c:v>20.012604347833793</c:v>
                </c:pt>
                <c:pt idx="962">
                  <c:v>20.033058238270151</c:v>
                </c:pt>
                <c:pt idx="963">
                  <c:v>20.053490241331982</c:v>
                </c:pt>
                <c:pt idx="964">
                  <c:v>20.073900282601915</c:v>
                </c:pt>
                <c:pt idx="965">
                  <c:v>20.094288287697079</c:v>
                </c:pt>
                <c:pt idx="966">
                  <c:v>20.114654182269252</c:v>
                </c:pt>
                <c:pt idx="967">
                  <c:v>20.134997892004947</c:v>
                </c:pt>
                <c:pt idx="968">
                  <c:v>20.155319342625511</c:v>
                </c:pt>
                <c:pt idx="969">
                  <c:v>20.175618459887247</c:v>
                </c:pt>
                <c:pt idx="970">
                  <c:v>20.195895169581505</c:v>
                </c:pt>
                <c:pt idx="971">
                  <c:v>20.216149397534807</c:v>
                </c:pt>
                <c:pt idx="972">
                  <c:v>20.236381069608946</c:v>
                </c:pt>
                <c:pt idx="973">
                  <c:v>20.256590111701058</c:v>
                </c:pt>
                <c:pt idx="974">
                  <c:v>20.276776449743782</c:v>
                </c:pt>
                <c:pt idx="975">
                  <c:v>20.296940009705324</c:v>
                </c:pt>
                <c:pt idx="976">
                  <c:v>20.317080717589562</c:v>
                </c:pt>
                <c:pt idx="977">
                  <c:v>20.337198499436148</c:v>
                </c:pt>
                <c:pt idx="978">
                  <c:v>20.357293281320647</c:v>
                </c:pt>
                <c:pt idx="979">
                  <c:v>20.377364989354575</c:v>
                </c:pt>
                <c:pt idx="980">
                  <c:v>20.397413549685549</c:v>
                </c:pt>
                <c:pt idx="981">
                  <c:v>20.417438888497347</c:v>
                </c:pt>
                <c:pt idx="982">
                  <c:v>20.437440932010052</c:v>
                </c:pt>
                <c:pt idx="983">
                  <c:v>20.457419606480112</c:v>
                </c:pt>
                <c:pt idx="984">
                  <c:v>20.477374838200443</c:v>
                </c:pt>
                <c:pt idx="985">
                  <c:v>20.497306553500554</c:v>
                </c:pt>
                <c:pt idx="986">
                  <c:v>20.517214678746615</c:v>
                </c:pt>
                <c:pt idx="987">
                  <c:v>20.537099140341546</c:v>
                </c:pt>
                <c:pt idx="988">
                  <c:v>20.556959864725151</c:v>
                </c:pt>
                <c:pt idx="989">
                  <c:v>20.57679677837417</c:v>
                </c:pt>
                <c:pt idx="990">
                  <c:v>20.596609807802398</c:v>
                </c:pt>
                <c:pt idx="991">
                  <c:v>20.616398879560776</c:v>
                </c:pt>
                <c:pt idx="992">
                  <c:v>20.636163920237475</c:v>
                </c:pt>
                <c:pt idx="993">
                  <c:v>20.655904856457987</c:v>
                </c:pt>
                <c:pt idx="994">
                  <c:v>20.675621614885234</c:v>
                </c:pt>
                <c:pt idx="995">
                  <c:v>20.695314122219639</c:v>
                </c:pt>
                <c:pt idx="996">
                  <c:v>20.714982305199232</c:v>
                </c:pt>
                <c:pt idx="997">
                  <c:v>20.734626090599711</c:v>
                </c:pt>
                <c:pt idx="998">
                  <c:v>20.754245405234574</c:v>
                </c:pt>
                <c:pt idx="999">
                  <c:v>20.773840175955183</c:v>
                </c:pt>
                <c:pt idx="1000">
                  <c:v>20.793410329650843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F-47B3-A173-88403C62F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714752"/>
        <c:axId val="142725120"/>
      </c:areaChart>
      <c:catAx>
        <c:axId val="1427147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Position sur la pale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725120"/>
        <c:crosses val="autoZero"/>
        <c:auto val="1"/>
        <c:lblAlgn val="ctr"/>
        <c:lblOffset val="100"/>
        <c:tickLblSkip val="100"/>
        <c:noMultiLvlLbl val="0"/>
      </c:catAx>
      <c:valAx>
        <c:axId val="142725120"/>
        <c:scaling>
          <c:orientation val="minMax"/>
        </c:scaling>
        <c:delete val="1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Portance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714752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b="0">
                <a:latin typeface="Book Antiqua" pitchFamily="18" charset="0"/>
              </a:defRPr>
            </a:pPr>
            <a:r>
              <a:rPr lang="fr-FR" sz="1600" b="0">
                <a:latin typeface="Book Antiqua" pitchFamily="18" charset="0"/>
              </a:rPr>
              <a:t>Allure de répartition de trainée sur une pale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255563385316086E-2"/>
          <c:y val="0.22829568218330412"/>
          <c:w val="0.95174443661468555"/>
          <c:h val="0.77101568853011826"/>
        </c:manualLayout>
      </c:layout>
      <c:areaChart>
        <c:grouping val="standard"/>
        <c:varyColors val="0"/>
        <c:ser>
          <c:idx val="0"/>
          <c:order val="0"/>
          <c:trendline>
            <c:trendlineType val="poly"/>
            <c:order val="6"/>
            <c:dispRSqr val="0"/>
            <c:dispEq val="0"/>
          </c:trendline>
          <c:val>
            <c:numRef>
              <c:f>'6 - Aerodyn - Allure'!$AN$2:$AN$1002</c:f>
              <c:numCache>
                <c:formatCode>General</c:formatCode>
                <c:ptCount val="1001"/>
                <c:pt idx="0">
                  <c:v>4.611972048685907E-2</c:v>
                </c:pt>
                <c:pt idx="1">
                  <c:v>4.6347626978563553E-2</c:v>
                </c:pt>
                <c:pt idx="2">
                  <c:v>4.657553444096299E-2</c:v>
                </c:pt>
                <c:pt idx="3">
                  <c:v>4.6803441066082155E-2</c:v>
                </c:pt>
                <c:pt idx="4">
                  <c:v>4.7031345076292808E-2</c:v>
                </c:pt>
                <c:pt idx="5">
                  <c:v>4.7259244724136104E-2</c:v>
                </c:pt>
                <c:pt idx="6">
                  <c:v>4.7487138292145743E-2</c:v>
                </c:pt>
                <c:pt idx="7">
                  <c:v>4.7715024092672025E-2</c:v>
                </c:pt>
                <c:pt idx="8">
                  <c:v>4.7942900467706211E-2</c:v>
                </c:pt>
                <c:pt idx="9">
                  <c:v>4.8170765788705487E-2</c:v>
                </c:pt>
                <c:pt idx="10">
                  <c:v>4.8398618456418137E-2</c:v>
                </c:pt>
                <c:pt idx="11">
                  <c:v>4.8626456900710206E-2</c:v>
                </c:pt>
                <c:pt idx="12">
                  <c:v>4.8854279580391895E-2</c:v>
                </c:pt>
                <c:pt idx="13">
                  <c:v>4.9082084983044137E-2</c:v>
                </c:pt>
                <c:pt idx="14">
                  <c:v>4.9309871624847491E-2</c:v>
                </c:pt>
                <c:pt idx="15">
                  <c:v>4.9537638050409616E-2</c:v>
                </c:pt>
                <c:pt idx="16">
                  <c:v>4.9765382832594074E-2</c:v>
                </c:pt>
                <c:pt idx="17">
                  <c:v>4.9993104572350379E-2</c:v>
                </c:pt>
                <c:pt idx="18">
                  <c:v>5.0220801898543284E-2</c:v>
                </c:pt>
                <c:pt idx="19">
                  <c:v>5.0448473467783687E-2</c:v>
                </c:pt>
                <c:pt idx="20">
                  <c:v>5.0676117964259491E-2</c:v>
                </c:pt>
                <c:pt idx="21">
                  <c:v>5.0903734099567249E-2</c:v>
                </c:pt>
                <c:pt idx="22">
                  <c:v>5.1131320612544259E-2</c:v>
                </c:pt>
                <c:pt idx="23">
                  <c:v>5.1358876269101482E-2</c:v>
                </c:pt>
                <c:pt idx="24">
                  <c:v>5.1586399862056577E-2</c:v>
                </c:pt>
                <c:pt idx="25">
                  <c:v>5.1813890210967564E-2</c:v>
                </c:pt>
                <c:pt idx="26">
                  <c:v>5.2041346161967567E-2</c:v>
                </c:pt>
                <c:pt idx="27">
                  <c:v>5.226876658759913E-2</c:v>
                </c:pt>
                <c:pt idx="28">
                  <c:v>5.2496150386650252E-2</c:v>
                </c:pt>
                <c:pt idx="29">
                  <c:v>5.272349648398969E-2</c:v>
                </c:pt>
                <c:pt idx="30">
                  <c:v>5.2950803830404104E-2</c:v>
                </c:pt>
                <c:pt idx="31">
                  <c:v>5.317807140243444E-2</c:v>
                </c:pt>
                <c:pt idx="32">
                  <c:v>5.3405298202213979E-2</c:v>
                </c:pt>
                <c:pt idx="33">
                  <c:v>5.3632483257306275E-2</c:v>
                </c:pt>
                <c:pt idx="34">
                  <c:v>5.385962562054377E-2</c:v>
                </c:pt>
                <c:pt idx="35">
                  <c:v>5.4086724369866897E-2</c:v>
                </c:pt>
                <c:pt idx="36">
                  <c:v>5.4313778608164137E-2</c:v>
                </c:pt>
                <c:pt idx="37">
                  <c:v>5.4540787463111778E-2</c:v>
                </c:pt>
                <c:pt idx="38">
                  <c:v>5.4767750087014878E-2</c:v>
                </c:pt>
                <c:pt idx="39">
                  <c:v>5.4994665656648851E-2</c:v>
                </c:pt>
                <c:pt idx="40">
                  <c:v>5.5221533373100713E-2</c:v>
                </c:pt>
                <c:pt idx="41">
                  <c:v>5.5448352461612262E-2</c:v>
                </c:pt>
                <c:pt idx="42">
                  <c:v>5.567512217142196E-2</c:v>
                </c:pt>
                <c:pt idx="43">
                  <c:v>5.5901841775609369E-2</c:v>
                </c:pt>
                <c:pt idx="44">
                  <c:v>5.6128510570938275E-2</c:v>
                </c:pt>
                <c:pt idx="45">
                  <c:v>5.6355127877701534E-2</c:v>
                </c:pt>
                <c:pt idx="46">
                  <c:v>5.6581693039566214E-2</c:v>
                </c:pt>
                <c:pt idx="47">
                  <c:v>5.6808205423418807E-2</c:v>
                </c:pt>
                <c:pt idx="48">
                  <c:v>5.7034664419211269E-2</c:v>
                </c:pt>
                <c:pt idx="49">
                  <c:v>5.726106943980782E-2</c:v>
                </c:pt>
                <c:pt idx="50">
                  <c:v>5.7487419920831895E-2</c:v>
                </c:pt>
                <c:pt idx="51">
                  <c:v>5.7713715320513802E-2</c:v>
                </c:pt>
                <c:pt idx="52">
                  <c:v>5.79399551195387E-2</c:v>
                </c:pt>
                <c:pt idx="53">
                  <c:v>5.816613882089533E-2</c:v>
                </c:pt>
                <c:pt idx="54">
                  <c:v>5.8392265949724964E-2</c:v>
                </c:pt>
                <c:pt idx="55">
                  <c:v>5.861833605317171E-2</c:v>
                </c:pt>
                <c:pt idx="56">
                  <c:v>5.8844348700231856E-2</c:v>
                </c:pt>
                <c:pt idx="57">
                  <c:v>5.907030348160517E-2</c:v>
                </c:pt>
                <c:pt idx="58">
                  <c:v>5.9296200009545892E-2</c:v>
                </c:pt>
                <c:pt idx="59">
                  <c:v>5.9522037917714279E-2</c:v>
                </c:pt>
                <c:pt idx="60">
                  <c:v>5.9747816861029181E-2</c:v>
                </c:pt>
                <c:pt idx="61">
                  <c:v>5.9973536515520648E-2</c:v>
                </c:pt>
                <c:pt idx="62">
                  <c:v>6.0199196578182991E-2</c:v>
                </c:pt>
                <c:pt idx="63">
                  <c:v>6.0424796766828777E-2</c:v>
                </c:pt>
                <c:pt idx="64">
                  <c:v>6.0650336819943189E-2</c:v>
                </c:pt>
                <c:pt idx="65">
                  <c:v>6.0875816496538289E-2</c:v>
                </c:pt>
                <c:pt idx="66">
                  <c:v>6.1101235576009126E-2</c:v>
                </c:pt>
                <c:pt idx="67">
                  <c:v>6.1326593857988505E-2</c:v>
                </c:pt>
                <c:pt idx="68">
                  <c:v>6.155189116220406E-2</c:v>
                </c:pt>
                <c:pt idx="69">
                  <c:v>6.1777127328334784E-2</c:v>
                </c:pt>
                <c:pt idx="70">
                  <c:v>6.2002302215868409E-2</c:v>
                </c:pt>
                <c:pt idx="71">
                  <c:v>6.2227415703958622E-2</c:v>
                </c:pt>
                <c:pt idx="72">
                  <c:v>6.2452467691284333E-2</c:v>
                </c:pt>
                <c:pt idx="73">
                  <c:v>6.2677458095907843E-2</c:v>
                </c:pt>
                <c:pt idx="74">
                  <c:v>6.2902386855133996E-2</c:v>
                </c:pt>
                <c:pt idx="75">
                  <c:v>6.3127253925370649E-2</c:v>
                </c:pt>
                <c:pt idx="76">
                  <c:v>6.3352059281988019E-2</c:v>
                </c:pt>
                <c:pt idx="77">
                  <c:v>6.3576802919180178E-2</c:v>
                </c:pt>
                <c:pt idx="78">
                  <c:v>6.3801484849826215E-2</c:v>
                </c:pt>
                <c:pt idx="79">
                  <c:v>6.4026105105351644E-2</c:v>
                </c:pt>
                <c:pt idx="80">
                  <c:v>6.4250663735590754E-2</c:v>
                </c:pt>
                <c:pt idx="81">
                  <c:v>6.4475160808650067E-2</c:v>
                </c:pt>
                <c:pt idx="82">
                  <c:v>6.4699596410770263E-2</c:v>
                </c:pt>
                <c:pt idx="83">
                  <c:v>6.4923970646191015E-2</c:v>
                </c:pt>
                <c:pt idx="84">
                  <c:v>6.5148283637014776E-2</c:v>
                </c:pt>
                <c:pt idx="85">
                  <c:v>6.5372535523071401E-2</c:v>
                </c:pt>
                <c:pt idx="86">
                  <c:v>6.5596726461783494E-2</c:v>
                </c:pt>
                <c:pt idx="87">
                  <c:v>6.5820856628032026E-2</c:v>
                </c:pt>
                <c:pt idx="88">
                  <c:v>6.6044926214022304E-2</c:v>
                </c:pt>
                <c:pt idx="89">
                  <c:v>6.6268935429150938E-2</c:v>
                </c:pt>
                <c:pt idx="90">
                  <c:v>6.649288449987302E-2</c:v>
                </c:pt>
                <c:pt idx="91">
                  <c:v>6.6716773669569227E-2</c:v>
                </c:pt>
                <c:pt idx="92">
                  <c:v>6.6940603198414092E-2</c:v>
                </c:pt>
                <c:pt idx="93">
                  <c:v>6.7164373363244975E-2</c:v>
                </c:pt>
                <c:pt idx="94">
                  <c:v>6.7388084457430567E-2</c:v>
                </c:pt>
                <c:pt idx="95">
                  <c:v>6.7611736790740909E-2</c:v>
                </c:pt>
                <c:pt idx="96">
                  <c:v>6.7835330689216766E-2</c:v>
                </c:pt>
                <c:pt idx="97">
                  <c:v>6.8058866495040893E-2</c:v>
                </c:pt>
                <c:pt idx="98">
                  <c:v>6.8282344566408054E-2</c:v>
                </c:pt>
                <c:pt idx="99">
                  <c:v>6.8505765277397462E-2</c:v>
                </c:pt>
                <c:pt idx="100">
                  <c:v>6.8729129017843824E-2</c:v>
                </c:pt>
                <c:pt idx="101">
                  <c:v>6.8952436193210107E-2</c:v>
                </c:pt>
                <c:pt idx="102">
                  <c:v>6.9175687224460575E-2</c:v>
                </c:pt>
                <c:pt idx="103">
                  <c:v>6.9398882547933596E-2</c:v>
                </c:pt>
                <c:pt idx="104">
                  <c:v>6.9622022615215523E-2</c:v>
                </c:pt>
                <c:pt idx="105">
                  <c:v>6.9845107893015498E-2</c:v>
                </c:pt>
                <c:pt idx="106">
                  <c:v>7.0068138863039753E-2</c:v>
                </c:pt>
                <c:pt idx="107">
                  <c:v>7.0291116021866593E-2</c:v>
                </c:pt>
                <c:pt idx="108">
                  <c:v>7.051403988082236E-2</c:v>
                </c:pt>
                <c:pt idx="109">
                  <c:v>7.0736910965857644E-2</c:v>
                </c:pt>
                <c:pt idx="110">
                  <c:v>7.0959729817423461E-2</c:v>
                </c:pt>
                <c:pt idx="111">
                  <c:v>7.1182496990348773E-2</c:v>
                </c:pt>
                <c:pt idx="112">
                  <c:v>7.1405213053717859E-2</c:v>
                </c:pt>
                <c:pt idx="113">
                  <c:v>7.1627878590747679E-2</c:v>
                </c:pt>
                <c:pt idx="114">
                  <c:v>7.185049419866732E-2</c:v>
                </c:pt>
                <c:pt idx="115">
                  <c:v>7.207306048859638E-2</c:v>
                </c:pt>
                <c:pt idx="116">
                  <c:v>7.2295578085424098E-2</c:v>
                </c:pt>
                <c:pt idx="117">
                  <c:v>7.2518047627689639E-2</c:v>
                </c:pt>
                <c:pt idx="118">
                  <c:v>7.2740469767462082E-2</c:v>
                </c:pt>
                <c:pt idx="119">
                  <c:v>7.2962845170220836E-2</c:v>
                </c:pt>
                <c:pt idx="120">
                  <c:v>7.3185174514737841E-2</c:v>
                </c:pt>
                <c:pt idx="121">
                  <c:v>7.3407458492957975E-2</c:v>
                </c:pt>
                <c:pt idx="122">
                  <c:v>7.3629697809882086E-2</c:v>
                </c:pt>
                <c:pt idx="123">
                  <c:v>7.3851893183448869E-2</c:v>
                </c:pt>
                <c:pt idx="124">
                  <c:v>7.4074045344418374E-2</c:v>
                </c:pt>
                <c:pt idx="125">
                  <c:v>7.429615503625514E-2</c:v>
                </c:pt>
                <c:pt idx="126">
                  <c:v>7.4518223015011945E-2</c:v>
                </c:pt>
                <c:pt idx="127">
                  <c:v>7.4740250049214862E-2</c:v>
                </c:pt>
                <c:pt idx="128">
                  <c:v>7.4962236919747113E-2</c:v>
                </c:pt>
                <c:pt idx="129">
                  <c:v>7.5184184419735067E-2</c:v>
                </c:pt>
                <c:pt idx="130">
                  <c:v>7.5406093354433407E-2</c:v>
                </c:pt>
                <c:pt idx="131">
                  <c:v>7.5627964541111509E-2</c:v>
                </c:pt>
                <c:pt idx="132">
                  <c:v>7.5849798808940216E-2</c:v>
                </c:pt>
                <c:pt idx="133">
                  <c:v>7.6071596998878152E-2</c:v>
                </c:pt>
                <c:pt idx="134">
                  <c:v>7.6293359963560153E-2</c:v>
                </c:pt>
                <c:pt idx="135">
                  <c:v>7.651508856718435E-2</c:v>
                </c:pt>
                <c:pt idx="136">
                  <c:v>7.6736783685400947E-2</c:v>
                </c:pt>
                <c:pt idx="137">
                  <c:v>7.6958446205201037E-2</c:v>
                </c:pt>
                <c:pt idx="138">
                  <c:v>7.7180077024805449E-2</c:v>
                </c:pt>
                <c:pt idx="139">
                  <c:v>7.7401677053554593E-2</c:v>
                </c:pt>
                <c:pt idx="140">
                  <c:v>7.7623247211798876E-2</c:v>
                </c:pt>
                <c:pt idx="141">
                  <c:v>7.7844788430789083E-2</c:v>
                </c:pt>
                <c:pt idx="142">
                  <c:v>7.8066301652566811E-2</c:v>
                </c:pt>
                <c:pt idx="143">
                  <c:v>7.8287787829856639E-2</c:v>
                </c:pt>
                <c:pt idx="144">
                  <c:v>7.8509247925957579E-2</c:v>
                </c:pt>
                <c:pt idx="145">
                  <c:v>7.8730682914635391E-2</c:v>
                </c:pt>
                <c:pt idx="146">
                  <c:v>7.89520937800154E-2</c:v>
                </c:pt>
                <c:pt idx="147">
                  <c:v>7.9173481516475505E-2</c:v>
                </c:pt>
                <c:pt idx="148">
                  <c:v>7.9394847128539753E-2</c:v>
                </c:pt>
                <c:pt idx="149">
                  <c:v>7.9616191630772437E-2</c:v>
                </c:pt>
                <c:pt idx="150">
                  <c:v>7.9837516047672683E-2</c:v>
                </c:pt>
                <c:pt idx="151">
                  <c:v>8.0058821413568765E-2</c:v>
                </c:pt>
                <c:pt idx="152">
                  <c:v>8.0280108772513833E-2</c:v>
                </c:pt>
                <c:pt idx="153">
                  <c:v>8.0501379178181634E-2</c:v>
                </c:pt>
                <c:pt idx="154">
                  <c:v>8.0722633693762619E-2</c:v>
                </c:pt>
                <c:pt idx="155">
                  <c:v>8.0943873391859877E-2</c:v>
                </c:pt>
                <c:pt idx="156">
                  <c:v>8.1165099354387427E-2</c:v>
                </c:pt>
                <c:pt idx="157">
                  <c:v>8.1386312672466196E-2</c:v>
                </c:pt>
                <c:pt idx="158">
                  <c:v>8.1607514446322998E-2</c:v>
                </c:pt>
                <c:pt idx="159">
                  <c:v>8.1828705785187764E-2</c:v>
                </c:pt>
                <c:pt idx="160">
                  <c:v>8.2049887807193411E-2</c:v>
                </c:pt>
                <c:pt idx="161">
                  <c:v>8.2271061639273516E-2</c:v>
                </c:pt>
                <c:pt idx="162">
                  <c:v>8.2492228417063204E-2</c:v>
                </c:pt>
                <c:pt idx="163">
                  <c:v>8.2713389284797947E-2</c:v>
                </c:pt>
                <c:pt idx="164">
                  <c:v>8.2934545395214707E-2</c:v>
                </c:pt>
                <c:pt idx="165">
                  <c:v>8.3155697909452375E-2</c:v>
                </c:pt>
                <c:pt idx="166">
                  <c:v>8.3376847996952622E-2</c:v>
                </c:pt>
                <c:pt idx="167">
                  <c:v>8.3597996835362037E-2</c:v>
                </c:pt>
                <c:pt idx="168">
                  <c:v>8.3819145610433882E-2</c:v>
                </c:pt>
                <c:pt idx="169">
                  <c:v>8.4040295515930591E-2</c:v>
                </c:pt>
                <c:pt idx="170">
                  <c:v>8.4261447753526328E-2</c:v>
                </c:pt>
                <c:pt idx="171">
                  <c:v>8.4482603532710268E-2</c:v>
                </c:pt>
                <c:pt idx="172">
                  <c:v>8.4703764070690968E-2</c:v>
                </c:pt>
                <c:pt idx="173">
                  <c:v>8.4924930592299067E-2</c:v>
                </c:pt>
                <c:pt idx="174">
                  <c:v>8.5146104329893099E-2</c:v>
                </c:pt>
                <c:pt idx="175">
                  <c:v>8.5367286523263447E-2</c:v>
                </c:pt>
                <c:pt idx="176">
                  <c:v>8.5588478419537886E-2</c:v>
                </c:pt>
                <c:pt idx="177">
                  <c:v>8.580968127308769E-2</c:v>
                </c:pt>
                <c:pt idx="178">
                  <c:v>8.6030896345433039E-2</c:v>
                </c:pt>
                <c:pt idx="179">
                  <c:v>8.6252124905149538E-2</c:v>
                </c:pt>
                <c:pt idx="180">
                  <c:v>8.6473368227775738E-2</c:v>
                </c:pt>
                <c:pt idx="181">
                  <c:v>8.669462759572015E-2</c:v>
                </c:pt>
                <c:pt idx="182">
                  <c:v>8.6915904298168437E-2</c:v>
                </c:pt>
                <c:pt idx="183">
                  <c:v>8.7137199630992174E-2</c:v>
                </c:pt>
                <c:pt idx="184">
                  <c:v>8.7358514896656941E-2</c:v>
                </c:pt>
                <c:pt idx="185">
                  <c:v>8.7579851404131437E-2</c:v>
                </c:pt>
                <c:pt idx="186">
                  <c:v>8.7801210468796673E-2</c:v>
                </c:pt>
                <c:pt idx="187">
                  <c:v>8.8022593412355507E-2</c:v>
                </c:pt>
                <c:pt idx="188">
                  <c:v>8.8244001562742994E-2</c:v>
                </c:pt>
                <c:pt idx="189">
                  <c:v>8.8465436254036647E-2</c:v>
                </c:pt>
                <c:pt idx="190">
                  <c:v>8.8686898826367655E-2</c:v>
                </c:pt>
                <c:pt idx="191">
                  <c:v>8.8908390625831585E-2</c:v>
                </c:pt>
                <c:pt idx="192">
                  <c:v>8.9129913004400318E-2</c:v>
                </c:pt>
                <c:pt idx="193">
                  <c:v>8.9351467319834524E-2</c:v>
                </c:pt>
                <c:pt idx="194">
                  <c:v>8.9573054935595225E-2</c:v>
                </c:pt>
                <c:pt idx="195">
                  <c:v>8.979467722075736E-2</c:v>
                </c:pt>
                <c:pt idx="196">
                  <c:v>9.0016335549922971E-2</c:v>
                </c:pt>
                <c:pt idx="197">
                  <c:v>9.0238031303133626E-2</c:v>
                </c:pt>
                <c:pt idx="198">
                  <c:v>9.045976586578669E-2</c:v>
                </c:pt>
                <c:pt idx="199">
                  <c:v>9.0681540628547511E-2</c:v>
                </c:pt>
                <c:pt idx="200">
                  <c:v>9.0903356987264997E-2</c:v>
                </c:pt>
                <c:pt idx="201">
                  <c:v>9.1125216342887297E-2</c:v>
                </c:pt>
                <c:pt idx="202">
                  <c:v>9.1347120101376647E-2</c:v>
                </c:pt>
                <c:pt idx="203">
                  <c:v>9.1569069673625603E-2</c:v>
                </c:pt>
                <c:pt idx="204">
                  <c:v>9.1791066475372912E-2</c:v>
                </c:pt>
                <c:pt idx="205">
                  <c:v>9.2013111927120972E-2</c:v>
                </c:pt>
                <c:pt idx="206">
                  <c:v>9.2235207454052281E-2</c:v>
                </c:pt>
                <c:pt idx="207">
                  <c:v>9.2457354485946691E-2</c:v>
                </c:pt>
                <c:pt idx="208">
                  <c:v>9.2679554457100327E-2</c:v>
                </c:pt>
                <c:pt idx="209">
                  <c:v>9.2901808806242367E-2</c:v>
                </c:pt>
                <c:pt idx="210">
                  <c:v>9.3124118976454812E-2</c:v>
                </c:pt>
                <c:pt idx="211">
                  <c:v>9.3346486415090621E-2</c:v>
                </c:pt>
                <c:pt idx="212">
                  <c:v>9.3568912573693375E-2</c:v>
                </c:pt>
                <c:pt idx="213">
                  <c:v>9.3791398907917239E-2</c:v>
                </c:pt>
                <c:pt idx="214">
                  <c:v>9.4013946877446422E-2</c:v>
                </c:pt>
                <c:pt idx="215">
                  <c:v>9.4236557945916094E-2</c:v>
                </c:pt>
                <c:pt idx="216">
                  <c:v>9.445923358083326E-2</c:v>
                </c:pt>
                <c:pt idx="217">
                  <c:v>9.4681975253497766E-2</c:v>
                </c:pt>
                <c:pt idx="218">
                  <c:v>9.4904784438923653E-2</c:v>
                </c:pt>
                <c:pt idx="219">
                  <c:v>9.5127662615761444E-2</c:v>
                </c:pt>
                <c:pt idx="220">
                  <c:v>9.53506112662207E-2</c:v>
                </c:pt>
                <c:pt idx="221">
                  <c:v>9.5573631875991868E-2</c:v>
                </c:pt>
                <c:pt idx="222">
                  <c:v>9.579672593417006E-2</c:v>
                </c:pt>
                <c:pt idx="223">
                  <c:v>9.6019894933178321E-2</c:v>
                </c:pt>
                <c:pt idx="224">
                  <c:v>9.6243140368690722E-2</c:v>
                </c:pt>
                <c:pt idx="225">
                  <c:v>9.6466463739557876E-2</c:v>
                </c:pt>
                <c:pt idx="226">
                  <c:v>9.6689866547730208E-2</c:v>
                </c:pt>
                <c:pt idx="227">
                  <c:v>9.6913350298182946E-2</c:v>
                </c:pt>
                <c:pt idx="228">
                  <c:v>9.7136916498842651E-2</c:v>
                </c:pt>
                <c:pt idx="229">
                  <c:v>9.7360566660510767E-2</c:v>
                </c:pt>
                <c:pt idx="230">
                  <c:v>9.7584302296791145E-2</c:v>
                </c:pt>
                <c:pt idx="231">
                  <c:v>9.780812492401593E-2</c:v>
                </c:pt>
                <c:pt idx="232">
                  <c:v>9.8032036061171973E-2</c:v>
                </c:pt>
                <c:pt idx="233">
                  <c:v>9.8256037229828314E-2</c:v>
                </c:pt>
                <c:pt idx="234">
                  <c:v>9.8480129954062703E-2</c:v>
                </c:pt>
                <c:pt idx="235">
                  <c:v>9.8704315760390751E-2</c:v>
                </c:pt>
                <c:pt idx="236">
                  <c:v>9.8928596177692632E-2</c:v>
                </c:pt>
                <c:pt idx="237">
                  <c:v>9.9152972737142575E-2</c:v>
                </c:pt>
                <c:pt idx="238">
                  <c:v>9.9377446972136935E-2</c:v>
                </c:pt>
                <c:pt idx="239">
                  <c:v>9.9602020418223913E-2</c:v>
                </c:pt>
                <c:pt idx="240">
                  <c:v>9.9826694613032604E-2</c:v>
                </c:pt>
                <c:pt idx="241">
                  <c:v>0.10005147109620335</c:v>
                </c:pt>
                <c:pt idx="242">
                  <c:v>0.10027635140931776</c:v>
                </c:pt>
                <c:pt idx="243">
                  <c:v>0.10050133709582912</c:v>
                </c:pt>
                <c:pt idx="244">
                  <c:v>0.10072642970099319</c:v>
                </c:pt>
                <c:pt idx="245">
                  <c:v>0.10095163077180042</c:v>
                </c:pt>
                <c:pt idx="246">
                  <c:v>0.10117694185690633</c:v>
                </c:pt>
                <c:pt idx="247">
                  <c:v>0.1014023645065644</c:v>
                </c:pt>
                <c:pt idx="248">
                  <c:v>0.10162790027255739</c:v>
                </c:pt>
                <c:pt idx="249">
                  <c:v>0.1018535507081316</c:v>
                </c:pt>
                <c:pt idx="250">
                  <c:v>0.10207931736792802</c:v>
                </c:pt>
                <c:pt idx="251">
                  <c:v>0.10230520180791716</c:v>
                </c:pt>
                <c:pt idx="252">
                  <c:v>0.10253120558533189</c:v>
                </c:pt>
                <c:pt idx="253">
                  <c:v>0.10275733025860198</c:v>
                </c:pt>
                <c:pt idx="254">
                  <c:v>0.10298357738728788</c:v>
                </c:pt>
                <c:pt idx="255">
                  <c:v>0.10320994853201594</c:v>
                </c:pt>
                <c:pt idx="256">
                  <c:v>0.10343644525441351</c:v>
                </c:pt>
                <c:pt idx="257">
                  <c:v>0.10366306911704411</c:v>
                </c:pt>
                <c:pt idx="258">
                  <c:v>0.10388982168334308</c:v>
                </c:pt>
                <c:pt idx="259">
                  <c:v>0.10411670451755381</c:v>
                </c:pt>
                <c:pt idx="260">
                  <c:v>0.10434371918466416</c:v>
                </c:pt>
                <c:pt idx="261">
                  <c:v>0.10457086725034313</c:v>
                </c:pt>
                <c:pt idx="262">
                  <c:v>0.10479815028087822</c:v>
                </c:pt>
                <c:pt idx="263">
                  <c:v>0.10502556984311218</c:v>
                </c:pt>
                <c:pt idx="264">
                  <c:v>0.10525312750438157</c:v>
                </c:pt>
                <c:pt idx="265">
                  <c:v>0.10548082483245426</c:v>
                </c:pt>
                <c:pt idx="266">
                  <c:v>0.10570866339546819</c:v>
                </c:pt>
                <c:pt idx="267">
                  <c:v>0.10593664476186995</c:v>
                </c:pt>
                <c:pt idx="268">
                  <c:v>0.10616477050035368</c:v>
                </c:pt>
                <c:pt idx="269">
                  <c:v>0.10639304217980104</c:v>
                </c:pt>
                <c:pt idx="270">
                  <c:v>0.10662146136922013</c:v>
                </c:pt>
                <c:pt idx="271">
                  <c:v>0.10685002963768656</c:v>
                </c:pt>
                <c:pt idx="272">
                  <c:v>0.10707874855428313</c:v>
                </c:pt>
                <c:pt idx="273">
                  <c:v>0.10730761968804022</c:v>
                </c:pt>
                <c:pt idx="274">
                  <c:v>0.10753664460787801</c:v>
                </c:pt>
                <c:pt idx="275">
                  <c:v>0.10776582488254659</c:v>
                </c:pt>
                <c:pt idx="276">
                  <c:v>0.10799516208056878</c:v>
                </c:pt>
                <c:pt idx="277">
                  <c:v>0.10822465777018109</c:v>
                </c:pt>
                <c:pt idx="278">
                  <c:v>0.10845431351927709</c:v>
                </c:pt>
                <c:pt idx="279">
                  <c:v>0.10868413089534913</c:v>
                </c:pt>
                <c:pt idx="280">
                  <c:v>0.10891411146543174</c:v>
                </c:pt>
                <c:pt idx="281">
                  <c:v>0.10914425679604504</c:v>
                </c:pt>
                <c:pt idx="282">
                  <c:v>0.10937456845313855</c:v>
                </c:pt>
                <c:pt idx="283">
                  <c:v>0.10960504800203438</c:v>
                </c:pt>
                <c:pt idx="284">
                  <c:v>0.10983569700737229</c:v>
                </c:pt>
                <c:pt idx="285">
                  <c:v>0.11006651703305367</c:v>
                </c:pt>
                <c:pt idx="286">
                  <c:v>0.11029750964218672</c:v>
                </c:pt>
                <c:pt idx="287">
                  <c:v>0.11052867639703161</c:v>
                </c:pt>
                <c:pt idx="288">
                  <c:v>0.11076001885894673</c:v>
                </c:pt>
                <c:pt idx="289">
                  <c:v>0.11099153858833234</c:v>
                </c:pt>
                <c:pt idx="290">
                  <c:v>0.11122323714457963</c:v>
                </c:pt>
                <c:pt idx="291">
                  <c:v>0.11145511608601515</c:v>
                </c:pt>
                <c:pt idx="292">
                  <c:v>0.11168717696984806</c:v>
                </c:pt>
                <c:pt idx="293">
                  <c:v>0.11191942135211772</c:v>
                </c:pt>
                <c:pt idx="294">
                  <c:v>0.11215185078764049</c:v>
                </c:pt>
                <c:pt idx="295">
                  <c:v>0.11238446682995751</c:v>
                </c:pt>
                <c:pt idx="296">
                  <c:v>0.11261727103128344</c:v>
                </c:pt>
                <c:pt idx="297">
                  <c:v>0.11285026494245326</c:v>
                </c:pt>
                <c:pt idx="298">
                  <c:v>0.11308345011287321</c:v>
                </c:pt>
                <c:pt idx="299">
                  <c:v>0.11331682809046702</c:v>
                </c:pt>
                <c:pt idx="300">
                  <c:v>0.11355040042162738</c:v>
                </c:pt>
                <c:pt idx="301">
                  <c:v>0.11378416865116416</c:v>
                </c:pt>
                <c:pt idx="302">
                  <c:v>0.11401813432225488</c:v>
                </c:pt>
                <c:pt idx="303">
                  <c:v>0.11425229897639505</c:v>
                </c:pt>
                <c:pt idx="304">
                  <c:v>0.11448666415334774</c:v>
                </c:pt>
                <c:pt idx="305">
                  <c:v>0.11472123139109494</c:v>
                </c:pt>
                <c:pt idx="306">
                  <c:v>0.11495600222578885</c:v>
                </c:pt>
                <c:pt idx="307">
                  <c:v>0.1151909781917034</c:v>
                </c:pt>
                <c:pt idx="308">
                  <c:v>0.11542616082118387</c:v>
                </c:pt>
                <c:pt idx="309">
                  <c:v>0.11566155164460259</c:v>
                </c:pt>
                <c:pt idx="310">
                  <c:v>0.11589715219030708</c:v>
                </c:pt>
                <c:pt idx="311">
                  <c:v>0.11613296398457622</c:v>
                </c:pt>
                <c:pt idx="312">
                  <c:v>0.11636898855157046</c:v>
                </c:pt>
                <c:pt idx="313">
                  <c:v>0.11660522741328602</c:v>
                </c:pt>
                <c:pt idx="314">
                  <c:v>0.11684168208950914</c:v>
                </c:pt>
                <c:pt idx="315">
                  <c:v>0.11707835409776773</c:v>
                </c:pt>
                <c:pt idx="316">
                  <c:v>0.11731524495328796</c:v>
                </c:pt>
                <c:pt idx="317">
                  <c:v>0.11755235616894635</c:v>
                </c:pt>
                <c:pt idx="318">
                  <c:v>0.11778968925522564</c:v>
                </c:pt>
                <c:pt idx="319">
                  <c:v>0.11802724572016919</c:v>
                </c:pt>
                <c:pt idx="320">
                  <c:v>0.11826502706933673</c:v>
                </c:pt>
                <c:pt idx="321">
                  <c:v>0.11850303480575897</c:v>
                </c:pt>
                <c:pt idx="322">
                  <c:v>0.11874127042989463</c:v>
                </c:pt>
                <c:pt idx="323">
                  <c:v>0.1189797354395848</c:v>
                </c:pt>
                <c:pt idx="324">
                  <c:v>0.11921843133001116</c:v>
                </c:pt>
                <c:pt idx="325">
                  <c:v>0.1194573595936512</c:v>
                </c:pt>
                <c:pt idx="326">
                  <c:v>0.11969652172023595</c:v>
                </c:pt>
                <c:pt idx="327">
                  <c:v>0.11993591919670656</c:v>
                </c:pt>
                <c:pt idx="328">
                  <c:v>0.12017555350717241</c:v>
                </c:pt>
                <c:pt idx="329">
                  <c:v>0.12041542613286882</c:v>
                </c:pt>
                <c:pt idx="330">
                  <c:v>0.12065553855211443</c:v>
                </c:pt>
                <c:pt idx="331">
                  <c:v>0.12089589224027056</c:v>
                </c:pt>
                <c:pt idx="332">
                  <c:v>0.1211364886696986</c:v>
                </c:pt>
                <c:pt idx="333">
                  <c:v>0.12137732930972091</c:v>
                </c:pt>
                <c:pt idx="334">
                  <c:v>0.12161841562657727</c:v>
                </c:pt>
                <c:pt idx="335">
                  <c:v>0.12185974908338698</c:v>
                </c:pt>
                <c:pt idx="336">
                  <c:v>0.12210133114010675</c:v>
                </c:pt>
                <c:pt idx="337">
                  <c:v>0.12234316325349157</c:v>
                </c:pt>
                <c:pt idx="338">
                  <c:v>0.12258524687705552</c:v>
                </c:pt>
                <c:pt idx="339">
                  <c:v>0.12282758346103033</c:v>
                </c:pt>
                <c:pt idx="340">
                  <c:v>0.12307017445232916</c:v>
                </c:pt>
                <c:pt idx="341">
                  <c:v>0.12331302129450537</c:v>
                </c:pt>
                <c:pt idx="342">
                  <c:v>0.12355612542771445</c:v>
                </c:pt>
                <c:pt idx="343">
                  <c:v>0.12379948828867676</c:v>
                </c:pt>
                <c:pt idx="344">
                  <c:v>0.12404311131063823</c:v>
                </c:pt>
                <c:pt idx="345">
                  <c:v>0.1242869959233332</c:v>
                </c:pt>
                <c:pt idx="346">
                  <c:v>0.1245311435529465</c:v>
                </c:pt>
                <c:pt idx="347">
                  <c:v>0.12477555562207716</c:v>
                </c:pt>
                <c:pt idx="348">
                  <c:v>0.12502023354970004</c:v>
                </c:pt>
                <c:pt idx="349">
                  <c:v>0.12526517875113038</c:v>
                </c:pt>
                <c:pt idx="350">
                  <c:v>0.12551039263798672</c:v>
                </c:pt>
                <c:pt idx="351">
                  <c:v>0.12575587661815477</c:v>
                </c:pt>
                <c:pt idx="352">
                  <c:v>0.12600163209575191</c:v>
                </c:pt>
                <c:pt idx="353">
                  <c:v>0.12624766047109109</c:v>
                </c:pt>
                <c:pt idx="354">
                  <c:v>0.12649396314064579</c:v>
                </c:pt>
                <c:pt idx="355">
                  <c:v>0.12674054149701452</c:v>
                </c:pt>
                <c:pt idx="356">
                  <c:v>0.12698739692888725</c:v>
                </c:pt>
                <c:pt idx="357">
                  <c:v>0.1272345308210085</c:v>
                </c:pt>
                <c:pt idx="358">
                  <c:v>0.12748194455414524</c:v>
                </c:pt>
                <c:pt idx="359">
                  <c:v>0.12772963950505231</c:v>
                </c:pt>
                <c:pt idx="360">
                  <c:v>0.12797761704643779</c:v>
                </c:pt>
                <c:pt idx="361">
                  <c:v>0.12822587854692999</c:v>
                </c:pt>
                <c:pt idx="362">
                  <c:v>0.1284744253710447</c:v>
                </c:pt>
                <c:pt idx="363">
                  <c:v>0.12872325887915145</c:v>
                </c:pt>
                <c:pt idx="364">
                  <c:v>0.12897238042744133</c:v>
                </c:pt>
                <c:pt idx="365">
                  <c:v>0.12922179136789402</c:v>
                </c:pt>
                <c:pt idx="366">
                  <c:v>0.12947149304824576</c:v>
                </c:pt>
                <c:pt idx="367">
                  <c:v>0.12972148681195744</c:v>
                </c:pt>
                <c:pt idx="368">
                  <c:v>0.12997177399818288</c:v>
                </c:pt>
                <c:pt idx="369">
                  <c:v>0.13022235594173742</c:v>
                </c:pt>
                <c:pt idx="370">
                  <c:v>0.13047323397306668</c:v>
                </c:pt>
                <c:pt idx="371">
                  <c:v>0.13072440941821509</c:v>
                </c:pt>
                <c:pt idx="372">
                  <c:v>0.13097588359879633</c:v>
                </c:pt>
                <c:pt idx="373">
                  <c:v>0.13122765783196177</c:v>
                </c:pt>
                <c:pt idx="374">
                  <c:v>0.13147973343037075</c:v>
                </c:pt>
                <c:pt idx="375">
                  <c:v>0.1317321117021609</c:v>
                </c:pt>
                <c:pt idx="376">
                  <c:v>0.13198479395091767</c:v>
                </c:pt>
                <c:pt idx="377">
                  <c:v>0.13223778147564594</c:v>
                </c:pt>
                <c:pt idx="378">
                  <c:v>0.13249107557073964</c:v>
                </c:pt>
                <c:pt idx="379">
                  <c:v>0.13274467752595392</c:v>
                </c:pt>
                <c:pt idx="380">
                  <c:v>0.13299858862637565</c:v>
                </c:pt>
                <c:pt idx="381">
                  <c:v>0.13325281015239529</c:v>
                </c:pt>
                <c:pt idx="382">
                  <c:v>0.13350734337967868</c:v>
                </c:pt>
                <c:pt idx="383">
                  <c:v>0.13376218957913902</c:v>
                </c:pt>
                <c:pt idx="384">
                  <c:v>0.13401735001690901</c:v>
                </c:pt>
                <c:pt idx="385">
                  <c:v>0.13427282595431383</c:v>
                </c:pt>
                <c:pt idx="386">
                  <c:v>0.13452861864784341</c:v>
                </c:pt>
                <c:pt idx="387">
                  <c:v>0.13478472934912558</c:v>
                </c:pt>
                <c:pt idx="388">
                  <c:v>0.13504115930489949</c:v>
                </c:pt>
                <c:pt idx="389">
                  <c:v>0.13529790975698908</c:v>
                </c:pt>
                <c:pt idx="390">
                  <c:v>0.13555498194227614</c:v>
                </c:pt>
                <c:pt idx="391">
                  <c:v>0.13581237709267563</c:v>
                </c:pt>
                <c:pt idx="392">
                  <c:v>0.13607009643510865</c:v>
                </c:pt>
                <c:pt idx="393">
                  <c:v>0.13632814119147721</c:v>
                </c:pt>
                <c:pt idx="394">
                  <c:v>0.13658651257863949</c:v>
                </c:pt>
                <c:pt idx="395">
                  <c:v>0.13684521180838408</c:v>
                </c:pt>
                <c:pt idx="396">
                  <c:v>0.13710424008740535</c:v>
                </c:pt>
                <c:pt idx="397">
                  <c:v>0.13736359861727879</c:v>
                </c:pt>
                <c:pt idx="398">
                  <c:v>0.13762328859443693</c:v>
                </c:pt>
                <c:pt idx="399">
                  <c:v>0.1378833112101448</c:v>
                </c:pt>
                <c:pt idx="400">
                  <c:v>0.13814366765047634</c:v>
                </c:pt>
                <c:pt idx="401">
                  <c:v>0.13840435909629076</c:v>
                </c:pt>
                <c:pt idx="402">
                  <c:v>0.1386653867232083</c:v>
                </c:pt>
                <c:pt idx="403">
                  <c:v>0.13892675170158836</c:v>
                </c:pt>
                <c:pt idx="404">
                  <c:v>0.13918845519650544</c:v>
                </c:pt>
                <c:pt idx="405">
                  <c:v>0.13945049836772708</c:v>
                </c:pt>
                <c:pt idx="406">
                  <c:v>0.13971288236969043</c:v>
                </c:pt>
                <c:pt idx="407">
                  <c:v>0.13997560835148098</c:v>
                </c:pt>
                <c:pt idx="408">
                  <c:v>0.14023867745681026</c:v>
                </c:pt>
                <c:pt idx="409">
                  <c:v>0.1405020908239932</c:v>
                </c:pt>
                <c:pt idx="410">
                  <c:v>0.14076584958592769</c:v>
                </c:pt>
                <c:pt idx="411">
                  <c:v>0.14102995487007255</c:v>
                </c:pt>
                <c:pt idx="412">
                  <c:v>0.14129440779842611</c:v>
                </c:pt>
                <c:pt idx="413">
                  <c:v>0.14155920948750597</c:v>
                </c:pt>
                <c:pt idx="414">
                  <c:v>0.14182436104832757</c:v>
                </c:pt>
                <c:pt idx="415">
                  <c:v>0.14208986358638465</c:v>
                </c:pt>
                <c:pt idx="416">
                  <c:v>0.14235571820162782</c:v>
                </c:pt>
                <c:pt idx="417">
                  <c:v>0.14262192598844525</c:v>
                </c:pt>
                <c:pt idx="418">
                  <c:v>0.142888488035643</c:v>
                </c:pt>
                <c:pt idx="419">
                  <c:v>0.14315540542642463</c:v>
                </c:pt>
                <c:pt idx="420">
                  <c:v>0.1434226792383726</c:v>
                </c:pt>
                <c:pt idx="421">
                  <c:v>0.14369031054342904</c:v>
                </c:pt>
                <c:pt idx="422">
                  <c:v>0.14395830040787558</c:v>
                </c:pt>
                <c:pt idx="423">
                  <c:v>0.14422664989231698</c:v>
                </c:pt>
                <c:pt idx="424">
                  <c:v>0.14449536005166</c:v>
                </c:pt>
                <c:pt idx="425">
                  <c:v>0.14476443193509719</c:v>
                </c:pt>
                <c:pt idx="426">
                  <c:v>0.14503386658608766</c:v>
                </c:pt>
                <c:pt idx="427">
                  <c:v>0.14530366504233941</c:v>
                </c:pt>
                <c:pt idx="428">
                  <c:v>0.14557382833579188</c:v>
                </c:pt>
                <c:pt idx="429">
                  <c:v>0.14584435749259822</c:v>
                </c:pt>
                <c:pt idx="430">
                  <c:v>0.14611525353310909</c:v>
                </c:pt>
                <c:pt idx="431">
                  <c:v>0.14638651747185383</c:v>
                </c:pt>
                <c:pt idx="432">
                  <c:v>0.14665815031752497</c:v>
                </c:pt>
                <c:pt idx="433">
                  <c:v>0.14693015307296139</c:v>
                </c:pt>
                <c:pt idx="434">
                  <c:v>0.14720252673513226</c:v>
                </c:pt>
                <c:pt idx="435">
                  <c:v>0.14747527229511986</c:v>
                </c:pt>
                <c:pt idx="436">
                  <c:v>0.1477483907381045</c:v>
                </c:pt>
                <c:pt idx="437">
                  <c:v>0.14802188304334854</c:v>
                </c:pt>
                <c:pt idx="438">
                  <c:v>0.14829575018418087</c:v>
                </c:pt>
                <c:pt idx="439">
                  <c:v>0.14856999312798164</c:v>
                </c:pt>
                <c:pt idx="440">
                  <c:v>0.14884461283616646</c:v>
                </c:pt>
                <c:pt idx="441">
                  <c:v>0.14911961026417286</c:v>
                </c:pt>
                <c:pt idx="442">
                  <c:v>0.14939498636144405</c:v>
                </c:pt>
                <c:pt idx="443">
                  <c:v>0.14967074207141548</c:v>
                </c:pt>
                <c:pt idx="444">
                  <c:v>0.14994687833150006</c:v>
                </c:pt>
                <c:pt idx="445">
                  <c:v>0.15022339607307389</c:v>
                </c:pt>
                <c:pt idx="446">
                  <c:v>0.15050029622146299</c:v>
                </c:pt>
                <c:pt idx="447">
                  <c:v>0.15077757969592906</c:v>
                </c:pt>
                <c:pt idx="448">
                  <c:v>0.15105524740965623</c:v>
                </c:pt>
                <c:pt idx="449">
                  <c:v>0.15133330026973724</c:v>
                </c:pt>
                <c:pt idx="450">
                  <c:v>0.15161173917716114</c:v>
                </c:pt>
                <c:pt idx="451">
                  <c:v>0.15189056502680001</c:v>
                </c:pt>
                <c:pt idx="452">
                  <c:v>0.15216977870739609</c:v>
                </c:pt>
                <c:pt idx="453">
                  <c:v>0.15244938110154946</c:v>
                </c:pt>
                <c:pt idx="454">
                  <c:v>0.15272937308570564</c:v>
                </c:pt>
                <c:pt idx="455">
                  <c:v>0.15300975553014387</c:v>
                </c:pt>
                <c:pt idx="456">
                  <c:v>0.15329052929896431</c:v>
                </c:pt>
                <c:pt idx="457">
                  <c:v>0.15357169525007716</c:v>
                </c:pt>
                <c:pt idx="458">
                  <c:v>0.153853254235191</c:v>
                </c:pt>
                <c:pt idx="459">
                  <c:v>0.15413520709980119</c:v>
                </c:pt>
                <c:pt idx="460">
                  <c:v>0.15441755468317842</c:v>
                </c:pt>
                <c:pt idx="461">
                  <c:v>0.15470029781835892</c:v>
                </c:pt>
                <c:pt idx="462">
                  <c:v>0.15498343733213238</c:v>
                </c:pt>
                <c:pt idx="463">
                  <c:v>0.15526697404503223</c:v>
                </c:pt>
                <c:pt idx="464">
                  <c:v>0.15555090877132499</c:v>
                </c:pt>
                <c:pt idx="465">
                  <c:v>0.1558352423190002</c:v>
                </c:pt>
                <c:pt idx="466">
                  <c:v>0.15611997548975995</c:v>
                </c:pt>
                <c:pt idx="467">
                  <c:v>0.15640510907901012</c:v>
                </c:pt>
                <c:pt idx="468">
                  <c:v>0.15669064387584922</c:v>
                </c:pt>
                <c:pt idx="469">
                  <c:v>0.15697658066306089</c:v>
                </c:pt>
                <c:pt idx="470">
                  <c:v>0.15726292021710275</c:v>
                </c:pt>
                <c:pt idx="471">
                  <c:v>0.15754966330809872</c:v>
                </c:pt>
                <c:pt idx="472">
                  <c:v>0.15783681069982966</c:v>
                </c:pt>
                <c:pt idx="473">
                  <c:v>0.15812436314972428</c:v>
                </c:pt>
                <c:pt idx="474">
                  <c:v>0.15841232140885128</c:v>
                </c:pt>
                <c:pt idx="475">
                  <c:v>0.15870068622191083</c:v>
                </c:pt>
                <c:pt idx="476">
                  <c:v>0.15898945832722658</c:v>
                </c:pt>
                <c:pt idx="477">
                  <c:v>0.15927863845673726</c:v>
                </c:pt>
                <c:pt idx="478">
                  <c:v>0.15956822733598919</c:v>
                </c:pt>
                <c:pt idx="479">
                  <c:v>0.15985822568412864</c:v>
                </c:pt>
                <c:pt idx="480">
                  <c:v>0.16014863421389477</c:v>
                </c:pt>
                <c:pt idx="481">
                  <c:v>0.16043945363161194</c:v>
                </c:pt>
                <c:pt idx="482">
                  <c:v>0.16073068463718301</c:v>
                </c:pt>
                <c:pt idx="483">
                  <c:v>0.16102232792408205</c:v>
                </c:pt>
                <c:pt idx="484">
                  <c:v>0.16131438417934785</c:v>
                </c:pt>
                <c:pt idx="485">
                  <c:v>0.161606854083578</c:v>
                </c:pt>
                <c:pt idx="486">
                  <c:v>0.16189973831092133</c:v>
                </c:pt>
                <c:pt idx="487">
                  <c:v>0.16219303752907308</c:v>
                </c:pt>
                <c:pt idx="488">
                  <c:v>0.16248675239926771</c:v>
                </c:pt>
                <c:pt idx="489">
                  <c:v>0.16278088357627415</c:v>
                </c:pt>
                <c:pt idx="490">
                  <c:v>0.16307543170838951</c:v>
                </c:pt>
                <c:pt idx="491">
                  <c:v>0.16337039743743392</c:v>
                </c:pt>
                <c:pt idx="492">
                  <c:v>0.16366578139874463</c:v>
                </c:pt>
                <c:pt idx="493">
                  <c:v>0.1639615842211721</c:v>
                </c:pt>
                <c:pt idx="494">
                  <c:v>0.16425780652707403</c:v>
                </c:pt>
                <c:pt idx="495">
                  <c:v>0.16455444893231067</c:v>
                </c:pt>
                <c:pt idx="496">
                  <c:v>0.16485151204624113</c:v>
                </c:pt>
                <c:pt idx="497">
                  <c:v>0.1651489964717178</c:v>
                </c:pt>
                <c:pt idx="498">
                  <c:v>0.16544690280508251</c:v>
                </c:pt>
                <c:pt idx="499">
                  <c:v>0.16574523163616312</c:v>
                </c:pt>
                <c:pt idx="500">
                  <c:v>0.16604398354826819</c:v>
                </c:pt>
                <c:pt idx="501">
                  <c:v>0.16634315911818487</c:v>
                </c:pt>
                <c:pt idx="502">
                  <c:v>0.16664275891617386</c:v>
                </c:pt>
                <c:pt idx="503">
                  <c:v>0.16694278350596695</c:v>
                </c:pt>
                <c:pt idx="504">
                  <c:v>0.16724323344476316</c:v>
                </c:pt>
                <c:pt idx="505">
                  <c:v>0.16754410928322638</c:v>
                </c:pt>
                <c:pt idx="506">
                  <c:v>0.16784541156548166</c:v>
                </c:pt>
                <c:pt idx="507">
                  <c:v>0.16814714082911295</c:v>
                </c:pt>
                <c:pt idx="508">
                  <c:v>0.16844929760516003</c:v>
                </c:pt>
                <c:pt idx="509">
                  <c:v>0.16875188241811714</c:v>
                </c:pt>
                <c:pt idx="510">
                  <c:v>0.16905489578592892</c:v>
                </c:pt>
                <c:pt idx="511">
                  <c:v>0.16935833821999022</c:v>
                </c:pt>
                <c:pt idx="512">
                  <c:v>0.1696622102251428</c:v>
                </c:pt>
                <c:pt idx="513">
                  <c:v>0.16996651229967452</c:v>
                </c:pt>
                <c:pt idx="514">
                  <c:v>0.17027124493531687</c:v>
                </c:pt>
                <c:pt idx="515">
                  <c:v>0.17057640861724355</c:v>
                </c:pt>
                <c:pt idx="516">
                  <c:v>0.17088200382406979</c:v>
                </c:pt>
                <c:pt idx="517">
                  <c:v>0.17118803102785143</c:v>
                </c:pt>
                <c:pt idx="518">
                  <c:v>0.17149449069408265</c:v>
                </c:pt>
                <c:pt idx="519">
                  <c:v>0.17180138328169589</c:v>
                </c:pt>
                <c:pt idx="520">
                  <c:v>0.17210870924306168</c:v>
                </c:pt>
                <c:pt idx="521">
                  <c:v>0.17241646902398697</c:v>
                </c:pt>
                <c:pt idx="522">
                  <c:v>0.17272466306371573</c:v>
                </c:pt>
                <c:pt idx="523">
                  <c:v>0.17303329179492796</c:v>
                </c:pt>
                <c:pt idx="524">
                  <c:v>0.17334235564374109</c:v>
                </c:pt>
                <c:pt idx="525">
                  <c:v>0.1736518550297077</c:v>
                </c:pt>
                <c:pt idx="526">
                  <c:v>0.1739617903658181</c:v>
                </c:pt>
                <c:pt idx="527">
                  <c:v>0.17427216205849924</c:v>
                </c:pt>
                <c:pt idx="528">
                  <c:v>0.17458297050761604</c:v>
                </c:pt>
                <c:pt idx="529">
                  <c:v>0.17489421610647121</c:v>
                </c:pt>
                <c:pt idx="530">
                  <c:v>0.17520589924180752</c:v>
                </c:pt>
                <c:pt idx="531">
                  <c:v>0.1755180202938075</c:v>
                </c:pt>
                <c:pt idx="532">
                  <c:v>0.17583057963609511</c:v>
                </c:pt>
                <c:pt idx="533">
                  <c:v>0.17614357763573718</c:v>
                </c:pt>
                <c:pt idx="534">
                  <c:v>0.17645701465324426</c:v>
                </c:pt>
                <c:pt idx="535">
                  <c:v>0.17677089104257332</c:v>
                </c:pt>
                <c:pt idx="536">
                  <c:v>0.17708520715112799</c:v>
                </c:pt>
                <c:pt idx="537">
                  <c:v>0.17739996331976188</c:v>
                </c:pt>
                <c:pt idx="538">
                  <c:v>0.17771515988277994</c:v>
                </c:pt>
                <c:pt idx="539">
                  <c:v>0.17803079716794012</c:v>
                </c:pt>
                <c:pt idx="540">
                  <c:v>0.17834687549645706</c:v>
                </c:pt>
                <c:pt idx="541">
                  <c:v>0.17866339518300337</c:v>
                </c:pt>
                <c:pt idx="542">
                  <c:v>0.1789803565357124</c:v>
                </c:pt>
                <c:pt idx="543">
                  <c:v>0.17929775985618174</c:v>
                </c:pt>
                <c:pt idx="544">
                  <c:v>0.17961560543947558</c:v>
                </c:pt>
                <c:pt idx="545">
                  <c:v>0.17993389357412723</c:v>
                </c:pt>
                <c:pt idx="546">
                  <c:v>0.18025262454214322</c:v>
                </c:pt>
                <c:pt idx="547">
                  <c:v>0.18057179861900646</c:v>
                </c:pt>
                <c:pt idx="548">
                  <c:v>0.18089141607367917</c:v>
                </c:pt>
                <c:pt idx="549">
                  <c:v>0.18121147716860667</c:v>
                </c:pt>
                <c:pt idx="550">
                  <c:v>0.18153198215972188</c:v>
                </c:pt>
                <c:pt idx="551">
                  <c:v>0.18185293129644772</c:v>
                </c:pt>
                <c:pt idx="552">
                  <c:v>0.18217432482170262</c:v>
                </c:pt>
                <c:pt idx="553">
                  <c:v>0.18249616297190394</c:v>
                </c:pt>
                <c:pt idx="554">
                  <c:v>0.18281844597697167</c:v>
                </c:pt>
                <c:pt idx="555">
                  <c:v>0.1831411740603347</c:v>
                </c:pt>
                <c:pt idx="556">
                  <c:v>0.18346434743893308</c:v>
                </c:pt>
                <c:pt idx="557">
                  <c:v>0.18378796632322436</c:v>
                </c:pt>
                <c:pt idx="558">
                  <c:v>0.18411203091718797</c:v>
                </c:pt>
                <c:pt idx="559">
                  <c:v>0.18443654141832991</c:v>
                </c:pt>
                <c:pt idx="560">
                  <c:v>0.1847614980176879</c:v>
                </c:pt>
                <c:pt idx="561">
                  <c:v>0.18508690089983712</c:v>
                </c:pt>
                <c:pt idx="562">
                  <c:v>0.18541275024289497</c:v>
                </c:pt>
                <c:pt idx="563">
                  <c:v>0.18573904621852674</c:v>
                </c:pt>
                <c:pt idx="564">
                  <c:v>0.18606578899195139</c:v>
                </c:pt>
                <c:pt idx="565">
                  <c:v>0.18639297872194716</c:v>
                </c:pt>
                <c:pt idx="566">
                  <c:v>0.18672061556085773</c:v>
                </c:pt>
                <c:pt idx="567">
                  <c:v>0.18704869965459714</c:v>
                </c:pt>
                <c:pt idx="568">
                  <c:v>0.187377231142658</c:v>
                </c:pt>
                <c:pt idx="569">
                  <c:v>0.18770621015811548</c:v>
                </c:pt>
                <c:pt idx="570">
                  <c:v>0.18803563682763549</c:v>
                </c:pt>
                <c:pt idx="571">
                  <c:v>0.18836551127147991</c:v>
                </c:pt>
                <c:pt idx="572">
                  <c:v>0.188695833603514</c:v>
                </c:pt>
                <c:pt idx="573">
                  <c:v>0.18902660393121345</c:v>
                </c:pt>
                <c:pt idx="574">
                  <c:v>0.18935782235566984</c:v>
                </c:pt>
                <c:pt idx="575">
                  <c:v>0.18968948897159943</c:v>
                </c:pt>
                <c:pt idx="576">
                  <c:v>0.19002160386734926</c:v>
                </c:pt>
                <c:pt idx="577">
                  <c:v>0.19035416712490463</c:v>
                </c:pt>
                <c:pt idx="578">
                  <c:v>0.19068717881989636</c:v>
                </c:pt>
                <c:pt idx="579">
                  <c:v>0.19102063902160896</c:v>
                </c:pt>
                <c:pt idx="580">
                  <c:v>0.19135454779298744</c:v>
                </c:pt>
                <c:pt idx="581">
                  <c:v>0.19168890519064538</c:v>
                </c:pt>
                <c:pt idx="582">
                  <c:v>0.19202371126487311</c:v>
                </c:pt>
                <c:pt idx="583">
                  <c:v>0.19235896605964539</c:v>
                </c:pt>
                <c:pt idx="584">
                  <c:v>0.19269466961262938</c:v>
                </c:pt>
                <c:pt idx="585">
                  <c:v>0.19303082195519325</c:v>
                </c:pt>
                <c:pt idx="586">
                  <c:v>0.19336742311241478</c:v>
                </c:pt>
                <c:pt idx="587">
                  <c:v>0.19370447310308869</c:v>
                </c:pt>
                <c:pt idx="588">
                  <c:v>0.19404197193973655</c:v>
                </c:pt>
                <c:pt idx="589">
                  <c:v>0.19437991962861487</c:v>
                </c:pt>
                <c:pt idx="590">
                  <c:v>0.19471831616972399</c:v>
                </c:pt>
                <c:pt idx="591">
                  <c:v>0.19505716155681682</c:v>
                </c:pt>
                <c:pt idx="592">
                  <c:v>0.19539645577740855</c:v>
                </c:pt>
                <c:pt idx="593">
                  <c:v>0.1957361988127849</c:v>
                </c:pt>
                <c:pt idx="594">
                  <c:v>0.19607639063801235</c:v>
                </c:pt>
                <c:pt idx="595">
                  <c:v>0.19641703122194706</c:v>
                </c:pt>
                <c:pt idx="596">
                  <c:v>0.19675812052724401</c:v>
                </c:pt>
                <c:pt idx="597">
                  <c:v>0.19709965851036756</c:v>
                </c:pt>
                <c:pt idx="598">
                  <c:v>0.19744164512160017</c:v>
                </c:pt>
                <c:pt idx="599">
                  <c:v>0.19778408030505354</c:v>
                </c:pt>
                <c:pt idx="600">
                  <c:v>0.19812696399867732</c:v>
                </c:pt>
                <c:pt idx="601">
                  <c:v>0.1984702961342695</c:v>
                </c:pt>
                <c:pt idx="602">
                  <c:v>0.19881407663748704</c:v>
                </c:pt>
                <c:pt idx="603">
                  <c:v>0.1991583054278557</c:v>
                </c:pt>
                <c:pt idx="604">
                  <c:v>0.19950298241878123</c:v>
                </c:pt>
                <c:pt idx="605">
                  <c:v>0.19984810751755841</c:v>
                </c:pt>
                <c:pt idx="606">
                  <c:v>0.20019368062538345</c:v>
                </c:pt>
                <c:pt idx="607">
                  <c:v>0.20053970163736287</c:v>
                </c:pt>
                <c:pt idx="608">
                  <c:v>0.20088617044252666</c:v>
                </c:pt>
                <c:pt idx="609">
                  <c:v>0.20123308692383612</c:v>
                </c:pt>
                <c:pt idx="610">
                  <c:v>0.20158045095819807</c:v>
                </c:pt>
                <c:pt idx="611">
                  <c:v>0.20192826241647399</c:v>
                </c:pt>
                <c:pt idx="612">
                  <c:v>0.20227652116349179</c:v>
                </c:pt>
                <c:pt idx="613">
                  <c:v>0.20262522705805758</c:v>
                </c:pt>
                <c:pt idx="614">
                  <c:v>0.20297437995296658</c:v>
                </c:pt>
                <c:pt idx="615">
                  <c:v>0.20332397969501512</c:v>
                </c:pt>
                <c:pt idx="616">
                  <c:v>0.20367402612501176</c:v>
                </c:pt>
                <c:pt idx="617">
                  <c:v>0.20402451907778976</c:v>
                </c:pt>
                <c:pt idx="618">
                  <c:v>0.20437545838221838</c:v>
                </c:pt>
                <c:pt idx="619">
                  <c:v>0.2047268438612152</c:v>
                </c:pt>
                <c:pt idx="620">
                  <c:v>0.205078675331758</c:v>
                </c:pt>
                <c:pt idx="621">
                  <c:v>0.20543095260489744</c:v>
                </c:pt>
                <c:pt idx="622">
                  <c:v>0.20578367548576831</c:v>
                </c:pt>
                <c:pt idx="623">
                  <c:v>0.20613684377360267</c:v>
                </c:pt>
                <c:pt idx="624">
                  <c:v>0.20649045726174259</c:v>
                </c:pt>
                <c:pt idx="625">
                  <c:v>0.20684451573765197</c:v>
                </c:pt>
                <c:pt idx="626">
                  <c:v>0.20719901898292953</c:v>
                </c:pt>
                <c:pt idx="627">
                  <c:v>0.20755396677332166</c:v>
                </c:pt>
                <c:pt idx="628">
                  <c:v>0.20790935887873532</c:v>
                </c:pt>
                <c:pt idx="629">
                  <c:v>0.20826519506325075</c:v>
                </c:pt>
                <c:pt idx="630">
                  <c:v>0.20862147508513476</c:v>
                </c:pt>
                <c:pt idx="631">
                  <c:v>0.20897819869685391</c:v>
                </c:pt>
                <c:pt idx="632">
                  <c:v>0.20933536564508734</c:v>
                </c:pt>
                <c:pt idx="633">
                  <c:v>0.20969297567074077</c:v>
                </c:pt>
                <c:pt idx="634">
                  <c:v>0.21005102850895938</c:v>
                </c:pt>
                <c:pt idx="635">
                  <c:v>0.2104095238891413</c:v>
                </c:pt>
                <c:pt idx="636">
                  <c:v>0.21076846153495218</c:v>
                </c:pt>
                <c:pt idx="637">
                  <c:v>0.21112784116433761</c:v>
                </c:pt>
                <c:pt idx="638">
                  <c:v>0.21148766248953738</c:v>
                </c:pt>
                <c:pt idx="639">
                  <c:v>0.21184792521709983</c:v>
                </c:pt>
                <c:pt idx="640">
                  <c:v>0.2122086290478955</c:v>
                </c:pt>
                <c:pt idx="641">
                  <c:v>0.21256977367713117</c:v>
                </c:pt>
                <c:pt idx="642">
                  <c:v>0.21293135879436356</c:v>
                </c:pt>
                <c:pt idx="643">
                  <c:v>0.21329338408351492</c:v>
                </c:pt>
                <c:pt idx="644">
                  <c:v>0.21365584922288572</c:v>
                </c:pt>
                <c:pt idx="645">
                  <c:v>0.21401875388517028</c:v>
                </c:pt>
                <c:pt idx="646">
                  <c:v>0.21438209773747113</c:v>
                </c:pt>
                <c:pt idx="647">
                  <c:v>0.21474588044131263</c:v>
                </c:pt>
                <c:pt idx="648">
                  <c:v>0.2151101016526569</c:v>
                </c:pt>
                <c:pt idx="649">
                  <c:v>0.21547476102191795</c:v>
                </c:pt>
                <c:pt idx="650">
                  <c:v>0.21583985819397686</c:v>
                </c:pt>
                <c:pt idx="651">
                  <c:v>0.21620539280819612</c:v>
                </c:pt>
                <c:pt idx="652">
                  <c:v>0.2165713644984355</c:v>
                </c:pt>
                <c:pt idx="653">
                  <c:v>0.21693777289306673</c:v>
                </c:pt>
                <c:pt idx="654">
                  <c:v>0.21730461761498807</c:v>
                </c:pt>
                <c:pt idx="655">
                  <c:v>0.21767189828164096</c:v>
                </c:pt>
                <c:pt idx="656">
                  <c:v>0.21803961450502443</c:v>
                </c:pt>
                <c:pt idx="657">
                  <c:v>0.21840776589171046</c:v>
                </c:pt>
                <c:pt idx="658">
                  <c:v>0.21877635204286019</c:v>
                </c:pt>
                <c:pt idx="659">
                  <c:v>0.21914537255423897</c:v>
                </c:pt>
                <c:pt idx="660">
                  <c:v>0.21951482701623221</c:v>
                </c:pt>
                <c:pt idx="661">
                  <c:v>0.21988471501386106</c:v>
                </c:pt>
                <c:pt idx="662">
                  <c:v>0.22025503612679856</c:v>
                </c:pt>
                <c:pt idx="663">
                  <c:v>0.22062578992938517</c:v>
                </c:pt>
                <c:pt idx="664">
                  <c:v>0.22099697599064497</c:v>
                </c:pt>
                <c:pt idx="665">
                  <c:v>0.22136859387430197</c:v>
                </c:pt>
                <c:pt idx="666">
                  <c:v>0.22174064313879552</c:v>
                </c:pt>
                <c:pt idx="667">
                  <c:v>0.22211312333729752</c:v>
                </c:pt>
                <c:pt idx="668">
                  <c:v>0.22248603401772815</c:v>
                </c:pt>
                <c:pt idx="669">
                  <c:v>0.22285937472277206</c:v>
                </c:pt>
                <c:pt idx="670">
                  <c:v>0.22323314498989572</c:v>
                </c:pt>
                <c:pt idx="671">
                  <c:v>0.22360734435136284</c:v>
                </c:pt>
                <c:pt idx="672">
                  <c:v>0.22398197233425185</c:v>
                </c:pt>
                <c:pt idx="673">
                  <c:v>0.22435702846047206</c:v>
                </c:pt>
                <c:pt idx="674">
                  <c:v>0.22473251224678079</c:v>
                </c:pt>
                <c:pt idx="675">
                  <c:v>0.22510842320480004</c:v>
                </c:pt>
                <c:pt idx="676">
                  <c:v>0.22548476084103311</c:v>
                </c:pt>
                <c:pt idx="677">
                  <c:v>0.22586152465688256</c:v>
                </c:pt>
                <c:pt idx="678">
                  <c:v>0.22623871414866581</c:v>
                </c:pt>
                <c:pt idx="679">
                  <c:v>0.22661632880763341</c:v>
                </c:pt>
                <c:pt idx="680">
                  <c:v>0.22699436811998575</c:v>
                </c:pt>
                <c:pt idx="681">
                  <c:v>0.2273728315668907</c:v>
                </c:pt>
                <c:pt idx="682">
                  <c:v>0.22775171862449994</c:v>
                </c:pt>
                <c:pt idx="683">
                  <c:v>0.22813102876396824</c:v>
                </c:pt>
                <c:pt idx="684">
                  <c:v>0.22851076145146873</c:v>
                </c:pt>
                <c:pt idx="685">
                  <c:v>0.22889091614821214</c:v>
                </c:pt>
                <c:pt idx="686">
                  <c:v>0.22927149231046326</c:v>
                </c:pt>
                <c:pt idx="687">
                  <c:v>0.22965248938955984</c:v>
                </c:pt>
                <c:pt idx="688">
                  <c:v>0.2300339068319287</c:v>
                </c:pt>
                <c:pt idx="689">
                  <c:v>0.23041574407910562</c:v>
                </c:pt>
                <c:pt idx="690">
                  <c:v>0.23079800056775082</c:v>
                </c:pt>
                <c:pt idx="691">
                  <c:v>0.23118067572966922</c:v>
                </c:pt>
                <c:pt idx="692">
                  <c:v>0.23156376899182651</c:v>
                </c:pt>
                <c:pt idx="693">
                  <c:v>0.23194727977636875</c:v>
                </c:pt>
                <c:pt idx="694">
                  <c:v>0.23233120750063951</c:v>
                </c:pt>
                <c:pt idx="695">
                  <c:v>0.23271555157719828</c:v>
                </c:pt>
                <c:pt idx="696">
                  <c:v>0.2331003114138393</c:v>
                </c:pt>
                <c:pt idx="697">
                  <c:v>0.23348548641360914</c:v>
                </c:pt>
                <c:pt idx="698">
                  <c:v>0.23387107597482529</c:v>
                </c:pt>
                <c:pt idx="699">
                  <c:v>0.234257079491095</c:v>
                </c:pt>
                <c:pt idx="700">
                  <c:v>0.23464349635133347</c:v>
                </c:pt>
                <c:pt idx="701">
                  <c:v>0.2350303259397824</c:v>
                </c:pt>
                <c:pt idx="702">
                  <c:v>0.23541756763602853</c:v>
                </c:pt>
                <c:pt idx="703">
                  <c:v>0.23580522081502278</c:v>
                </c:pt>
                <c:pt idx="704">
                  <c:v>0.23619328484709842</c:v>
                </c:pt>
                <c:pt idx="705">
                  <c:v>0.23658175909799062</c:v>
                </c:pt>
                <c:pt idx="706">
                  <c:v>0.23697064292885456</c:v>
                </c:pt>
                <c:pt idx="707">
                  <c:v>0.23735993569628475</c:v>
                </c:pt>
                <c:pt idx="708">
                  <c:v>0.23774963675233401</c:v>
                </c:pt>
                <c:pt idx="709">
                  <c:v>0.23813974544453251</c:v>
                </c:pt>
                <c:pt idx="710">
                  <c:v>0.23853026111590664</c:v>
                </c:pt>
                <c:pt idx="711">
                  <c:v>0.23892118310499849</c:v>
                </c:pt>
                <c:pt idx="712">
                  <c:v>0.23931251074588525</c:v>
                </c:pt>
                <c:pt idx="713">
                  <c:v>0.23970424336819757</c:v>
                </c:pt>
                <c:pt idx="714">
                  <c:v>0.24009638029713998</c:v>
                </c:pt>
                <c:pt idx="715">
                  <c:v>0.2404889208535094</c:v>
                </c:pt>
                <c:pt idx="716">
                  <c:v>0.24088186435371547</c:v>
                </c:pt>
                <c:pt idx="717">
                  <c:v>0.24127521010979908</c:v>
                </c:pt>
                <c:pt idx="718">
                  <c:v>0.24166895742945246</c:v>
                </c:pt>
                <c:pt idx="719">
                  <c:v>0.24206310561603894</c:v>
                </c:pt>
                <c:pt idx="720">
                  <c:v>0.2424576539686121</c:v>
                </c:pt>
                <c:pt idx="721">
                  <c:v>0.24285260178193549</c:v>
                </c:pt>
                <c:pt idx="722">
                  <c:v>0.24324794834650335</c:v>
                </c:pt>
                <c:pt idx="723">
                  <c:v>0.24364369294855878</c:v>
                </c:pt>
                <c:pt idx="724">
                  <c:v>0.24403983487011513</c:v>
                </c:pt>
                <c:pt idx="725">
                  <c:v>0.24443637338897525</c:v>
                </c:pt>
                <c:pt idx="726">
                  <c:v>0.24483330777875087</c:v>
                </c:pt>
                <c:pt idx="727">
                  <c:v>0.24523063730888384</c:v>
                </c:pt>
                <c:pt idx="728">
                  <c:v>0.24562836124466539</c:v>
                </c:pt>
                <c:pt idx="729">
                  <c:v>0.24602647884725623</c:v>
                </c:pt>
                <c:pt idx="730">
                  <c:v>0.24642498937370655</c:v>
                </c:pt>
                <c:pt idx="731">
                  <c:v>0.24682389207697752</c:v>
                </c:pt>
                <c:pt idx="732">
                  <c:v>0.24722318620595937</c:v>
                </c:pt>
                <c:pt idx="733">
                  <c:v>0.24762287100549385</c:v>
                </c:pt>
                <c:pt idx="734">
                  <c:v>0.24802294571639286</c:v>
                </c:pt>
                <c:pt idx="735">
                  <c:v>0.24842340957545983</c:v>
                </c:pt>
                <c:pt idx="736">
                  <c:v>0.24882426181550993</c:v>
                </c:pt>
                <c:pt idx="737">
                  <c:v>0.24922550166539043</c:v>
                </c:pt>
                <c:pt idx="738">
                  <c:v>0.24962712835000106</c:v>
                </c:pt>
                <c:pt idx="739">
                  <c:v>0.25002914109031515</c:v>
                </c:pt>
                <c:pt idx="740">
                  <c:v>0.25043153910339971</c:v>
                </c:pt>
                <c:pt idx="741">
                  <c:v>0.25083432160243618</c:v>
                </c:pt>
                <c:pt idx="742">
                  <c:v>0.25123748779674132</c:v>
                </c:pt>
                <c:pt idx="743">
                  <c:v>0.25164103689178779</c:v>
                </c:pt>
                <c:pt idx="744">
                  <c:v>0.25204496808922505</c:v>
                </c:pt>
                <c:pt idx="745">
                  <c:v>0.25244928058689992</c:v>
                </c:pt>
                <c:pt idx="746">
                  <c:v>0.25285397357887751</c:v>
                </c:pt>
                <c:pt idx="747">
                  <c:v>0.25325904625546275</c:v>
                </c:pt>
                <c:pt idx="748">
                  <c:v>0.25366449780322048</c:v>
                </c:pt>
                <c:pt idx="749">
                  <c:v>0.25407032740499647</c:v>
                </c:pt>
                <c:pt idx="750">
                  <c:v>0.25447653423993938</c:v>
                </c:pt>
                <c:pt idx="751">
                  <c:v>0.25488311748352083</c:v>
                </c:pt>
                <c:pt idx="752">
                  <c:v>0.25529007630755696</c:v>
                </c:pt>
                <c:pt idx="753">
                  <c:v>0.25569740988022938</c:v>
                </c:pt>
                <c:pt idx="754">
                  <c:v>0.25610511736610636</c:v>
                </c:pt>
                <c:pt idx="755">
                  <c:v>0.25651319792616445</c:v>
                </c:pt>
                <c:pt idx="756">
                  <c:v>0.25692165071780937</c:v>
                </c:pt>
                <c:pt idx="757">
                  <c:v>0.2573304748948968</c:v>
                </c:pt>
                <c:pt idx="758">
                  <c:v>0.25773966960775518</c:v>
                </c:pt>
                <c:pt idx="759">
                  <c:v>0.258149234003205</c:v>
                </c:pt>
                <c:pt idx="760">
                  <c:v>0.25855916722458266</c:v>
                </c:pt>
                <c:pt idx="761">
                  <c:v>0.25896946841175938</c:v>
                </c:pt>
                <c:pt idx="762">
                  <c:v>0.25938013670116428</c:v>
                </c:pt>
                <c:pt idx="763">
                  <c:v>0.25979117122580603</c:v>
                </c:pt>
                <c:pt idx="764">
                  <c:v>0.26020257111529299</c:v>
                </c:pt>
                <c:pt idx="765">
                  <c:v>0.26061433549585589</c:v>
                </c:pt>
                <c:pt idx="766">
                  <c:v>0.26102646349036956</c:v>
                </c:pt>
                <c:pt idx="767">
                  <c:v>0.26143895421837365</c:v>
                </c:pt>
                <c:pt idx="768">
                  <c:v>0.26185180679609504</c:v>
                </c:pt>
                <c:pt idx="769">
                  <c:v>0.26226502033646915</c:v>
                </c:pt>
                <c:pt idx="770">
                  <c:v>0.26267859394916188</c:v>
                </c:pt>
                <c:pt idx="771">
                  <c:v>0.26309252674059164</c:v>
                </c:pt>
                <c:pt idx="772">
                  <c:v>0.2635068178139503</c:v>
                </c:pt>
                <c:pt idx="773">
                  <c:v>0.26392146626922586</c:v>
                </c:pt>
                <c:pt idx="774">
                  <c:v>0.26433647120322346</c:v>
                </c:pt>
                <c:pt idx="775">
                  <c:v>0.26475183170958888</c:v>
                </c:pt>
                <c:pt idx="776">
                  <c:v>0.26516754687882815</c:v>
                </c:pt>
                <c:pt idx="777">
                  <c:v>0.26558361579833123</c:v>
                </c:pt>
                <c:pt idx="778">
                  <c:v>0.26600003755239349</c:v>
                </c:pt>
                <c:pt idx="779">
                  <c:v>0.26641681122223732</c:v>
                </c:pt>
                <c:pt idx="780">
                  <c:v>0.2668339358860346</c:v>
                </c:pt>
                <c:pt idx="781">
                  <c:v>0.26725141061892871</c:v>
                </c:pt>
                <c:pt idx="782">
                  <c:v>0.26766923449305652</c:v>
                </c:pt>
                <c:pt idx="783">
                  <c:v>0.26808740657757019</c:v>
                </c:pt>
                <c:pt idx="784">
                  <c:v>0.26850592593866029</c:v>
                </c:pt>
                <c:pt idx="785">
                  <c:v>0.26892479163957611</c:v>
                </c:pt>
                <c:pt idx="786">
                  <c:v>0.26934400274065001</c:v>
                </c:pt>
                <c:pt idx="787">
                  <c:v>0.26976355829931792</c:v>
                </c:pt>
                <c:pt idx="788">
                  <c:v>0.27018345737014288</c:v>
                </c:pt>
                <c:pt idx="789">
                  <c:v>0.27060369900483611</c:v>
                </c:pt>
                <c:pt idx="790">
                  <c:v>0.27102428225227981</c:v>
                </c:pt>
                <c:pt idx="791">
                  <c:v>0.27144520615854995</c:v>
                </c:pt>
                <c:pt idx="792">
                  <c:v>0.27186646976693746</c:v>
                </c:pt>
                <c:pt idx="793">
                  <c:v>0.27228807211797174</c:v>
                </c:pt>
                <c:pt idx="794">
                  <c:v>0.2727100122494423</c:v>
                </c:pt>
                <c:pt idx="795">
                  <c:v>0.27313228919642141</c:v>
                </c:pt>
                <c:pt idx="796">
                  <c:v>0.27355490199128601</c:v>
                </c:pt>
                <c:pt idx="797">
                  <c:v>0.27397784966374134</c:v>
                </c:pt>
                <c:pt idx="798">
                  <c:v>0.27440113124084198</c:v>
                </c:pt>
                <c:pt idx="799">
                  <c:v>0.2748247457470151</c:v>
                </c:pt>
                <c:pt idx="800">
                  <c:v>0.27524869220408282</c:v>
                </c:pt>
                <c:pt idx="801">
                  <c:v>0.27567296963128501</c:v>
                </c:pt>
                <c:pt idx="802">
                  <c:v>0.27609757704530086</c:v>
                </c:pt>
                <c:pt idx="803">
                  <c:v>0.2765225134602724</c:v>
                </c:pt>
                <c:pt idx="804">
                  <c:v>0.27694777788782721</c:v>
                </c:pt>
                <c:pt idx="805">
                  <c:v>0.27737336933709944</c:v>
                </c:pt>
                <c:pt idx="806">
                  <c:v>0.27779928681475424</c:v>
                </c:pt>
                <c:pt idx="807">
                  <c:v>0.27822552932500938</c:v>
                </c:pt>
                <c:pt idx="808">
                  <c:v>0.27865209586965839</c:v>
                </c:pt>
                <c:pt idx="809">
                  <c:v>0.27907898544809234</c:v>
                </c:pt>
                <c:pt idx="810">
                  <c:v>0.27950619705732327</c:v>
                </c:pt>
                <c:pt idx="811">
                  <c:v>0.2799337296920073</c:v>
                </c:pt>
                <c:pt idx="812">
                  <c:v>0.28036158234446584</c:v>
                </c:pt>
                <c:pt idx="813">
                  <c:v>0.28078975400470979</c:v>
                </c:pt>
                <c:pt idx="814">
                  <c:v>0.28121824366046116</c:v>
                </c:pt>
                <c:pt idx="815">
                  <c:v>0.28164705029717657</c:v>
                </c:pt>
                <c:pt idx="816">
                  <c:v>0.28207617289806941</c:v>
                </c:pt>
                <c:pt idx="817">
                  <c:v>0.28250561044413347</c:v>
                </c:pt>
                <c:pt idx="818">
                  <c:v>0.28293536191416441</c:v>
                </c:pt>
                <c:pt idx="819">
                  <c:v>0.28336542628478389</c:v>
                </c:pt>
                <c:pt idx="820">
                  <c:v>0.28379580253046133</c:v>
                </c:pt>
                <c:pt idx="821">
                  <c:v>0.2842264896235373</c:v>
                </c:pt>
                <c:pt idx="822">
                  <c:v>0.28465748653424644</c:v>
                </c:pt>
                <c:pt idx="823">
                  <c:v>0.28508879223073946</c:v>
                </c:pt>
                <c:pt idx="824">
                  <c:v>0.28552040567910725</c:v>
                </c:pt>
                <c:pt idx="825">
                  <c:v>0.28595232584340236</c:v>
                </c:pt>
                <c:pt idx="826">
                  <c:v>0.28638455168566296</c:v>
                </c:pt>
                <c:pt idx="827">
                  <c:v>0.28681708216593577</c:v>
                </c:pt>
                <c:pt idx="828">
                  <c:v>0.28724991624229718</c:v>
                </c:pt>
                <c:pt idx="829">
                  <c:v>0.28768305287087848</c:v>
                </c:pt>
                <c:pt idx="830">
                  <c:v>0.28811649100588765</c:v>
                </c:pt>
                <c:pt idx="831">
                  <c:v>0.28855022959963206</c:v>
                </c:pt>
                <c:pt idx="832">
                  <c:v>0.28898426760254164</c:v>
                </c:pt>
                <c:pt idx="833">
                  <c:v>0.2894186039631923</c:v>
                </c:pt>
                <c:pt idx="834">
                  <c:v>0.28985323762832754</c:v>
                </c:pt>
                <c:pt idx="835">
                  <c:v>0.29028816754288289</c:v>
                </c:pt>
                <c:pt idx="836">
                  <c:v>0.29072339265000813</c:v>
                </c:pt>
                <c:pt idx="837">
                  <c:v>0.29115891189109039</c:v>
                </c:pt>
                <c:pt idx="838">
                  <c:v>0.29159472420577648</c:v>
                </c:pt>
                <c:pt idx="839">
                  <c:v>0.29203082853199708</c:v>
                </c:pt>
                <c:pt idx="840">
                  <c:v>0.29246722380598855</c:v>
                </c:pt>
                <c:pt idx="841">
                  <c:v>0.29290390896231661</c:v>
                </c:pt>
                <c:pt idx="842">
                  <c:v>0.29334088293389926</c:v>
                </c:pt>
                <c:pt idx="843">
                  <c:v>0.29377814465202884</c:v>
                </c:pt>
                <c:pt idx="844">
                  <c:v>0.29421569304639661</c:v>
                </c:pt>
                <c:pt idx="845">
                  <c:v>0.29465352704511444</c:v>
                </c:pt>
                <c:pt idx="846">
                  <c:v>0.2950916455747381</c:v>
                </c:pt>
                <c:pt idx="847">
                  <c:v>0.29553004756029078</c:v>
                </c:pt>
                <c:pt idx="848">
                  <c:v>0.29596873192528556</c:v>
                </c:pt>
                <c:pt idx="849">
                  <c:v>0.29640769759174829</c:v>
                </c:pt>
                <c:pt idx="850">
                  <c:v>0.29684694348024082</c:v>
                </c:pt>
                <c:pt idx="851">
                  <c:v>0.29728646850988449</c:v>
                </c:pt>
                <c:pt idx="852">
                  <c:v>0.29772627159838211</c:v>
                </c:pt>
                <c:pt idx="853">
                  <c:v>0.29816635166204164</c:v>
                </c:pt>
                <c:pt idx="854">
                  <c:v>0.29860670761579911</c:v>
                </c:pt>
                <c:pt idx="855">
                  <c:v>0.29904733837324171</c:v>
                </c:pt>
                <c:pt idx="856">
                  <c:v>0.29948824284663028</c:v>
                </c:pt>
                <c:pt idx="857">
                  <c:v>0.29992941994692274</c:v>
                </c:pt>
                <c:pt idx="858">
                  <c:v>0.30037086858379697</c:v>
                </c:pt>
                <c:pt idx="859">
                  <c:v>0.30081258766567415</c:v>
                </c:pt>
                <c:pt idx="860">
                  <c:v>0.30125457609974093</c:v>
                </c:pt>
                <c:pt idx="861">
                  <c:v>0.30169683279197318</c:v>
                </c:pt>
                <c:pt idx="862">
                  <c:v>0.30213935664715874</c:v>
                </c:pt>
                <c:pt idx="863">
                  <c:v>0.30258214656892057</c:v>
                </c:pt>
                <c:pt idx="864">
                  <c:v>0.30302520145973882</c:v>
                </c:pt>
                <c:pt idx="865">
                  <c:v>0.3034685202209752</c:v>
                </c:pt>
                <c:pt idx="866">
                  <c:v>0.30391210175289513</c:v>
                </c:pt>
                <c:pt idx="867">
                  <c:v>0.3043559449546907</c:v>
                </c:pt>
                <c:pt idx="868">
                  <c:v>0.30480004872450411</c:v>
                </c:pt>
                <c:pt idx="869">
                  <c:v>0.30524441195944974</c:v>
                </c:pt>
                <c:pt idx="870">
                  <c:v>0.30568903355563831</c:v>
                </c:pt>
                <c:pt idx="871">
                  <c:v>0.30613391240819887</c:v>
                </c:pt>
                <c:pt idx="872">
                  <c:v>0.30657904741130193</c:v>
                </c:pt>
                <c:pt idx="873">
                  <c:v>0.30702443745818281</c:v>
                </c:pt>
                <c:pt idx="874">
                  <c:v>0.30747008144116411</c:v>
                </c:pt>
                <c:pt idx="875">
                  <c:v>0.30791597825167899</c:v>
                </c:pt>
                <c:pt idx="876">
                  <c:v>0.30836212678029379</c:v>
                </c:pt>
                <c:pt idx="877">
                  <c:v>0.30880852591673091</c:v>
                </c:pt>
                <c:pt idx="878">
                  <c:v>0.30925517454989221</c:v>
                </c:pt>
                <c:pt idx="879">
                  <c:v>0.30970207156788127</c:v>
                </c:pt>
                <c:pt idx="880">
                  <c:v>0.31014921585802663</c:v>
                </c:pt>
                <c:pt idx="881">
                  <c:v>0.31059660630690455</c:v>
                </c:pt>
                <c:pt idx="882">
                  <c:v>0.31104424180036216</c:v>
                </c:pt>
                <c:pt idx="883">
                  <c:v>0.31149212122353964</c:v>
                </c:pt>
                <c:pt idx="884">
                  <c:v>0.31194024346089388</c:v>
                </c:pt>
                <c:pt idx="885">
                  <c:v>0.31238860739622076</c:v>
                </c:pt>
                <c:pt idx="886">
                  <c:v>0.31283721191267816</c:v>
                </c:pt>
                <c:pt idx="887">
                  <c:v>0.31328605589280867</c:v>
                </c:pt>
                <c:pt idx="888">
                  <c:v>0.31373513821856286</c:v>
                </c:pt>
                <c:pt idx="889">
                  <c:v>0.31418445777132098</c:v>
                </c:pt>
                <c:pt idx="890">
                  <c:v>0.31463401343191727</c:v>
                </c:pt>
                <c:pt idx="891">
                  <c:v>0.3150838040806615</c:v>
                </c:pt>
                <c:pt idx="892">
                  <c:v>0.31553382859736223</c:v>
                </c:pt>
                <c:pt idx="893">
                  <c:v>0.31598408586134935</c:v>
                </c:pt>
                <c:pt idx="894">
                  <c:v>0.31643457475149711</c:v>
                </c:pt>
                <c:pt idx="895">
                  <c:v>0.31688529414624661</c:v>
                </c:pt>
                <c:pt idx="896">
                  <c:v>0.31733624292362866</c:v>
                </c:pt>
                <c:pt idx="897">
                  <c:v>0.31778741996128596</c:v>
                </c:pt>
                <c:pt idx="898">
                  <c:v>0.31823882413649662</c:v>
                </c:pt>
                <c:pt idx="899">
                  <c:v>0.31869045432619636</c:v>
                </c:pt>
                <c:pt idx="900">
                  <c:v>0.31914230940700089</c:v>
                </c:pt>
                <c:pt idx="901">
                  <c:v>0.31959438825522912</c:v>
                </c:pt>
                <c:pt idx="902">
                  <c:v>0.32004668974692535</c:v>
                </c:pt>
                <c:pt idx="903">
                  <c:v>0.32049921275788212</c:v>
                </c:pt>
                <c:pt idx="904">
                  <c:v>0.32095195616366246</c:v>
                </c:pt>
                <c:pt idx="905">
                  <c:v>0.32140491883962302</c:v>
                </c:pt>
                <c:pt idx="906">
                  <c:v>0.32185809966093598</c:v>
                </c:pt>
                <c:pt idx="907">
                  <c:v>0.32231149750261218</c:v>
                </c:pt>
                <c:pt idx="908">
                  <c:v>0.32276511123952328</c:v>
                </c:pt>
                <c:pt idx="909">
                  <c:v>0.32321893974642396</c:v>
                </c:pt>
                <c:pt idx="910">
                  <c:v>0.32367298189797533</c:v>
                </c:pt>
                <c:pt idx="911">
                  <c:v>0.32412723656876663</c:v>
                </c:pt>
                <c:pt idx="912">
                  <c:v>0.32458170263333785</c:v>
                </c:pt>
                <c:pt idx="913">
                  <c:v>0.32503637896620224</c:v>
                </c:pt>
                <c:pt idx="914">
                  <c:v>0.32549126444186866</c:v>
                </c:pt>
                <c:pt idx="915">
                  <c:v>0.32594635793486409</c:v>
                </c:pt>
                <c:pt idx="916">
                  <c:v>0.32640165831975571</c:v>
                </c:pt>
                <c:pt idx="917">
                  <c:v>0.32685716447117374</c:v>
                </c:pt>
                <c:pt idx="918">
                  <c:v>0.3273128752638329</c:v>
                </c:pt>
                <c:pt idx="919">
                  <c:v>0.3277687895725559</c:v>
                </c:pt>
                <c:pt idx="920">
                  <c:v>0.32822490627229517</c:v>
                </c:pt>
                <c:pt idx="921">
                  <c:v>0.32868122423815455</c:v>
                </c:pt>
                <c:pt idx="922">
                  <c:v>0.32913774234541221</c:v>
                </c:pt>
                <c:pt idx="923">
                  <c:v>0.32959445946954308</c:v>
                </c:pt>
                <c:pt idx="924">
                  <c:v>0.33005137448624045</c:v>
                </c:pt>
                <c:pt idx="925">
                  <c:v>0.33050848627143831</c:v>
                </c:pt>
                <c:pt idx="926">
                  <c:v>0.33096579370133405</c:v>
                </c:pt>
                <c:pt idx="927">
                  <c:v>0.33142329565240947</c:v>
                </c:pt>
                <c:pt idx="928">
                  <c:v>0.33188099100145407</c:v>
                </c:pt>
                <c:pt idx="929">
                  <c:v>0.33233887862558698</c:v>
                </c:pt>
                <c:pt idx="930">
                  <c:v>0.33279695740227749</c:v>
                </c:pt>
                <c:pt idx="931">
                  <c:v>0.33325522620936965</c:v>
                </c:pt>
                <c:pt idx="932">
                  <c:v>0.33371368392510209</c:v>
                </c:pt>
                <c:pt idx="933">
                  <c:v>0.33417232942813119</c:v>
                </c:pt>
                <c:pt idx="934">
                  <c:v>0.33463116159755268</c:v>
                </c:pt>
                <c:pt idx="935">
                  <c:v>0.33509017931292367</c:v>
                </c:pt>
                <c:pt idx="936">
                  <c:v>0.33554938145428431</c:v>
                </c:pt>
                <c:pt idx="937">
                  <c:v>0.33600876690218012</c:v>
                </c:pt>
                <c:pt idx="938">
                  <c:v>0.33646833453768349</c:v>
                </c:pt>
                <c:pt idx="939">
                  <c:v>0.33692808324241591</c:v>
                </c:pt>
                <c:pt idx="940">
                  <c:v>0.33738801189856915</c:v>
                </c:pt>
                <c:pt idx="941">
                  <c:v>0.33784811938892784</c:v>
                </c:pt>
                <c:pt idx="942">
                  <c:v>0.33830840459689066</c:v>
                </c:pt>
                <c:pt idx="943">
                  <c:v>0.33876886640649212</c:v>
                </c:pt>
                <c:pt idx="944">
                  <c:v>0.33922950370242461</c:v>
                </c:pt>
                <c:pt idx="945">
                  <c:v>0.33969031537005973</c:v>
                </c:pt>
                <c:pt idx="946">
                  <c:v>0.34015130029547025</c:v>
                </c:pt>
                <c:pt idx="947">
                  <c:v>0.34061245736545143</c:v>
                </c:pt>
                <c:pt idx="948">
                  <c:v>0.34107378546754263</c:v>
                </c:pt>
                <c:pt idx="949">
                  <c:v>0.34153528349004941</c:v>
                </c:pt>
                <c:pt idx="950">
                  <c:v>0.34199695032206406</c:v>
                </c:pt>
                <c:pt idx="951">
                  <c:v>0.3424587848534883</c:v>
                </c:pt>
                <c:pt idx="952">
                  <c:v>0.34292078597505365</c:v>
                </c:pt>
                <c:pt idx="953">
                  <c:v>0.34338295257834361</c:v>
                </c:pt>
                <c:pt idx="954">
                  <c:v>0.34384528355581495</c:v>
                </c:pt>
                <c:pt idx="955">
                  <c:v>0.34430777780081889</c:v>
                </c:pt>
                <c:pt idx="956">
                  <c:v>0.34477043420762254</c:v>
                </c:pt>
                <c:pt idx="957">
                  <c:v>0.34523325167143037</c:v>
                </c:pt>
                <c:pt idx="958">
                  <c:v>0.3456962290884053</c:v>
                </c:pt>
                <c:pt idx="959">
                  <c:v>0.34615936535568981</c:v>
                </c:pt>
                <c:pt idx="960">
                  <c:v>0.34662265937142811</c:v>
                </c:pt>
                <c:pt idx="961">
                  <c:v>0.34708611003478579</c:v>
                </c:pt>
                <c:pt idx="962">
                  <c:v>0.34754971624597264</c:v>
                </c:pt>
                <c:pt idx="963">
                  <c:v>0.34801347690626228</c:v>
                </c:pt>
                <c:pt idx="964">
                  <c:v>0.3484773909180145</c:v>
                </c:pt>
                <c:pt idx="965">
                  <c:v>0.3489414571846956</c:v>
                </c:pt>
                <c:pt idx="966">
                  <c:v>0.3494056746108995</c:v>
                </c:pt>
                <c:pt idx="967">
                  <c:v>0.34987004210236911</c:v>
                </c:pt>
                <c:pt idx="968">
                  <c:v>0.35033455856601697</c:v>
                </c:pt>
                <c:pt idx="969">
                  <c:v>0.35079922290994603</c:v>
                </c:pt>
                <c:pt idx="970">
                  <c:v>0.3512640340434714</c:v>
                </c:pt>
                <c:pt idx="971">
                  <c:v>0.35172899087713977</c:v>
                </c:pt>
                <c:pt idx="972">
                  <c:v>0.35219409232275201</c:v>
                </c:pt>
                <c:pt idx="973">
                  <c:v>0.35265933729338222</c:v>
                </c:pt>
                <c:pt idx="974">
                  <c:v>0.35312472470339978</c:v>
                </c:pt>
                <c:pt idx="975">
                  <c:v>0.35359025346848982</c:v>
                </c:pt>
                <c:pt idx="976">
                  <c:v>0.35405592250567286</c:v>
                </c:pt>
                <c:pt idx="977">
                  <c:v>0.35452173073332688</c:v>
                </c:pt>
                <c:pt idx="978">
                  <c:v>0.3549876770712076</c:v>
                </c:pt>
                <c:pt idx="979">
                  <c:v>0.35545376044046834</c:v>
                </c:pt>
                <c:pt idx="980">
                  <c:v>0.35591997976368128</c:v>
                </c:pt>
                <c:pt idx="981">
                  <c:v>0.35638633396485758</c:v>
                </c:pt>
                <c:pt idx="982">
                  <c:v>0.3568528219694681</c:v>
                </c:pt>
                <c:pt idx="983">
                  <c:v>0.35731944270446364</c:v>
                </c:pt>
                <c:pt idx="984">
                  <c:v>0.3577861950982959</c:v>
                </c:pt>
                <c:pt idx="985">
                  <c:v>0.35825307808093665</c:v>
                </c:pt>
                <c:pt idx="986">
                  <c:v>0.35872009058389925</c:v>
                </c:pt>
                <c:pt idx="987">
                  <c:v>0.35918723154025822</c:v>
                </c:pt>
                <c:pt idx="988">
                  <c:v>0.35965449988467002</c:v>
                </c:pt>
                <c:pt idx="989">
                  <c:v>0.36012189455339244</c:v>
                </c:pt>
                <c:pt idx="990">
                  <c:v>0.36058941448430587</c:v>
                </c:pt>
                <c:pt idx="991">
                  <c:v>0.36105705861693227</c:v>
                </c:pt>
                <c:pt idx="992">
                  <c:v>0.3615248258924561</c:v>
                </c:pt>
                <c:pt idx="993">
                  <c:v>0.36199271525374416</c:v>
                </c:pt>
                <c:pt idx="994">
                  <c:v>0.36246072564536524</c:v>
                </c:pt>
                <c:pt idx="995">
                  <c:v>0.36292885601361041</c:v>
                </c:pt>
                <c:pt idx="996">
                  <c:v>0.36339710530651342</c:v>
                </c:pt>
                <c:pt idx="997">
                  <c:v>0.36386547247386913</c:v>
                </c:pt>
                <c:pt idx="998">
                  <c:v>0.36433395646725486</c:v>
                </c:pt>
                <c:pt idx="999">
                  <c:v>0.36480255624004965</c:v>
                </c:pt>
                <c:pt idx="1000">
                  <c:v>0.36527127074745375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1-4A25-9738-CECEA7A4C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768000"/>
        <c:axId val="142790656"/>
      </c:areaChart>
      <c:catAx>
        <c:axId val="1427680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Position sur la pale</a:t>
                </a:r>
              </a:p>
            </c:rich>
          </c:tx>
          <c:layout>
            <c:manualLayout>
              <c:xMode val="edge"/>
              <c:yMode val="edge"/>
              <c:x val="0.4744065892541649"/>
              <c:y val="0.94893353696027294"/>
            </c:manualLayout>
          </c:layout>
          <c:overlay val="0"/>
        </c:title>
        <c:majorTickMark val="none"/>
        <c:minorTickMark val="none"/>
        <c:tickLblPos val="nextTo"/>
        <c:crossAx val="142790656"/>
        <c:crosses val="autoZero"/>
        <c:auto val="1"/>
        <c:lblAlgn val="ctr"/>
        <c:lblOffset val="100"/>
        <c:noMultiLvlLbl val="0"/>
      </c:catAx>
      <c:valAx>
        <c:axId val="142790656"/>
        <c:scaling>
          <c:orientation val="minMax"/>
        </c:scaling>
        <c:delete val="1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Trainée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768000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'2 - Rei&amp;Vmi - 4 portions'!$C$9</c:f>
              <c:strCache>
                <c:ptCount val="1"/>
                <c:pt idx="0">
                  <c:v>Vmi [m/s]</c:v>
                </c:pt>
              </c:strCache>
            </c:strRef>
          </c:tx>
          <c:invertIfNegative val="0"/>
          <c:val>
            <c:numRef>
              <c:f>'2 - Rei&amp;Vmi - 4 portions'!$C$10:$C$13</c:f>
              <c:numCache>
                <c:formatCode>0.0</c:formatCode>
                <c:ptCount val="4"/>
                <c:pt idx="0">
                  <c:v>58.643062867009462</c:v>
                </c:pt>
                <c:pt idx="1">
                  <c:v>95.294977158890376</c:v>
                </c:pt>
                <c:pt idx="2">
                  <c:v>131.94689145077129</c:v>
                </c:pt>
                <c:pt idx="3">
                  <c:v>168.59880574265219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3-4818-85A3-505547FBD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53024"/>
        <c:axId val="139554816"/>
      </c:barChart>
      <c:catAx>
        <c:axId val="1395530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554816"/>
        <c:crosses val="autoZero"/>
        <c:auto val="1"/>
        <c:lblAlgn val="ctr"/>
        <c:lblOffset val="100"/>
        <c:noMultiLvlLbl val="0"/>
      </c:catAx>
      <c:valAx>
        <c:axId val="139554816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39553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'2 - Rei&amp;Vmi - 4 portions'!$D$9</c:f>
              <c:strCache>
                <c:ptCount val="1"/>
                <c:pt idx="0">
                  <c:v>Rei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val>
            <c:numRef>
              <c:f>'2 - Rei&amp;Vmi - 4 portions'!$D$10:$D$13</c:f>
              <c:numCache>
                <c:formatCode>0</c:formatCode>
                <c:ptCount val="4"/>
                <c:pt idx="0">
                  <c:v>1063901.6676769706</c:v>
                </c:pt>
                <c:pt idx="1">
                  <c:v>1728840.2099750773</c:v>
                </c:pt>
                <c:pt idx="2">
                  <c:v>2393778.7522731838</c:v>
                </c:pt>
                <c:pt idx="3">
                  <c:v>3058717.2945712903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F-4EF5-928D-EF6F10A20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66464"/>
        <c:axId val="139584640"/>
      </c:barChart>
      <c:catAx>
        <c:axId val="139566464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584640"/>
        <c:crosses val="autoZero"/>
        <c:auto val="1"/>
        <c:lblAlgn val="ctr"/>
        <c:lblOffset val="100"/>
        <c:noMultiLvlLbl val="0"/>
      </c:catAx>
      <c:valAx>
        <c:axId val="139584640"/>
        <c:scaling>
          <c:orientation val="minMax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139566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Répartition portance - secteurs pales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'3 - Aérodyn 10° - 4 portions'!$H$5:$H$8</c:f>
              <c:numCache>
                <c:formatCode>0.0</c:formatCode>
                <c:ptCount val="4"/>
                <c:pt idx="0">
                  <c:v>587.89179100317483</c:v>
                </c:pt>
                <c:pt idx="1">
                  <c:v>1329.507189889722</c:v>
                </c:pt>
                <c:pt idx="2">
                  <c:v>2090.3606618866497</c:v>
                </c:pt>
                <c:pt idx="3">
                  <c:v>2621.7084061268815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9-4040-A9F0-4CAB13D5EA0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Répartition trainée  - secteurs</a:t>
            </a:r>
            <a:r>
              <a:rPr lang="fr-FR" baseline="0"/>
              <a:t> pales</a:t>
            </a:r>
            <a:endParaRPr lang="fr-FR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'3 - Aérodyn 10° - 4 portions'!$I$5:$I$8</c:f>
              <c:numCache>
                <c:formatCode>0.0</c:formatCode>
                <c:ptCount val="4"/>
                <c:pt idx="0">
                  <c:v>11.135362159001312</c:v>
                </c:pt>
                <c:pt idx="1">
                  <c:v>24.336994688104792</c:v>
                </c:pt>
                <c:pt idx="2">
                  <c:v>41.238407615450917</c:v>
                </c:pt>
                <c:pt idx="3">
                  <c:v>61.420235804315283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7-4AC1-A1BC-CE3094F6BAC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Influence du Reynolds - Portance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'3 - Aérodyn 10° - 4 portions'!$H$4</c:f>
              <c:strCache>
                <c:ptCount val="1"/>
                <c:pt idx="0">
                  <c:v>Portance Rz [N]</c:v>
                </c:pt>
              </c:strCache>
            </c:strRef>
          </c:tx>
          <c:invertIfNegative val="0"/>
          <c:val>
            <c:numRef>
              <c:f>'3 - Aérodyn 10° - 4 portions'!$H$5:$H$8</c:f>
              <c:numCache>
                <c:formatCode>0.0</c:formatCode>
                <c:ptCount val="4"/>
                <c:pt idx="0">
                  <c:v>587.89179100317483</c:v>
                </c:pt>
                <c:pt idx="1">
                  <c:v>1329.507189889722</c:v>
                </c:pt>
                <c:pt idx="2">
                  <c:v>2090.3606618866497</c:v>
                </c:pt>
                <c:pt idx="3">
                  <c:v>2621.7084061268815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2-42AC-9EA6-366FD0FAF163}"/>
            </c:ext>
          </c:extLst>
        </c:ser>
        <c:ser>
          <c:idx val="2"/>
          <c:order val="1"/>
          <c:tx>
            <c:strRef>
              <c:f>'3 - Aérodyn 10° - 4 portions'!$M$4</c:f>
              <c:strCache>
                <c:ptCount val="1"/>
                <c:pt idx="0">
                  <c:v>Rz  [N] - Re corr</c:v>
                </c:pt>
              </c:strCache>
            </c:strRef>
          </c:tx>
          <c:invertIfNegative val="0"/>
          <c:val>
            <c:numRef>
              <c:f>'3 - Aérodyn 10° - 4 portions'!$M$5:$M$8</c:f>
              <c:numCache>
                <c:formatCode>0.0</c:formatCode>
                <c:ptCount val="4"/>
                <c:pt idx="0">
                  <c:v>589.62088450612532</c:v>
                </c:pt>
                <c:pt idx="1">
                  <c:v>1329.507189889722</c:v>
                </c:pt>
                <c:pt idx="2">
                  <c:v>2090.3606618866497</c:v>
                </c:pt>
                <c:pt idx="3">
                  <c:v>2621.7084061268815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2-42AC-9EA6-366FD0F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91360"/>
        <c:axId val="139817728"/>
      </c:barChart>
      <c:catAx>
        <c:axId val="1397913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817728"/>
        <c:crosses val="autoZero"/>
        <c:auto val="1"/>
        <c:lblAlgn val="ctr"/>
        <c:lblOffset val="100"/>
        <c:noMultiLvlLbl val="0"/>
      </c:catAx>
      <c:valAx>
        <c:axId val="139817728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3979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Influence du Reynolds - Trainée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'3 - Aérodyn 10° - 4 portions'!$I$4</c:f>
              <c:strCache>
                <c:ptCount val="1"/>
                <c:pt idx="0">
                  <c:v>Trainée Rx [N]</c:v>
                </c:pt>
              </c:strCache>
            </c:strRef>
          </c:tx>
          <c:invertIfNegative val="0"/>
          <c:val>
            <c:numRef>
              <c:f>'3 - Aérodyn 10° - 4 portions'!$I$5:$I$8</c:f>
              <c:numCache>
                <c:formatCode>0.0</c:formatCode>
                <c:ptCount val="4"/>
                <c:pt idx="0">
                  <c:v>11.135362159001312</c:v>
                </c:pt>
                <c:pt idx="1">
                  <c:v>24.336994688104792</c:v>
                </c:pt>
                <c:pt idx="2">
                  <c:v>41.238407615450917</c:v>
                </c:pt>
                <c:pt idx="3">
                  <c:v>61.420235804315283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26-445C-A52B-496D0256330C}"/>
            </c:ext>
          </c:extLst>
        </c:ser>
        <c:ser>
          <c:idx val="2"/>
          <c:order val="1"/>
          <c:tx>
            <c:strRef>
              <c:f>'3 - Aérodyn 10° - 4 portions'!$N$4</c:f>
              <c:strCache>
                <c:ptCount val="1"/>
                <c:pt idx="0">
                  <c:v> Rx  [N] - Re corr</c:v>
                </c:pt>
              </c:strCache>
            </c:strRef>
          </c:tx>
          <c:invertIfNegative val="0"/>
          <c:val>
            <c:numRef>
              <c:f>'3 - Aérodyn 10° - 4 portions'!$N$5:$N$8</c:f>
              <c:numCache>
                <c:formatCode>0.0</c:formatCode>
                <c:ptCount val="4"/>
                <c:pt idx="0">
                  <c:v>8.2247214290346129</c:v>
                </c:pt>
                <c:pt idx="1">
                  <c:v>23.456625168424729</c:v>
                </c:pt>
                <c:pt idx="2">
                  <c:v>41.238407615450917</c:v>
                </c:pt>
                <c:pt idx="3">
                  <c:v>62.717194026427521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26-445C-A52B-496D0256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39360"/>
        <c:axId val="139840896"/>
      </c:barChart>
      <c:catAx>
        <c:axId val="1398393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840896"/>
        <c:crosses val="autoZero"/>
        <c:auto val="1"/>
        <c:lblAlgn val="ctr"/>
        <c:lblOffset val="100"/>
        <c:noMultiLvlLbl val="0"/>
      </c:catAx>
      <c:valAx>
        <c:axId val="139840896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3983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1" i="0" baseline="0">
                <a:effectLst/>
              </a:rPr>
              <a:t>Répartition portance - secteurs pales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'4 - Aérodyn 10° - 12 p - Re cor'!$G$4:$G$15</c:f>
              <c:numCache>
                <c:formatCode>0.0</c:formatCode>
                <c:ptCount val="12"/>
                <c:pt idx="0">
                  <c:v>124.44092096413164</c:v>
                </c:pt>
                <c:pt idx="1">
                  <c:v>191.0326503114749</c:v>
                </c:pt>
                <c:pt idx="2">
                  <c:v>267.98292382172332</c:v>
                </c:pt>
                <c:pt idx="3">
                  <c:v>351.27474123056066</c:v>
                </c:pt>
                <c:pt idx="4">
                  <c:v>438.37208258220971</c:v>
                </c:pt>
                <c:pt idx="5">
                  <c:v>526.51404589570836</c:v>
                </c:pt>
                <c:pt idx="6">
                  <c:v>612.47357141775706</c:v>
                </c:pt>
                <c:pt idx="7">
                  <c:v>692.8297819924552</c:v>
                </c:pt>
                <c:pt idx="8">
                  <c:v>765.09312000248178</c:v>
                </c:pt>
                <c:pt idx="9">
                  <c:v>824.72726222088579</c:v>
                </c:pt>
                <c:pt idx="10">
                  <c:v>870.85556176807256</c:v>
                </c:pt>
                <c:pt idx="11">
                  <c:v>897.17696104733011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1-4331-AEC5-0407D5A1930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1" i="0" baseline="0">
                <a:effectLst/>
              </a:rPr>
              <a:t>Répartition Trainée - secteurs pales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'4 - Aérodyn 10° - 12 p - Re cor'!$H$4:$H$15</c:f>
              <c:numCache>
                <c:formatCode>0.0</c:formatCode>
                <c:ptCount val="12"/>
                <c:pt idx="0">
                  <c:v>2.1099831933503563</c:v>
                </c:pt>
                <c:pt idx="1">
                  <c:v>2.6647467448140243</c:v>
                </c:pt>
                <c:pt idx="2">
                  <c:v>4.5971054411693997</c:v>
                </c:pt>
                <c:pt idx="3">
                  <c:v>6.1127042297202996</c:v>
                </c:pt>
                <c:pt idx="4">
                  <c:v>7.7342414570059903</c:v>
                </c:pt>
                <c:pt idx="5">
                  <c:v>9.5786740810990931</c:v>
                </c:pt>
                <c:pt idx="6">
                  <c:v>11.527544405011017</c:v>
                </c:pt>
                <c:pt idx="7">
                  <c:v>13.668070529102858</c:v>
                </c:pt>
                <c:pt idx="8">
                  <c:v>15.853179501227894</c:v>
                </c:pt>
                <c:pt idx="9">
                  <c:v>18.215484956917155</c:v>
                </c:pt>
                <c:pt idx="10">
                  <c:v>20.832834463497711</c:v>
                </c:pt>
                <c:pt idx="11">
                  <c:v>23.37614922176574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0-4CEB-B925-02491F305B5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Scroll" dx="16" fmlaLink="$Q$18" horiz="1" max="15" min="2" page="10" val="14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image" Target="../media/image3.tiff"/><Relationship Id="rId5" Type="http://schemas.openxmlformats.org/officeDocument/2006/relationships/chart" Target="../charts/chart1.xml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13</xdr:row>
      <xdr:rowOff>9525</xdr:rowOff>
    </xdr:from>
    <xdr:to>
      <xdr:col>7</xdr:col>
      <xdr:colOff>723900</xdr:colOff>
      <xdr:row>31</xdr:row>
      <xdr:rowOff>28575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81" t="17888" r="19886" b="10197"/>
        <a:stretch/>
      </xdr:blipFill>
      <xdr:spPr>
        <a:xfrm>
          <a:off x="190500" y="2486025"/>
          <a:ext cx="5867400" cy="37909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6</xdr:row>
      <xdr:rowOff>133349</xdr:rowOff>
    </xdr:from>
    <xdr:to>
      <xdr:col>9</xdr:col>
      <xdr:colOff>152400</xdr:colOff>
      <xdr:row>12</xdr:row>
      <xdr:rowOff>57149</xdr:rowOff>
    </xdr:to>
    <xdr:pic>
      <xdr:nvPicPr>
        <xdr:cNvPr id="3" name="Image 2" descr="D:\BTS Aéro\Organisation 2021-2022\Production eduscol\SW\Vrillage pale.t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9" t="34160" r="6169" b="28374"/>
        <a:stretch/>
      </xdr:blipFill>
      <xdr:spPr bwMode="auto">
        <a:xfrm>
          <a:off x="2362200" y="1276349"/>
          <a:ext cx="4648200" cy="11906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104776</xdr:colOff>
      <xdr:row>1</xdr:row>
      <xdr:rowOff>85725</xdr:rowOff>
    </xdr:from>
    <xdr:to>
      <xdr:col>10</xdr:col>
      <xdr:colOff>95250</xdr:colOff>
      <xdr:row>5</xdr:row>
      <xdr:rowOff>200025</xdr:rowOff>
    </xdr:to>
    <xdr:pic>
      <xdr:nvPicPr>
        <xdr:cNvPr id="4" name="Image 3" descr="D:\BTS Aéro\Organisation 2021-2022\Production eduscol\SW\Epaisseur.t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8" t="38843" r="5596" b="39669"/>
        <a:stretch/>
      </xdr:blipFill>
      <xdr:spPr bwMode="auto">
        <a:xfrm>
          <a:off x="2390776" y="276225"/>
          <a:ext cx="5324474" cy="9620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657225</xdr:colOff>
      <xdr:row>3</xdr:row>
      <xdr:rowOff>114300</xdr:rowOff>
    </xdr:from>
    <xdr:to>
      <xdr:col>18</xdr:col>
      <xdr:colOff>676275</xdr:colOff>
      <xdr:row>5</xdr:row>
      <xdr:rowOff>180975</xdr:rowOff>
    </xdr:to>
    <xdr:pic>
      <xdr:nvPicPr>
        <xdr:cNvPr id="7" name="Picture 1" descr=" y_t = \frac{t}{0.2}c\, \left[ 0{,}2969 \sqrt{\frac{x}{c}} - 0{,}1260 \left(\frac{x}{c}\right) - 0{,}3516 \left(\frac{x}{c}\right)^2 + 0{,}2843 \left(\frac{x}{c}\right)^3 - 0{,}1015 \left( \frac{x}{c} \right)^4 \right]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05225" y="742950"/>
          <a:ext cx="6629400" cy="4857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714376</xdr:colOff>
      <xdr:row>13</xdr:row>
      <xdr:rowOff>14287</xdr:rowOff>
    </xdr:from>
    <xdr:to>
      <xdr:col>23</xdr:col>
      <xdr:colOff>85725</xdr:colOff>
      <xdr:row>26</xdr:row>
      <xdr:rowOff>33337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8</xdr:row>
          <xdr:rowOff>90488</xdr:rowOff>
        </xdr:from>
        <xdr:to>
          <xdr:col>3</xdr:col>
          <xdr:colOff>80963</xdr:colOff>
          <xdr:row>9</xdr:row>
          <xdr:rowOff>85725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128588</xdr:colOff>
          <xdr:row>3</xdr:row>
          <xdr:rowOff>38100</xdr:rowOff>
        </xdr:from>
        <xdr:to>
          <xdr:col>3</xdr:col>
          <xdr:colOff>342900</xdr:colOff>
          <xdr:row>4</xdr:row>
          <xdr:rowOff>57150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0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2</xdr:row>
      <xdr:rowOff>23812</xdr:rowOff>
    </xdr:from>
    <xdr:to>
      <xdr:col>11</xdr:col>
      <xdr:colOff>19050</xdr:colOff>
      <xdr:row>15</xdr:row>
      <xdr:rowOff>4762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15</xdr:row>
      <xdr:rowOff>204787</xdr:rowOff>
    </xdr:from>
    <xdr:to>
      <xdr:col>11</xdr:col>
      <xdr:colOff>0</xdr:colOff>
      <xdr:row>29</xdr:row>
      <xdr:rowOff>14287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695326</xdr:colOff>
      <xdr:row>3</xdr:row>
      <xdr:rowOff>142875</xdr:rowOff>
    </xdr:from>
    <xdr:to>
      <xdr:col>20</xdr:col>
      <xdr:colOff>200026</xdr:colOff>
      <xdr:row>22</xdr:row>
      <xdr:rowOff>48708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688" t="15743" r="49345" b="11378"/>
        <a:stretch/>
      </xdr:blipFill>
      <xdr:spPr>
        <a:xfrm>
          <a:off x="9220201" y="847725"/>
          <a:ext cx="6362700" cy="39158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95250</xdr:rowOff>
        </xdr:from>
        <xdr:to>
          <xdr:col>0</xdr:col>
          <xdr:colOff>185738</xdr:colOff>
          <xdr:row>3</xdr:row>
          <xdr:rowOff>100013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100013</xdr:rowOff>
        </xdr:from>
        <xdr:to>
          <xdr:col>0</xdr:col>
          <xdr:colOff>133350</xdr:colOff>
          <xdr:row>5</xdr:row>
          <xdr:rowOff>4763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95250</xdr:rowOff>
        </xdr:from>
        <xdr:to>
          <xdr:col>0</xdr:col>
          <xdr:colOff>119063</xdr:colOff>
          <xdr:row>5</xdr:row>
          <xdr:rowOff>104775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16</xdr:row>
      <xdr:rowOff>0</xdr:rowOff>
    </xdr:from>
    <xdr:to>
      <xdr:col>6</xdr:col>
      <xdr:colOff>11205</xdr:colOff>
      <xdr:row>36</xdr:row>
      <xdr:rowOff>179293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26334</xdr:colOff>
      <xdr:row>15</xdr:row>
      <xdr:rowOff>201706</xdr:rowOff>
    </xdr:from>
    <xdr:to>
      <xdr:col>9</xdr:col>
      <xdr:colOff>1400735</xdr:colOff>
      <xdr:row>37</xdr:row>
      <xdr:rowOff>11205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1053354</xdr:colOff>
      <xdr:row>15</xdr:row>
      <xdr:rowOff>191619</xdr:rowOff>
    </xdr:from>
    <xdr:to>
      <xdr:col>14</xdr:col>
      <xdr:colOff>1277472</xdr:colOff>
      <xdr:row>28</xdr:row>
      <xdr:rowOff>166966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1602442</xdr:colOff>
      <xdr:row>15</xdr:row>
      <xdr:rowOff>191618</xdr:rowOff>
    </xdr:from>
    <xdr:to>
      <xdr:col>20</xdr:col>
      <xdr:colOff>750795</xdr:colOff>
      <xdr:row>28</xdr:row>
      <xdr:rowOff>166966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672351</xdr:colOff>
      <xdr:row>23</xdr:row>
      <xdr:rowOff>33617</xdr:rowOff>
    </xdr:from>
    <xdr:to>
      <xdr:col>12</xdr:col>
      <xdr:colOff>134470</xdr:colOff>
      <xdr:row>25</xdr:row>
      <xdr:rowOff>33617</xdr:rowOff>
    </xdr:to>
    <xdr:sp macro="" textlink="Q5">
      <xdr:nvSpPr>
        <xdr:cNvPr id="8" name="Bulle rond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1273116" y="5255558"/>
          <a:ext cx="526678" cy="425824"/>
        </a:xfrm>
        <a:prstGeom prst="wedgeEllipse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fld id="{35E8C362-BAE5-4330-8927-6C29515C7066}" type="TxLink">
            <a:rPr lang="fr-FR" sz="1100"/>
            <a:pPr algn="l"/>
            <a:t>0,3</a:t>
          </a:fld>
          <a:endParaRPr lang="fr-FR" sz="1100"/>
        </a:p>
      </xdr:txBody>
    </xdr:sp>
    <xdr:clientData/>
  </xdr:twoCellAnchor>
  <xdr:twoCellAnchor>
    <xdr:from>
      <xdr:col>11</xdr:col>
      <xdr:colOff>683558</xdr:colOff>
      <xdr:row>18</xdr:row>
      <xdr:rowOff>56030</xdr:rowOff>
    </xdr:from>
    <xdr:to>
      <xdr:col>12</xdr:col>
      <xdr:colOff>784411</xdr:colOff>
      <xdr:row>20</xdr:row>
      <xdr:rowOff>11206</xdr:rowOff>
    </xdr:to>
    <xdr:sp macro="" textlink="">
      <xdr:nvSpPr>
        <xdr:cNvPr id="9" name="Bulle rond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1284323" y="4213412"/>
          <a:ext cx="1165412" cy="381000"/>
        </a:xfrm>
        <a:prstGeom prst="wedgeEllipse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Ecart</a:t>
          </a:r>
          <a:r>
            <a:rPr lang="fr-FR" sz="1100" baseline="0"/>
            <a:t> en %</a:t>
          </a:r>
          <a:endParaRPr lang="fr-FR" sz="1100"/>
        </a:p>
      </xdr:txBody>
    </xdr:sp>
    <xdr:clientData/>
  </xdr:twoCellAnchor>
  <xdr:twoCellAnchor>
    <xdr:from>
      <xdr:col>12</xdr:col>
      <xdr:colOff>347382</xdr:colOff>
      <xdr:row>21</xdr:row>
      <xdr:rowOff>11205</xdr:rowOff>
    </xdr:from>
    <xdr:to>
      <xdr:col>12</xdr:col>
      <xdr:colOff>874060</xdr:colOff>
      <xdr:row>23</xdr:row>
      <xdr:rowOff>11206</xdr:rowOff>
    </xdr:to>
    <xdr:sp macro="" textlink="Q6">
      <xdr:nvSpPr>
        <xdr:cNvPr id="10" name="Bulle rond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2012706" y="4807323"/>
          <a:ext cx="526678" cy="425824"/>
        </a:xfrm>
        <a:prstGeom prst="wedgeEllipseCallou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fld id="{CF847024-6743-4C7C-9F70-ECF38E203C7E}" type="TxLink">
            <a:rPr lang="fr-FR" sz="1100"/>
            <a:pPr algn="l"/>
            <a:t>0,0</a:t>
          </a:fld>
          <a:endParaRPr lang="fr-FR" sz="1100"/>
        </a:p>
      </xdr:txBody>
    </xdr:sp>
    <xdr:clientData/>
  </xdr:twoCellAnchor>
  <xdr:twoCellAnchor>
    <xdr:from>
      <xdr:col>12</xdr:col>
      <xdr:colOff>1064558</xdr:colOff>
      <xdr:row>18</xdr:row>
      <xdr:rowOff>168089</xdr:rowOff>
    </xdr:from>
    <xdr:to>
      <xdr:col>13</xdr:col>
      <xdr:colOff>481854</xdr:colOff>
      <xdr:row>20</xdr:row>
      <xdr:rowOff>168089</xdr:rowOff>
    </xdr:to>
    <xdr:sp macro="" textlink="Q7">
      <xdr:nvSpPr>
        <xdr:cNvPr id="11" name="Bulle rond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12729882" y="4325471"/>
          <a:ext cx="526678" cy="425824"/>
        </a:xfrm>
        <a:prstGeom prst="wedgeEllipseCallou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fld id="{DAE3644F-91D7-42F4-A601-34ABA2D9F4E9}" type="TxLink">
            <a:rPr lang="fr-FR" sz="1100"/>
            <a:pPr algn="l"/>
            <a:t>0,0</a:t>
          </a:fld>
          <a:endParaRPr lang="fr-FR" sz="1100"/>
        </a:p>
      </xdr:txBody>
    </xdr:sp>
    <xdr:clientData/>
  </xdr:twoCellAnchor>
  <xdr:twoCellAnchor>
    <xdr:from>
      <xdr:col>13</xdr:col>
      <xdr:colOff>918881</xdr:colOff>
      <xdr:row>18</xdr:row>
      <xdr:rowOff>22412</xdr:rowOff>
    </xdr:from>
    <xdr:to>
      <xdr:col>14</xdr:col>
      <xdr:colOff>336177</xdr:colOff>
      <xdr:row>20</xdr:row>
      <xdr:rowOff>22412</xdr:rowOff>
    </xdr:to>
    <xdr:sp macro="" textlink="Q8">
      <xdr:nvSpPr>
        <xdr:cNvPr id="12" name="Bulle rond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3693587" y="4179794"/>
          <a:ext cx="526678" cy="425824"/>
        </a:xfrm>
        <a:prstGeom prst="wedgeEllipseCallout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fld id="{E0327628-02A7-4522-B762-B1BE9BBB8CBD}" type="TxLink">
            <a:rPr lang="fr-FR" sz="1100"/>
            <a:pPr algn="l"/>
            <a:t>0,0</a:t>
          </a:fld>
          <a:endParaRPr lang="fr-FR" sz="1100"/>
        </a:p>
      </xdr:txBody>
    </xdr:sp>
    <xdr:clientData/>
  </xdr:twoCellAnchor>
  <xdr:twoCellAnchor>
    <xdr:from>
      <xdr:col>15</xdr:col>
      <xdr:colOff>448234</xdr:colOff>
      <xdr:row>23</xdr:row>
      <xdr:rowOff>89646</xdr:rowOff>
    </xdr:from>
    <xdr:to>
      <xdr:col>16</xdr:col>
      <xdr:colOff>392205</xdr:colOff>
      <xdr:row>25</xdr:row>
      <xdr:rowOff>89647</xdr:rowOff>
    </xdr:to>
    <xdr:sp macro="" textlink="R5">
      <xdr:nvSpPr>
        <xdr:cNvPr id="13" name="Bulle rond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15945969" y="5311587"/>
          <a:ext cx="705971" cy="425825"/>
        </a:xfrm>
        <a:prstGeom prst="wedgeEllipse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fld id="{60977760-3D1F-4DE3-957D-7236D83C42EC}" type="TxLink">
            <a:rPr lang="fr-FR" sz="1100"/>
            <a:pPr algn="l"/>
            <a:t>-26,1</a:t>
          </a:fld>
          <a:endParaRPr lang="fr-FR" sz="1100"/>
        </a:p>
      </xdr:txBody>
    </xdr:sp>
    <xdr:clientData/>
  </xdr:twoCellAnchor>
  <xdr:twoCellAnchor>
    <xdr:from>
      <xdr:col>16</xdr:col>
      <xdr:colOff>470646</xdr:colOff>
      <xdr:row>21</xdr:row>
      <xdr:rowOff>145676</xdr:rowOff>
    </xdr:from>
    <xdr:to>
      <xdr:col>17</xdr:col>
      <xdr:colOff>324971</xdr:colOff>
      <xdr:row>23</xdr:row>
      <xdr:rowOff>145677</xdr:rowOff>
    </xdr:to>
    <xdr:sp macro="" textlink="R6">
      <xdr:nvSpPr>
        <xdr:cNvPr id="14" name="Bulle rond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6730381" y="4941794"/>
          <a:ext cx="616325" cy="425824"/>
        </a:xfrm>
        <a:prstGeom prst="wedgeEllipseCallou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fld id="{27CD7E0B-83A1-4274-AF31-F28B50D411AD}" type="TxLink">
            <a:rPr lang="fr-FR" sz="1100"/>
            <a:pPr algn="l"/>
            <a:t>-3,6</a:t>
          </a:fld>
          <a:endParaRPr lang="fr-FR" sz="1100"/>
        </a:p>
      </xdr:txBody>
    </xdr:sp>
    <xdr:clientData/>
  </xdr:twoCellAnchor>
  <xdr:twoCellAnchor>
    <xdr:from>
      <xdr:col>17</xdr:col>
      <xdr:colOff>504265</xdr:colOff>
      <xdr:row>19</xdr:row>
      <xdr:rowOff>145677</xdr:rowOff>
    </xdr:from>
    <xdr:to>
      <xdr:col>18</xdr:col>
      <xdr:colOff>268943</xdr:colOff>
      <xdr:row>21</xdr:row>
      <xdr:rowOff>145677</xdr:rowOff>
    </xdr:to>
    <xdr:sp macro="" textlink="R7">
      <xdr:nvSpPr>
        <xdr:cNvPr id="15" name="Bulle rond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7526000" y="4515971"/>
          <a:ext cx="526678" cy="425824"/>
        </a:xfrm>
        <a:prstGeom prst="wedgeEllipseCallou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fld id="{0F66B77D-57DF-46CE-92EB-F42AD5D99478}" type="TxLink">
            <a:rPr lang="fr-FR" sz="1100"/>
            <a:pPr algn="l"/>
            <a:t>0,0</a:t>
          </a:fld>
          <a:endParaRPr lang="fr-FR" sz="1100"/>
        </a:p>
      </xdr:txBody>
    </xdr:sp>
    <xdr:clientData/>
  </xdr:twoCellAnchor>
  <xdr:twoCellAnchor>
    <xdr:from>
      <xdr:col>19</xdr:col>
      <xdr:colOff>22412</xdr:colOff>
      <xdr:row>17</xdr:row>
      <xdr:rowOff>134470</xdr:rowOff>
    </xdr:from>
    <xdr:to>
      <xdr:col>19</xdr:col>
      <xdr:colOff>549090</xdr:colOff>
      <xdr:row>19</xdr:row>
      <xdr:rowOff>134471</xdr:rowOff>
    </xdr:to>
    <xdr:sp macro="" textlink="R8">
      <xdr:nvSpPr>
        <xdr:cNvPr id="16" name="Bulle rond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18568147" y="4078941"/>
          <a:ext cx="526678" cy="425824"/>
        </a:xfrm>
        <a:prstGeom prst="wedgeEllipseCallout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fld id="{20DD4D5F-B57F-42DA-A95C-455E9CB4AA17}" type="TxLink">
            <a:rPr lang="fr-FR" sz="1100"/>
            <a:pPr algn="l"/>
            <a:t>2,1</a:t>
          </a:fld>
          <a:endParaRPr lang="fr-FR" sz="1100"/>
        </a:p>
      </xdr:txBody>
    </xdr:sp>
    <xdr:clientData/>
  </xdr:twoCellAnchor>
  <xdr:twoCellAnchor>
    <xdr:from>
      <xdr:col>15</xdr:col>
      <xdr:colOff>459441</xdr:colOff>
      <xdr:row>18</xdr:row>
      <xdr:rowOff>78441</xdr:rowOff>
    </xdr:from>
    <xdr:to>
      <xdr:col>17</xdr:col>
      <xdr:colOff>100853</xdr:colOff>
      <xdr:row>20</xdr:row>
      <xdr:rowOff>33617</xdr:rowOff>
    </xdr:to>
    <xdr:sp macro="" textlink="">
      <xdr:nvSpPr>
        <xdr:cNvPr id="17" name="Bulle rond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15957176" y="4235823"/>
          <a:ext cx="1165412" cy="381000"/>
        </a:xfrm>
        <a:prstGeom prst="wedgeEllipse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Ecart</a:t>
          </a:r>
          <a:r>
            <a:rPr lang="fr-FR" sz="1100" baseline="0"/>
            <a:t> en %</a:t>
          </a:r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123265</xdr:colOff>
      <xdr:row>2</xdr:row>
      <xdr:rowOff>22411</xdr:rowOff>
    </xdr:from>
    <xdr:to>
      <xdr:col>16</xdr:col>
      <xdr:colOff>235324</xdr:colOff>
      <xdr:row>24</xdr:row>
      <xdr:rowOff>78441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291352</xdr:colOff>
      <xdr:row>2</xdr:row>
      <xdr:rowOff>33618</xdr:rowOff>
    </xdr:from>
    <xdr:to>
      <xdr:col>23</xdr:col>
      <xdr:colOff>190500</xdr:colOff>
      <xdr:row>24</xdr:row>
      <xdr:rowOff>89647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24</xdr:row>
      <xdr:rowOff>179294</xdr:rowOff>
    </xdr:from>
    <xdr:to>
      <xdr:col>9</xdr:col>
      <xdr:colOff>582706</xdr:colOff>
      <xdr:row>46</xdr:row>
      <xdr:rowOff>78441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605118</xdr:colOff>
      <xdr:row>24</xdr:row>
      <xdr:rowOff>180413</xdr:rowOff>
    </xdr:from>
    <xdr:to>
      <xdr:col>23</xdr:col>
      <xdr:colOff>481854</xdr:colOff>
      <xdr:row>46</xdr:row>
      <xdr:rowOff>33617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2</xdr:row>
      <xdr:rowOff>14287</xdr:rowOff>
    </xdr:from>
    <xdr:to>
      <xdr:col>16</xdr:col>
      <xdr:colOff>438150</xdr:colOff>
      <xdr:row>15</xdr:row>
      <xdr:rowOff>23812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371475</xdr:colOff>
      <xdr:row>16</xdr:row>
      <xdr:rowOff>14287</xdr:rowOff>
    </xdr:from>
    <xdr:to>
      <xdr:col>16</xdr:col>
      <xdr:colOff>504824</xdr:colOff>
      <xdr:row>30</xdr:row>
      <xdr:rowOff>152401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24</xdr:row>
      <xdr:rowOff>4762</xdr:rowOff>
    </xdr:from>
    <xdr:to>
      <xdr:col>6</xdr:col>
      <xdr:colOff>171450</xdr:colOff>
      <xdr:row>38</xdr:row>
      <xdr:rowOff>80962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24</xdr:row>
      <xdr:rowOff>33337</xdr:rowOff>
    </xdr:from>
    <xdr:to>
      <xdr:col>12</xdr:col>
      <xdr:colOff>495300</xdr:colOff>
      <xdr:row>38</xdr:row>
      <xdr:rowOff>109537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4763</xdr:colOff>
          <xdr:row>1</xdr:row>
          <xdr:rowOff>33338</xdr:rowOff>
        </xdr:from>
        <xdr:to>
          <xdr:col>8</xdr:col>
          <xdr:colOff>19050</xdr:colOff>
          <xdr:row>3</xdr:row>
          <xdr:rowOff>9525</xdr:rowOff>
        </xdr:to>
        <xdr:sp macro="" textlink="">
          <xdr:nvSpPr>
            <xdr:cNvPr id="16386" name="Object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</xdr:row>
          <xdr:rowOff>0</xdr:rowOff>
        </xdr:from>
        <xdr:to>
          <xdr:col>8</xdr:col>
          <xdr:colOff>23813</xdr:colOff>
          <xdr:row>8</xdr:row>
          <xdr:rowOff>71438</xdr:rowOff>
        </xdr:to>
        <xdr:sp macro="" textlink="">
          <xdr:nvSpPr>
            <xdr:cNvPr id="16388" name="Object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9524</xdr:rowOff>
    </xdr:from>
    <xdr:to>
      <xdr:col>12</xdr:col>
      <xdr:colOff>76200</xdr:colOff>
      <xdr:row>18</xdr:row>
      <xdr:rowOff>190499</xdr:rowOff>
    </xdr:to>
    <xdr:graphicFrame macro="">
      <xdr:nvGraphicFramePr>
        <xdr:cNvPr id="2010" name="Graphique 2009">
          <a:extLst>
            <a:ext uri="{FF2B5EF4-FFF2-40B4-BE49-F238E27FC236}">
              <a16:creationId xmlns:a16="http://schemas.microsoft.com/office/drawing/2014/main" id="{00000000-0008-0000-0600-0000DA0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342900</xdr:colOff>
      <xdr:row>1</xdr:row>
      <xdr:rowOff>152401</xdr:rowOff>
    </xdr:from>
    <xdr:to>
      <xdr:col>0</xdr:col>
      <xdr:colOff>371475</xdr:colOff>
      <xdr:row>17</xdr:row>
      <xdr:rowOff>209550</xdr:rowOff>
    </xdr:to>
    <xdr:cxnSp macro="">
      <xdr:nvCxnSpPr>
        <xdr:cNvPr id="7" name="Connecteur droit avec flèch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 flipV="1">
          <a:off x="342900" y="390526"/>
          <a:ext cx="28575" cy="3162299"/>
        </a:xfrm>
        <a:prstGeom prst="straightConnector1">
          <a:avLst/>
        </a:prstGeom>
        <a:ln w="22225">
          <a:solidFill>
            <a:schemeClr val="tx1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333375</xdr:colOff>
      <xdr:row>17</xdr:row>
      <xdr:rowOff>190500</xdr:rowOff>
    </xdr:from>
    <xdr:to>
      <xdr:col>12</xdr:col>
      <xdr:colOff>9525</xdr:colOff>
      <xdr:row>17</xdr:row>
      <xdr:rowOff>200027</xdr:rowOff>
    </xdr:to>
    <xdr:cxnSp macro="">
      <xdr:nvCxnSpPr>
        <xdr:cNvPr id="2013" name="Connecteur droit avec flèche 2012">
          <a:extLst>
            <a:ext uri="{FF2B5EF4-FFF2-40B4-BE49-F238E27FC236}">
              <a16:creationId xmlns:a16="http://schemas.microsoft.com/office/drawing/2014/main" id="{00000000-0008-0000-0600-0000DD070000}"/>
            </a:ext>
          </a:extLst>
        </xdr:cNvPr>
        <xdr:cNvCxnSpPr/>
      </xdr:nvCxnSpPr>
      <xdr:spPr>
        <a:xfrm flipV="1">
          <a:off x="333375" y="3533775"/>
          <a:ext cx="9382125" cy="9527"/>
        </a:xfrm>
        <a:prstGeom prst="straightConnector1">
          <a:avLst/>
        </a:prstGeom>
        <a:ln w="22225">
          <a:solidFill>
            <a:schemeClr val="tx1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666750</xdr:colOff>
      <xdr:row>2</xdr:row>
      <xdr:rowOff>28575</xdr:rowOff>
    </xdr:from>
    <xdr:ext cx="2238375" cy="372021"/>
    <xdr:sp macro="" textlink="$AD$37">
      <xdr:nvSpPr>
        <xdr:cNvPr id="5" name="Ellips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66750" y="457200"/>
          <a:ext cx="2238375" cy="372021"/>
        </a:xfrm>
        <a:prstGeom prst="ellipse">
          <a:avLst/>
        </a:prstGeom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l"/>
          <a:fld id="{A4BDD75A-FADA-4119-A524-73E19FD34448}" type="TxLink">
            <a:rPr lang="fr-FR" sz="1100"/>
            <a:pPr algn="l"/>
            <a:t> Portance Rotor 30138 N</a:t>
          </a:fld>
          <a:endParaRPr lang="fr-FR" sz="1100"/>
        </a:p>
      </xdr:txBody>
    </xdr:sp>
    <xdr:clientData/>
  </xdr:oneCellAnchor>
  <xdr:twoCellAnchor>
    <xdr:from>
      <xdr:col>0</xdr:col>
      <xdr:colOff>0</xdr:colOff>
      <xdr:row>19</xdr:row>
      <xdr:rowOff>114300</xdr:rowOff>
    </xdr:from>
    <xdr:to>
      <xdr:col>12</xdr:col>
      <xdr:colOff>85725</xdr:colOff>
      <xdr:row>39</xdr:row>
      <xdr:rowOff>9525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485775</xdr:colOff>
      <xdr:row>22</xdr:row>
      <xdr:rowOff>114300</xdr:rowOff>
    </xdr:from>
    <xdr:to>
      <xdr:col>0</xdr:col>
      <xdr:colOff>514350</xdr:colOff>
      <xdr:row>39</xdr:row>
      <xdr:rowOff>19049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CxnSpPr/>
      </xdr:nvCxnSpPr>
      <xdr:spPr>
        <a:xfrm flipV="1">
          <a:off x="485775" y="4581525"/>
          <a:ext cx="28575" cy="3209924"/>
        </a:xfrm>
        <a:prstGeom prst="straightConnector1">
          <a:avLst/>
        </a:prstGeom>
        <a:ln w="22225">
          <a:solidFill>
            <a:schemeClr val="tx1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485775</xdr:colOff>
      <xdr:row>39</xdr:row>
      <xdr:rowOff>0</xdr:rowOff>
    </xdr:from>
    <xdr:to>
      <xdr:col>12</xdr:col>
      <xdr:colOff>161925</xdr:colOff>
      <xdr:row>39</xdr:row>
      <xdr:rowOff>9527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 flipV="1">
          <a:off x="485775" y="7772400"/>
          <a:ext cx="9382125" cy="9527"/>
        </a:xfrm>
        <a:prstGeom prst="straightConnector1">
          <a:avLst/>
        </a:prstGeom>
        <a:ln w="22225">
          <a:solidFill>
            <a:schemeClr val="tx1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133349</xdr:colOff>
      <xdr:row>23</xdr:row>
      <xdr:rowOff>57150</xdr:rowOff>
    </xdr:from>
    <xdr:ext cx="2486025" cy="372021"/>
    <xdr:sp macro="" textlink="$AD$38">
      <xdr:nvSpPr>
        <xdr:cNvPr id="9" name="Ellips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895349" y="4714875"/>
          <a:ext cx="2486025" cy="372021"/>
        </a:xfrm>
        <a:prstGeom prst="ellipse">
          <a:avLst/>
        </a:prstGeom>
        <a:ln/>
        <a:effectLst>
          <a:outerShdw blurRad="152400" dist="317500" dir="5400000" sx="90000" sy="-19000" rotWithShape="0">
            <a:prstClr val="black">
              <a:alpha val="15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fld id="{42528261-F67D-4BE1-993A-5BEE472C3CA5}" type="TxLink">
            <a:rPr lang="fr-FR" sz="1100"/>
            <a:pPr algn="l"/>
            <a:t> Couple Rotor 10095 N.m</a:t>
          </a:fld>
          <a:endParaRPr lang="fr-FR" sz="1100"/>
        </a:p>
      </xdr:txBody>
    </xdr:sp>
    <xdr:clientData/>
  </xdr:oneCellAnchor>
  <xdr:twoCellAnchor>
    <xdr:from>
      <xdr:col>1</xdr:col>
      <xdr:colOff>114298</xdr:colOff>
      <xdr:row>26</xdr:row>
      <xdr:rowOff>180974</xdr:rowOff>
    </xdr:from>
    <xdr:to>
      <xdr:col>6</xdr:col>
      <xdr:colOff>85725</xdr:colOff>
      <xdr:row>29</xdr:row>
      <xdr:rowOff>66675</xdr:rowOff>
    </xdr:to>
    <xdr:sp macro="" textlink="$AD$39">
      <xdr:nvSpPr>
        <xdr:cNvPr id="12" name="Ellips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876298" y="5410199"/>
          <a:ext cx="3781427" cy="457201"/>
        </a:xfrm>
        <a:prstGeom prst="ellipse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fld id="{2D1DC485-DB00-4B3F-994E-6B3601100D32}" type="TxLink">
            <a:rPr lang="fr-FR" sz="1100"/>
            <a:pPr algn="l"/>
            <a:t> Puissance Rotor 370 KW  soit  503 Cv</a:t>
          </a:fld>
          <a:endParaRPr lang="fr-FR" sz="1100"/>
        </a:p>
      </xdr:txBody>
    </xdr:sp>
    <xdr:clientData/>
  </xdr:twoCellAnchor>
  <xdr:twoCellAnchor editAs="oneCell">
    <xdr:from>
      <xdr:col>13</xdr:col>
      <xdr:colOff>28576</xdr:colOff>
      <xdr:row>1</xdr:row>
      <xdr:rowOff>38099</xdr:rowOff>
    </xdr:from>
    <xdr:to>
      <xdr:col>17</xdr:col>
      <xdr:colOff>716552</xdr:colOff>
      <xdr:row>14</xdr:row>
      <xdr:rowOff>57148</xdr:rowOff>
    </xdr:to>
    <xdr:pic>
      <xdr:nvPicPr>
        <xdr:cNvPr id="18" name="Image 17" descr="Connaître les bases des commandes d’un hélicoptère ...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1" y="276224"/>
          <a:ext cx="3735976" cy="2514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374569</xdr:colOff>
      <xdr:row>2</xdr:row>
      <xdr:rowOff>123825</xdr:rowOff>
    </xdr:from>
    <xdr:to>
      <xdr:col>15</xdr:col>
      <xdr:colOff>619125</xdr:colOff>
      <xdr:row>12</xdr:row>
      <xdr:rowOff>152400</xdr:rowOff>
    </xdr:to>
    <xdr:sp macro="" textlink="">
      <xdr:nvSpPr>
        <xdr:cNvPr id="16" name="Forme libr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1604544" y="552450"/>
          <a:ext cx="1006556" cy="1952625"/>
        </a:xfrm>
        <a:custGeom>
          <a:avLst/>
          <a:gdLst>
            <a:gd name="connsiteX0" fmla="*/ 44531 w 1006556"/>
            <a:gd name="connsiteY0" fmla="*/ 1866900 h 1866900"/>
            <a:gd name="connsiteX1" fmla="*/ 111206 w 1006556"/>
            <a:gd name="connsiteY1" fmla="*/ 1047750 h 1866900"/>
            <a:gd name="connsiteX2" fmla="*/ 1006556 w 1006556"/>
            <a:gd name="connsiteY2" fmla="*/ 0 h 18669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6556" h="1866900">
              <a:moveTo>
                <a:pt x="44531" y="1866900"/>
              </a:moveTo>
              <a:cubicBezTo>
                <a:pt x="-2300" y="1612900"/>
                <a:pt x="-49131" y="1358900"/>
                <a:pt x="111206" y="1047750"/>
              </a:cubicBezTo>
              <a:cubicBezTo>
                <a:pt x="271543" y="736600"/>
                <a:pt x="639049" y="368300"/>
                <a:pt x="1006556" y="0"/>
              </a:cubicBezTo>
            </a:path>
          </a:pathLst>
        </a:custGeom>
        <a:ln w="31750">
          <a:solidFill>
            <a:schemeClr val="bg1"/>
          </a:solidFill>
          <a:headEnd type="stealt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714375</xdr:colOff>
      <xdr:row>1</xdr:row>
      <xdr:rowOff>161925</xdr:rowOff>
    </xdr:from>
    <xdr:to>
      <xdr:col>16</xdr:col>
      <xdr:colOff>228600</xdr:colOff>
      <xdr:row>3</xdr:row>
      <xdr:rowOff>76200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12706350" y="400050"/>
          <a:ext cx="276225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/>
            <a:t>+</a:t>
          </a:r>
        </a:p>
      </xdr:txBody>
    </xdr:sp>
    <xdr:clientData/>
  </xdr:twoCellAnchor>
  <xdr:twoCellAnchor>
    <xdr:from>
      <xdr:col>14</xdr:col>
      <xdr:colOff>428625</xdr:colOff>
      <xdr:row>12</xdr:row>
      <xdr:rowOff>152400</xdr:rowOff>
    </xdr:from>
    <xdr:to>
      <xdr:col>14</xdr:col>
      <xdr:colOff>704850</xdr:colOff>
      <xdr:row>14</xdr:row>
      <xdr:rowOff>66675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11658600" y="2505075"/>
          <a:ext cx="276225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/>
            <a:t>-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23813</xdr:colOff>
          <xdr:row>16</xdr:row>
          <xdr:rowOff>0</xdr:rowOff>
        </xdr:from>
        <xdr:to>
          <xdr:col>17</xdr:col>
          <xdr:colOff>342900</xdr:colOff>
          <xdr:row>16</xdr:row>
          <xdr:rowOff>95250</xdr:rowOff>
        </xdr:to>
        <xdr:sp macro="" textlink="">
          <xdr:nvSpPr>
            <xdr:cNvPr id="17414" name="Scroll Bar 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06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14288</xdr:colOff>
          <xdr:row>19</xdr:row>
          <xdr:rowOff>19050</xdr:rowOff>
        </xdr:from>
        <xdr:to>
          <xdr:col>17</xdr:col>
          <xdr:colOff>166688</xdr:colOff>
          <xdr:row>20</xdr:row>
          <xdr:rowOff>109538</xdr:rowOff>
        </xdr:to>
        <xdr:sp macro="" textlink="">
          <xdr:nvSpPr>
            <xdr:cNvPr id="17415" name="Object 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6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8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3.bin"/><Relationship Id="rId9" Type="http://schemas.openxmlformats.org/officeDocument/2006/relationships/image" Target="../media/image9.e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1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7.bin"/><Relationship Id="rId5" Type="http://schemas.openxmlformats.org/officeDocument/2006/relationships/image" Target="../media/image1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.xml"/><Relationship Id="rId5" Type="http://schemas.openxmlformats.org/officeDocument/2006/relationships/image" Target="../media/image13.emf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AA402"/>
  <sheetViews>
    <sheetView workbookViewId="0">
      <selection activeCell="A3" sqref="A3:C9"/>
    </sheetView>
  </sheetViews>
  <sheetFormatPr baseColWidth="10" defaultColWidth="11.46484375" defaultRowHeight="14.25" x14ac:dyDescent="0.45"/>
  <cols>
    <col min="1" max="25" width="11.46484375" style="1"/>
    <col min="26" max="27" width="11.46484375" style="23"/>
    <col min="28" max="16384" width="11.46484375" style="1"/>
  </cols>
  <sheetData>
    <row r="1" spans="1:27" ht="18" thickBot="1" x14ac:dyDescent="0.55000000000000004">
      <c r="A1" s="158" t="s">
        <v>35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60"/>
      <c r="Z1" s="23" t="s">
        <v>26</v>
      </c>
      <c r="AA1" s="23" t="s">
        <v>36</v>
      </c>
    </row>
    <row r="2" spans="1:27" ht="14.65" thickBot="1" x14ac:dyDescent="0.5">
      <c r="Z2" s="23">
        <v>0</v>
      </c>
      <c r="AA2" s="23">
        <f>($B$9/20*$B$6)*(0.2969*SQRT(Z2/$B$6)-0.126*(Z2/$B$6)-0.3516*POWER((Z2/$B$6),2)+0.2843*POWER(Z2/$B$6,3)-0.1015*POWER(Z2/$B$6,4))</f>
        <v>0</v>
      </c>
    </row>
    <row r="3" spans="1:27" x14ac:dyDescent="0.45">
      <c r="A3" s="8" t="s">
        <v>17</v>
      </c>
      <c r="B3" s="12">
        <v>5.0999999999999996</v>
      </c>
      <c r="C3" s="13" t="s">
        <v>29</v>
      </c>
      <c r="M3" s="1" t="s">
        <v>37</v>
      </c>
      <c r="Z3" s="23">
        <f>Z2+$B$6/200</f>
        <v>1.325E-3</v>
      </c>
      <c r="AA3" s="23">
        <f t="shared" ref="AA3:AA66" si="0">($B$9/20*$B$6)*(0.2969*SQRT(Z3/$B$6)-0.126*(Z3/$B$6)-0.3516*POWER((Z3/$B$6),2)+0.2843*POWER(Z3/$B$6,3)-0.1015*POWER(Z3/$B$6,4))</f>
        <v>3.2364840833910844E-3</v>
      </c>
    </row>
    <row r="4" spans="1:27" x14ac:dyDescent="0.45">
      <c r="A4" s="9" t="s">
        <v>18</v>
      </c>
      <c r="B4" s="3">
        <v>1.1000000000000001</v>
      </c>
      <c r="C4" s="14" t="s">
        <v>29</v>
      </c>
      <c r="N4" s="18"/>
      <c r="Z4" s="23">
        <f t="shared" ref="Z4:Z67" si="1">Z3+$B$6/200</f>
        <v>2.65E-3</v>
      </c>
      <c r="AA4" s="23">
        <f t="shared" si="0"/>
        <v>4.5148246023150006E-3</v>
      </c>
    </row>
    <row r="5" spans="1:27" x14ac:dyDescent="0.45">
      <c r="A5" s="9" t="s">
        <v>28</v>
      </c>
      <c r="B5" s="3">
        <f>B3-B4</f>
        <v>3.9999999999999996</v>
      </c>
      <c r="C5" s="14" t="s">
        <v>29</v>
      </c>
      <c r="N5" s="18"/>
      <c r="Z5" s="23">
        <f t="shared" si="1"/>
        <v>3.9750000000000002E-3</v>
      </c>
      <c r="AA5" s="23">
        <f t="shared" si="0"/>
        <v>5.4687286173029257E-3</v>
      </c>
    </row>
    <row r="6" spans="1:27" x14ac:dyDescent="0.45">
      <c r="A6" s="9" t="s">
        <v>27</v>
      </c>
      <c r="B6" s="3">
        <v>0.26500000000000001</v>
      </c>
      <c r="C6" s="14" t="s">
        <v>29</v>
      </c>
      <c r="Z6" s="23">
        <f t="shared" si="1"/>
        <v>5.3E-3</v>
      </c>
      <c r="AA6" s="23">
        <f t="shared" si="0"/>
        <v>6.2534093934702942E-3</v>
      </c>
    </row>
    <row r="7" spans="1:27" x14ac:dyDescent="0.45">
      <c r="A7" s="9" t="s">
        <v>30</v>
      </c>
      <c r="B7" s="3">
        <v>-6</v>
      </c>
      <c r="C7" s="14" t="s">
        <v>31</v>
      </c>
      <c r="N7" s="1" t="s">
        <v>38</v>
      </c>
      <c r="Z7" s="23">
        <f t="shared" si="1"/>
        <v>6.6249999999999998E-3</v>
      </c>
      <c r="AA7" s="23">
        <f t="shared" si="0"/>
        <v>6.9290076402776738E-3</v>
      </c>
    </row>
    <row r="8" spans="1:27" x14ac:dyDescent="0.45">
      <c r="A8" s="9" t="s">
        <v>32</v>
      </c>
      <c r="B8" s="3">
        <v>32</v>
      </c>
      <c r="C8" s="14" t="s">
        <v>33</v>
      </c>
      <c r="N8" s="18"/>
      <c r="Z8" s="23">
        <f t="shared" si="1"/>
        <v>7.9500000000000005E-3</v>
      </c>
      <c r="AA8" s="23">
        <f t="shared" si="0"/>
        <v>7.5263830355134752E-3</v>
      </c>
    </row>
    <row r="9" spans="1:27" ht="14.65" thickBot="1" x14ac:dyDescent="0.5">
      <c r="A9" s="15" t="s">
        <v>34</v>
      </c>
      <c r="B9" s="16">
        <f>ROUND(B8/(B6*1000)*100,0)</f>
        <v>12</v>
      </c>
      <c r="C9" s="17" t="s">
        <v>43</v>
      </c>
      <c r="N9" s="19" t="s">
        <v>39</v>
      </c>
      <c r="Z9" s="23">
        <f t="shared" si="1"/>
        <v>9.2750000000000003E-3</v>
      </c>
      <c r="AA9" s="23">
        <f t="shared" si="0"/>
        <v>8.0638807219597427E-3</v>
      </c>
    </row>
    <row r="10" spans="1:27" x14ac:dyDescent="0.45">
      <c r="N10" s="19" t="s">
        <v>40</v>
      </c>
      <c r="Z10" s="23">
        <f t="shared" si="1"/>
        <v>1.06E-2</v>
      </c>
      <c r="AA10" s="23">
        <f t="shared" si="0"/>
        <v>8.5534646822400008E-3</v>
      </c>
    </row>
    <row r="11" spans="1:27" x14ac:dyDescent="0.45">
      <c r="N11" s="19" t="s">
        <v>41</v>
      </c>
      <c r="Z11" s="23">
        <f t="shared" si="1"/>
        <v>1.1925E-2</v>
      </c>
      <c r="AA11" s="23">
        <f t="shared" si="0"/>
        <v>9.0034547582713755E-3</v>
      </c>
    </row>
    <row r="12" spans="1:27" x14ac:dyDescent="0.45">
      <c r="N12" s="19" t="s">
        <v>42</v>
      </c>
      <c r="Z12" s="23">
        <f t="shared" si="1"/>
        <v>1.325E-2</v>
      </c>
      <c r="AA12" s="23">
        <f t="shared" si="0"/>
        <v>9.4199170589380331E-3</v>
      </c>
    </row>
    <row r="13" spans="1:27" x14ac:dyDescent="0.45">
      <c r="Z13" s="23">
        <f t="shared" si="1"/>
        <v>1.4574999999999999E-2</v>
      </c>
      <c r="AA13" s="23">
        <f t="shared" si="0"/>
        <v>9.8074385690039671E-3</v>
      </c>
    </row>
    <row r="14" spans="1:27" x14ac:dyDescent="0.45">
      <c r="Z14" s="23">
        <f t="shared" si="1"/>
        <v>1.5900000000000001E-2</v>
      </c>
      <c r="AA14" s="23">
        <f t="shared" si="0"/>
        <v>1.0169589727893976E-2</v>
      </c>
    </row>
    <row r="15" spans="1:27" x14ac:dyDescent="0.45">
      <c r="Q15" s="20"/>
      <c r="R15" s="20"/>
      <c r="S15" s="20"/>
      <c r="Z15" s="23">
        <f t="shared" si="1"/>
        <v>1.7225000000000001E-2</v>
      </c>
      <c r="AA15" s="23">
        <f t="shared" si="0"/>
        <v>1.0509216097807235E-2</v>
      </c>
    </row>
    <row r="16" spans="1:27" x14ac:dyDescent="0.45">
      <c r="Q16" s="21"/>
      <c r="R16" s="22"/>
      <c r="S16" s="21"/>
      <c r="Z16" s="23">
        <f t="shared" si="1"/>
        <v>1.8550000000000001E-2</v>
      </c>
      <c r="AA16" s="23">
        <f t="shared" si="0"/>
        <v>1.0828630495370724E-2</v>
      </c>
    </row>
    <row r="17" spans="17:27" x14ac:dyDescent="0.45">
      <c r="Q17" s="21"/>
      <c r="R17" s="22"/>
      <c r="S17" s="21"/>
      <c r="Z17" s="23">
        <f t="shared" si="1"/>
        <v>1.9875E-2</v>
      </c>
      <c r="AA17" s="23">
        <f t="shared" si="0"/>
        <v>1.1129744200912001E-2</v>
      </c>
    </row>
    <row r="18" spans="17:27" x14ac:dyDescent="0.45">
      <c r="Q18" s="20"/>
      <c r="R18" s="20"/>
      <c r="S18" s="20"/>
      <c r="Z18" s="23">
        <f t="shared" si="1"/>
        <v>2.12E-2</v>
      </c>
      <c r="AA18" s="23">
        <f t="shared" si="0"/>
        <v>1.1414159313500585E-2</v>
      </c>
    </row>
    <row r="19" spans="17:27" x14ac:dyDescent="0.45">
      <c r="Z19" s="23">
        <f t="shared" si="1"/>
        <v>2.2525E-2</v>
      </c>
      <c r="AA19" s="23">
        <f t="shared" si="0"/>
        <v>1.1683235452233516E-2</v>
      </c>
    </row>
    <row r="20" spans="17:27" x14ac:dyDescent="0.45">
      <c r="Z20" s="23">
        <f t="shared" si="1"/>
        <v>2.385E-2</v>
      </c>
      <c r="AA20" s="23">
        <f t="shared" si="0"/>
        <v>1.1938139010315001E-2</v>
      </c>
    </row>
    <row r="21" spans="17:27" x14ac:dyDescent="0.45">
      <c r="Z21" s="23">
        <f t="shared" si="1"/>
        <v>2.5174999999999999E-2</v>
      </c>
      <c r="AA21" s="23">
        <f t="shared" si="0"/>
        <v>1.2179880235353777E-2</v>
      </c>
    </row>
    <row r="22" spans="17:27" x14ac:dyDescent="0.45">
      <c r="Z22" s="23">
        <f t="shared" si="1"/>
        <v>2.6499999999999999E-2</v>
      </c>
      <c r="AA22" s="23">
        <f t="shared" si="0"/>
        <v>1.2409341623133471E-2</v>
      </c>
    </row>
    <row r="23" spans="17:27" x14ac:dyDescent="0.45">
      <c r="Z23" s="23">
        <f t="shared" si="1"/>
        <v>2.7824999999999999E-2</v>
      </c>
      <c r="AA23" s="23">
        <f t="shared" si="0"/>
        <v>1.2627299989641421E-2</v>
      </c>
    </row>
    <row r="24" spans="17:27" x14ac:dyDescent="0.45">
      <c r="Z24" s="23">
        <f t="shared" si="1"/>
        <v>2.9149999999999999E-2</v>
      </c>
      <c r="AA24" s="23">
        <f t="shared" si="0"/>
        <v>1.2834443860993638E-2</v>
      </c>
    </row>
    <row r="25" spans="17:27" x14ac:dyDescent="0.45">
      <c r="Z25" s="23">
        <f t="shared" si="1"/>
        <v>3.0474999999999999E-2</v>
      </c>
      <c r="AA25" s="23">
        <f t="shared" si="0"/>
        <v>1.303138734082058E-2</v>
      </c>
    </row>
    <row r="26" spans="17:27" x14ac:dyDescent="0.45">
      <c r="Z26" s="23">
        <f t="shared" si="1"/>
        <v>3.1800000000000002E-2</v>
      </c>
      <c r="AA26" s="23">
        <f t="shared" si="0"/>
        <v>1.3218681289836949E-2</v>
      </c>
    </row>
    <row r="27" spans="17:27" x14ac:dyDescent="0.45">
      <c r="Z27" s="23">
        <f t="shared" si="1"/>
        <v>3.3125000000000002E-2</v>
      </c>
      <c r="AA27" s="23">
        <f t="shared" si="0"/>
        <v>1.3396822428161672E-2</v>
      </c>
    </row>
    <row r="28" spans="17:27" x14ac:dyDescent="0.45">
      <c r="Z28" s="23">
        <f t="shared" si="1"/>
        <v>3.4450000000000001E-2</v>
      </c>
      <c r="AA28" s="23">
        <f t="shared" si="0"/>
        <v>1.356626081351061E-2</v>
      </c>
    </row>
    <row r="29" spans="17:27" x14ac:dyDescent="0.45">
      <c r="Z29" s="23">
        <f t="shared" si="1"/>
        <v>3.5775000000000001E-2</v>
      </c>
      <c r="AA29" s="23">
        <f t="shared" si="0"/>
        <v>1.3727406036006902E-2</v>
      </c>
    </row>
    <row r="30" spans="17:27" x14ac:dyDescent="0.45">
      <c r="Z30" s="23">
        <f t="shared" si="1"/>
        <v>3.7100000000000001E-2</v>
      </c>
      <c r="AA30" s="23">
        <f t="shared" si="0"/>
        <v>1.3880632388957613E-2</v>
      </c>
    </row>
    <row r="31" spans="17:27" x14ac:dyDescent="0.45">
      <c r="Z31" s="23">
        <f t="shared" si="1"/>
        <v>3.8425000000000001E-2</v>
      </c>
      <c r="AA31" s="23">
        <f t="shared" si="0"/>
        <v>1.4026283215192344E-2</v>
      </c>
    </row>
    <row r="32" spans="17:27" x14ac:dyDescent="0.45">
      <c r="Z32" s="23">
        <f t="shared" si="1"/>
        <v>3.9750000000000001E-2</v>
      </c>
      <c r="AA32" s="23">
        <f t="shared" si="0"/>
        <v>1.4164674584149814E-2</v>
      </c>
    </row>
    <row r="33" spans="26:27" x14ac:dyDescent="0.45">
      <c r="Z33" s="23">
        <f t="shared" si="1"/>
        <v>4.1075E-2</v>
      </c>
      <c r="AA33" s="23">
        <f t="shared" si="0"/>
        <v>1.4296098421514086E-2</v>
      </c>
    </row>
    <row r="34" spans="26:27" x14ac:dyDescent="0.45">
      <c r="Z34" s="23">
        <f t="shared" si="1"/>
        <v>4.24E-2</v>
      </c>
      <c r="AA34" s="23">
        <f t="shared" si="0"/>
        <v>1.442082518784E-2</v>
      </c>
    </row>
    <row r="35" spans="26:27" x14ac:dyDescent="0.45">
      <c r="Z35" s="23">
        <f t="shared" si="1"/>
        <v>4.3725E-2</v>
      </c>
      <c r="AA35" s="23">
        <f t="shared" si="0"/>
        <v>1.4539106183150447E-2</v>
      </c>
    </row>
    <row r="36" spans="26:27" x14ac:dyDescent="0.45">
      <c r="Z36" s="23">
        <f t="shared" si="1"/>
        <v>4.505E-2</v>
      </c>
      <c r="AA36" s="23">
        <f t="shared" si="0"/>
        <v>1.4651175539424546E-2</v>
      </c>
    </row>
    <row r="37" spans="26:27" x14ac:dyDescent="0.45">
      <c r="Z37" s="23">
        <f t="shared" si="1"/>
        <v>4.6375E-2</v>
      </c>
      <c r="AA37" s="23">
        <f t="shared" si="0"/>
        <v>1.4757251951134318E-2</v>
      </c>
    </row>
    <row r="38" spans="26:27" x14ac:dyDescent="0.45">
      <c r="Z38" s="23">
        <f t="shared" si="1"/>
        <v>4.7699999999999999E-2</v>
      </c>
      <c r="AA38" s="23">
        <f t="shared" si="0"/>
        <v>1.4857540184730877E-2</v>
      </c>
    </row>
    <row r="39" spans="26:27" x14ac:dyDescent="0.45">
      <c r="Z39" s="23">
        <f t="shared" si="1"/>
        <v>4.9024999999999999E-2</v>
      </c>
      <c r="AA39" s="23">
        <f t="shared" si="0"/>
        <v>1.4952232400641334E-2</v>
      </c>
    </row>
    <row r="40" spans="26:27" x14ac:dyDescent="0.45">
      <c r="Z40" s="23">
        <f t="shared" si="1"/>
        <v>5.0349999999999999E-2</v>
      </c>
      <c r="AA40" s="23">
        <f t="shared" si="0"/>
        <v>1.5041509315476894E-2</v>
      </c>
    </row>
    <row r="41" spans="26:27" x14ac:dyDescent="0.45">
      <c r="Z41" s="23">
        <f t="shared" si="1"/>
        <v>5.1674999999999999E-2</v>
      </c>
      <c r="AA41" s="23">
        <f t="shared" si="0"/>
        <v>1.5125541227442202E-2</v>
      </c>
    </row>
    <row r="42" spans="26:27" x14ac:dyDescent="0.45">
      <c r="Z42" s="23">
        <f t="shared" si="1"/>
        <v>5.2999999999999999E-2</v>
      </c>
      <c r="AA42" s="23">
        <f t="shared" si="0"/>
        <v>1.5204488924126068E-2</v>
      </c>
    </row>
    <row r="43" spans="26:27" x14ac:dyDescent="0.45">
      <c r="Z43" s="23">
        <f t="shared" si="1"/>
        <v>5.4324999999999998E-2</v>
      </c>
      <c r="AA43" s="23">
        <f t="shared" si="0"/>
        <v>1.5278504488754277E-2</v>
      </c>
    </row>
    <row r="44" spans="26:27" x14ac:dyDescent="0.45">
      <c r="Z44" s="23">
        <f t="shared" si="1"/>
        <v>5.5649999999999998E-2</v>
      </c>
      <c r="AA44" s="23">
        <f t="shared" si="0"/>
        <v>1.534773201844998E-2</v>
      </c>
    </row>
    <row r="45" spans="26:27" x14ac:dyDescent="0.45">
      <c r="Z45" s="23">
        <f t="shared" si="1"/>
        <v>5.6974999999999998E-2</v>
      </c>
      <c r="AA45" s="23">
        <f t="shared" si="0"/>
        <v>1.5412308265961693E-2</v>
      </c>
    </row>
    <row r="46" spans="26:27" x14ac:dyDescent="0.45">
      <c r="Z46" s="23">
        <f t="shared" si="1"/>
        <v>5.8299999999999998E-2</v>
      </c>
      <c r="AA46" s="23">
        <f t="shared" si="0"/>
        <v>1.5472363214596064E-2</v>
      </c>
    </row>
    <row r="47" spans="26:27" x14ac:dyDescent="0.45">
      <c r="Z47" s="23">
        <f t="shared" si="1"/>
        <v>5.9624999999999997E-2</v>
      </c>
      <c r="AA47" s="23">
        <f t="shared" si="0"/>
        <v>1.5528020594661142E-2</v>
      </c>
    </row>
    <row r="48" spans="26:27" x14ac:dyDescent="0.45">
      <c r="Z48" s="23">
        <f t="shared" si="1"/>
        <v>6.0949999999999997E-2</v>
      </c>
      <c r="AA48" s="23">
        <f t="shared" si="0"/>
        <v>1.5579398348532586E-2</v>
      </c>
    </row>
    <row r="49" spans="26:27" x14ac:dyDescent="0.45">
      <c r="Z49" s="23">
        <f t="shared" si="1"/>
        <v>6.2274999999999997E-2</v>
      </c>
      <c r="AA49" s="23">
        <f t="shared" si="0"/>
        <v>1.5626609050454775E-2</v>
      </c>
    </row>
    <row r="50" spans="26:27" x14ac:dyDescent="0.45">
      <c r="Z50" s="23">
        <f t="shared" si="1"/>
        <v>6.3600000000000004E-2</v>
      </c>
      <c r="AA50" s="23">
        <f t="shared" si="0"/>
        <v>1.5669760286347954E-2</v>
      </c>
    </row>
    <row r="51" spans="26:27" x14ac:dyDescent="0.45">
      <c r="Z51" s="23">
        <f t="shared" si="1"/>
        <v>6.492500000000001E-2</v>
      </c>
      <c r="AA51" s="23">
        <f t="shared" si="0"/>
        <v>1.5708954998181961E-2</v>
      </c>
    </row>
    <row r="52" spans="26:27" x14ac:dyDescent="0.45">
      <c r="Z52" s="23">
        <f t="shared" si="1"/>
        <v>6.6250000000000017E-2</v>
      </c>
      <c r="AA52" s="23">
        <f t="shared" si="0"/>
        <v>1.5744291796874997E-2</v>
      </c>
    </row>
    <row r="53" spans="26:27" x14ac:dyDescent="0.45">
      <c r="Z53" s="23">
        <f t="shared" si="1"/>
        <v>6.7575000000000024E-2</v>
      </c>
      <c r="AA53" s="23">
        <f t="shared" si="0"/>
        <v>1.577586524716356E-2</v>
      </c>
    </row>
    <row r="54" spans="26:27" x14ac:dyDescent="0.45">
      <c r="Z54" s="23">
        <f t="shared" si="1"/>
        <v>6.8900000000000031E-2</v>
      </c>
      <c r="AA54" s="23">
        <f t="shared" si="0"/>
        <v>1.5803766127452597E-2</v>
      </c>
    </row>
    <row r="55" spans="26:27" x14ac:dyDescent="0.45">
      <c r="Z55" s="23">
        <f t="shared" si="1"/>
        <v>7.0225000000000037E-2</v>
      </c>
      <c r="AA55" s="23">
        <f t="shared" si="0"/>
        <v>1.5828081667280305E-2</v>
      </c>
    </row>
    <row r="56" spans="26:27" x14ac:dyDescent="0.45">
      <c r="Z56" s="23">
        <f t="shared" si="1"/>
        <v>7.1550000000000044E-2</v>
      </c>
      <c r="AA56" s="23">
        <f t="shared" si="0"/>
        <v>1.5848895764710425E-2</v>
      </c>
    </row>
    <row r="57" spans="26:27" x14ac:dyDescent="0.45">
      <c r="Z57" s="23">
        <f t="shared" si="1"/>
        <v>7.2875000000000051E-2</v>
      </c>
      <c r="AA57" s="23">
        <f t="shared" si="0"/>
        <v>1.5866289185687516E-2</v>
      </c>
    </row>
    <row r="58" spans="26:27" x14ac:dyDescent="0.45">
      <c r="Z58" s="23">
        <f t="shared" si="1"/>
        <v>7.4200000000000058E-2</v>
      </c>
      <c r="AA58" s="23">
        <f t="shared" si="0"/>
        <v>1.5880339747151445E-2</v>
      </c>
    </row>
    <row r="59" spans="26:27" x14ac:dyDescent="0.45">
      <c r="Z59" s="23">
        <f t="shared" si="1"/>
        <v>7.5525000000000064E-2</v>
      </c>
      <c r="AA59" s="23">
        <f t="shared" si="0"/>
        <v>1.5891122485499301E-2</v>
      </c>
    </row>
    <row r="60" spans="26:27" x14ac:dyDescent="0.45">
      <c r="Z60" s="23">
        <f t="shared" si="1"/>
        <v>7.6850000000000071E-2</v>
      </c>
      <c r="AA60" s="23">
        <f t="shared" si="0"/>
        <v>1.5898709811802924E-2</v>
      </c>
    </row>
    <row r="61" spans="26:27" x14ac:dyDescent="0.45">
      <c r="Z61" s="23">
        <f t="shared" si="1"/>
        <v>7.8175000000000078E-2</v>
      </c>
      <c r="AA61" s="23">
        <f t="shared" si="0"/>
        <v>1.5903171655032824E-2</v>
      </c>
    </row>
    <row r="62" spans="26:27" x14ac:dyDescent="0.45">
      <c r="Z62" s="23">
        <f t="shared" si="1"/>
        <v>7.9500000000000084E-2</v>
      </c>
      <c r="AA62" s="23">
        <f t="shared" si="0"/>
        <v>1.5904575594402122E-2</v>
      </c>
    </row>
    <row r="63" spans="26:27" x14ac:dyDescent="0.45">
      <c r="Z63" s="23">
        <f t="shared" si="1"/>
        <v>8.0825000000000091E-2</v>
      </c>
      <c r="AA63" s="23">
        <f t="shared" si="0"/>
        <v>1.5902986981823977E-2</v>
      </c>
    </row>
    <row r="64" spans="26:27" x14ac:dyDescent="0.45">
      <c r="Z64" s="23">
        <f t="shared" si="1"/>
        <v>8.2150000000000098E-2</v>
      </c>
      <c r="AA64" s="23">
        <f t="shared" si="0"/>
        <v>1.5898469055370307E-2</v>
      </c>
    </row>
    <row r="65" spans="26:27" x14ac:dyDescent="0.45">
      <c r="Z65" s="23">
        <f t="shared" si="1"/>
        <v>8.3475000000000105E-2</v>
      </c>
      <c r="AA65" s="23">
        <f t="shared" si="0"/>
        <v>1.5891083044527351E-2</v>
      </c>
    </row>
    <row r="66" spans="26:27" x14ac:dyDescent="0.45">
      <c r="Z66" s="23">
        <f t="shared" si="1"/>
        <v>8.4800000000000111E-2</v>
      </c>
      <c r="AA66" s="23">
        <f t="shared" si="0"/>
        <v>1.588088826796117E-2</v>
      </c>
    </row>
    <row r="67" spans="26:27" x14ac:dyDescent="0.45">
      <c r="Z67" s="23">
        <f t="shared" si="1"/>
        <v>8.6125000000000118E-2</v>
      </c>
      <c r="AA67" s="23">
        <f t="shared" ref="AA67:AA130" si="2">($B$9/20*$B$6)*(0.2969*SQRT(Z67/$B$6)-0.126*(Z67/$B$6)-0.3516*POWER((Z67/$B$6),2)+0.2843*POWER(Z67/$B$6,3)-0.1015*POWER(Z67/$B$6,4))</f>
        <v>1.5867942224434693E-2</v>
      </c>
    </row>
    <row r="68" spans="26:27" x14ac:dyDescent="0.45">
      <c r="Z68" s="23">
        <f t="shared" ref="Z68:Z131" si="3">Z67+$B$6/200</f>
        <v>8.7450000000000125E-2</v>
      </c>
      <c r="AA68" s="23">
        <f t="shared" si="2"/>
        <v>1.5852300677453534E-2</v>
      </c>
    </row>
    <row r="69" spans="26:27" x14ac:dyDescent="0.45">
      <c r="Z69" s="23">
        <f t="shared" si="3"/>
        <v>8.8775000000000132E-2</v>
      </c>
      <c r="AA69" s="23">
        <f t="shared" si="2"/>
        <v>1.5834017734161359E-2</v>
      </c>
    </row>
    <row r="70" spans="26:27" x14ac:dyDescent="0.45">
      <c r="Z70" s="23">
        <f t="shared" si="3"/>
        <v>9.0100000000000138E-2</v>
      </c>
      <c r="AA70" s="23">
        <f t="shared" si="2"/>
        <v>1.5813145918955156E-2</v>
      </c>
    </row>
    <row r="71" spans="26:27" x14ac:dyDescent="0.45">
      <c r="Z71" s="23">
        <f t="shared" si="3"/>
        <v>9.1425000000000145E-2</v>
      </c>
      <c r="AA71" s="23">
        <f t="shared" si="2"/>
        <v>1.5789736242246045E-2</v>
      </c>
    </row>
    <row r="72" spans="26:27" x14ac:dyDescent="0.45">
      <c r="Z72" s="23">
        <f t="shared" si="3"/>
        <v>9.2750000000000152E-2</v>
      </c>
      <c r="AA72" s="23">
        <f t="shared" si="2"/>
        <v>1.5763838264751182E-2</v>
      </c>
    </row>
    <row r="73" spans="26:27" x14ac:dyDescent="0.45">
      <c r="Z73" s="23">
        <f t="shared" si="3"/>
        <v>9.4075000000000158E-2</v>
      </c>
      <c r="AA73" s="23">
        <f t="shared" si="2"/>
        <v>1.5735500157666751E-2</v>
      </c>
    </row>
    <row r="74" spans="26:27" x14ac:dyDescent="0.45">
      <c r="Z74" s="23">
        <f t="shared" si="3"/>
        <v>9.5400000000000165E-2</v>
      </c>
      <c r="AA74" s="23">
        <f t="shared" si="2"/>
        <v>1.5704768759039998E-2</v>
      </c>
    </row>
    <row r="75" spans="26:27" x14ac:dyDescent="0.45">
      <c r="Z75" s="23">
        <f t="shared" si="3"/>
        <v>9.6725000000000172E-2</v>
      </c>
      <c r="AA75" s="23">
        <f t="shared" si="2"/>
        <v>1.5671689626629751E-2</v>
      </c>
    </row>
    <row r="76" spans="26:27" x14ac:dyDescent="0.45">
      <c r="Z76" s="23">
        <f t="shared" si="3"/>
        <v>9.8050000000000179E-2</v>
      </c>
      <c r="AA76" s="23">
        <f t="shared" si="2"/>
        <v>1.5636307087519102E-2</v>
      </c>
    </row>
    <row r="77" spans="26:27" x14ac:dyDescent="0.45">
      <c r="Z77" s="23">
        <f t="shared" si="3"/>
        <v>9.9375000000000185E-2</v>
      </c>
      <c r="AA77" s="23">
        <f t="shared" si="2"/>
        <v>1.5598664284720872E-2</v>
      </c>
    </row>
    <row r="78" spans="26:27" x14ac:dyDescent="0.45">
      <c r="Z78" s="23">
        <f t="shared" si="3"/>
        <v>0.10070000000000019</v>
      </c>
      <c r="AA78" s="23">
        <f t="shared" si="2"/>
        <v>1.5558803220995669E-2</v>
      </c>
    </row>
    <row r="79" spans="26:27" x14ac:dyDescent="0.45">
      <c r="Z79" s="23">
        <f t="shared" si="3"/>
        <v>0.1020250000000002</v>
      </c>
      <c r="AA79" s="23">
        <f t="shared" si="2"/>
        <v>1.5516764800083682E-2</v>
      </c>
    </row>
    <row r="80" spans="26:27" x14ac:dyDescent="0.45">
      <c r="Z80" s="23">
        <f t="shared" si="3"/>
        <v>0.10335000000000021</v>
      </c>
      <c r="AA80" s="23">
        <f t="shared" si="2"/>
        <v>1.5472588865534294E-2</v>
      </c>
    </row>
    <row r="81" spans="26:27" x14ac:dyDescent="0.45">
      <c r="Z81" s="23">
        <f t="shared" si="3"/>
        <v>0.10467500000000021</v>
      </c>
      <c r="AA81" s="23">
        <f t="shared" si="2"/>
        <v>1.5426314237302488E-2</v>
      </c>
    </row>
    <row r="82" spans="26:27" x14ac:dyDescent="0.45">
      <c r="Z82" s="23">
        <f t="shared" si="3"/>
        <v>0.10600000000000022</v>
      </c>
      <c r="AA82" s="23">
        <f t="shared" si="2"/>
        <v>1.5377978746266934E-2</v>
      </c>
    </row>
    <row r="83" spans="26:27" x14ac:dyDescent="0.45">
      <c r="Z83" s="23">
        <f t="shared" si="3"/>
        <v>0.10732500000000023</v>
      </c>
      <c r="AA83" s="23">
        <f t="shared" si="2"/>
        <v>1.5327619266812247E-2</v>
      </c>
    </row>
    <row r="84" spans="26:27" x14ac:dyDescent="0.45">
      <c r="Z84" s="23">
        <f t="shared" si="3"/>
        <v>0.10865000000000023</v>
      </c>
      <c r="AA84" s="23">
        <f t="shared" si="2"/>
        <v>1.5275271747606614E-2</v>
      </c>
    </row>
    <row r="85" spans="26:27" x14ac:dyDescent="0.45">
      <c r="Z85" s="23">
        <f t="shared" si="3"/>
        <v>0.10997500000000024</v>
      </c>
      <c r="AA85" s="23">
        <f t="shared" si="2"/>
        <v>1.522097124069521E-2</v>
      </c>
    </row>
    <row r="86" spans="26:27" x14ac:dyDescent="0.45">
      <c r="Z86" s="23">
        <f t="shared" si="3"/>
        <v>0.11130000000000025</v>
      </c>
      <c r="AA86" s="23">
        <f t="shared" si="2"/>
        <v>1.5164751929020956E-2</v>
      </c>
    </row>
    <row r="87" spans="26:27" x14ac:dyDescent="0.45">
      <c r="Z87" s="23">
        <f t="shared" si="3"/>
        <v>0.11262500000000025</v>
      </c>
      <c r="AA87" s="23">
        <f t="shared" si="2"/>
        <v>1.5106647152475115E-2</v>
      </c>
    </row>
    <row r="88" spans="26:27" x14ac:dyDescent="0.45">
      <c r="Z88" s="23">
        <f t="shared" si="3"/>
        <v>0.11395000000000026</v>
      </c>
      <c r="AA88" s="23">
        <f t="shared" si="2"/>
        <v>1.5046689432572685E-2</v>
      </c>
    </row>
    <row r="89" spans="26:27" x14ac:dyDescent="0.45">
      <c r="Z89" s="23">
        <f t="shared" si="3"/>
        <v>0.11527500000000027</v>
      </c>
      <c r="AA89" s="23">
        <f t="shared" si="2"/>
        <v>1.4984910495840199E-2</v>
      </c>
    </row>
    <row r="90" spans="26:27" x14ac:dyDescent="0.45">
      <c r="Z90" s="23">
        <f t="shared" si="3"/>
        <v>0.11660000000000027</v>
      </c>
      <c r="AA90" s="23">
        <f t="shared" si="2"/>
        <v>1.4921341295997266E-2</v>
      </c>
    </row>
    <row r="91" spans="26:27" x14ac:dyDescent="0.45">
      <c r="Z91" s="23">
        <f t="shared" si="3"/>
        <v>0.11792500000000028</v>
      </c>
      <c r="AA91" s="23">
        <f t="shared" si="2"/>
        <v>1.4856012035006838E-2</v>
      </c>
    </row>
    <row r="92" spans="26:27" x14ac:dyDescent="0.45">
      <c r="Z92" s="23">
        <f t="shared" si="3"/>
        <v>0.11925000000000029</v>
      </c>
      <c r="AA92" s="23">
        <f t="shared" si="2"/>
        <v>1.4788952183064077E-2</v>
      </c>
    </row>
    <row r="93" spans="26:27" x14ac:dyDescent="0.45">
      <c r="Z93" s="23">
        <f t="shared" si="3"/>
        <v>0.12057500000000029</v>
      </c>
      <c r="AA93" s="23">
        <f t="shared" si="2"/>
        <v>1.4720190497588491E-2</v>
      </c>
    </row>
    <row r="94" spans="26:27" x14ac:dyDescent="0.45">
      <c r="Z94" s="23">
        <f t="shared" si="3"/>
        <v>0.1219000000000003</v>
      </c>
      <c r="AA94" s="23">
        <f t="shared" si="2"/>
        <v>1.464975504127927E-2</v>
      </c>
    </row>
    <row r="95" spans="26:27" x14ac:dyDescent="0.45">
      <c r="Z95" s="23">
        <f t="shared" si="3"/>
        <v>0.12322500000000031</v>
      </c>
      <c r="AA95" s="23">
        <f t="shared" si="2"/>
        <v>1.4577673199289966E-2</v>
      </c>
    </row>
    <row r="96" spans="26:27" x14ac:dyDescent="0.45">
      <c r="Z96" s="23">
        <f t="shared" si="3"/>
        <v>0.12455000000000031</v>
      </c>
      <c r="AA96" s="23">
        <f t="shared" si="2"/>
        <v>1.4503971695574196E-2</v>
      </c>
    </row>
    <row r="97" spans="26:27" x14ac:dyDescent="0.45">
      <c r="Z97" s="23">
        <f t="shared" si="3"/>
        <v>0.12587500000000032</v>
      </c>
      <c r="AA97" s="23">
        <f t="shared" si="2"/>
        <v>1.4428676608450835E-2</v>
      </c>
    </row>
    <row r="98" spans="26:27" x14ac:dyDescent="0.45">
      <c r="Z98" s="23">
        <f t="shared" si="3"/>
        <v>0.12720000000000031</v>
      </c>
      <c r="AA98" s="23">
        <f t="shared" si="2"/>
        <v>1.4351813385433877E-2</v>
      </c>
    </row>
    <row r="99" spans="26:27" x14ac:dyDescent="0.45">
      <c r="Z99" s="23">
        <f t="shared" si="3"/>
        <v>0.12852500000000031</v>
      </c>
      <c r="AA99" s="23">
        <f t="shared" si="2"/>
        <v>1.4273406857368843E-2</v>
      </c>
    </row>
    <row r="100" spans="26:27" x14ac:dyDescent="0.45">
      <c r="Z100" s="23">
        <f t="shared" si="3"/>
        <v>0.1298500000000003</v>
      </c>
      <c r="AA100" s="23">
        <f t="shared" si="2"/>
        <v>1.4193481251914974E-2</v>
      </c>
    </row>
    <row r="101" spans="26:27" x14ac:dyDescent="0.45">
      <c r="Z101" s="23">
        <f t="shared" si="3"/>
        <v>0.13117500000000029</v>
      </c>
      <c r="AA101" s="23">
        <f t="shared" si="2"/>
        <v>1.4112060206410006E-2</v>
      </c>
    </row>
    <row r="102" spans="26:27" x14ac:dyDescent="0.45">
      <c r="Z102" s="23">
        <f t="shared" si="3"/>
        <v>0.13250000000000028</v>
      </c>
      <c r="AA102" s="23">
        <f t="shared" si="2"/>
        <v>1.4029166780151448E-2</v>
      </c>
    </row>
    <row r="103" spans="26:27" x14ac:dyDescent="0.45">
      <c r="Z103" s="23">
        <f t="shared" si="3"/>
        <v>0.13382500000000028</v>
      </c>
      <c r="AA103" s="23">
        <f t="shared" si="2"/>
        <v>1.3944823466126653E-2</v>
      </c>
    </row>
    <row r="104" spans="26:27" x14ac:dyDescent="0.45">
      <c r="Z104" s="23">
        <f t="shared" si="3"/>
        <v>0.13515000000000027</v>
      </c>
      <c r="AA104" s="23">
        <f t="shared" si="2"/>
        <v>1.38590522022215E-2</v>
      </c>
    </row>
    <row r="105" spans="26:27" x14ac:dyDescent="0.45">
      <c r="Z105" s="23">
        <f t="shared" si="3"/>
        <v>0.13647500000000026</v>
      </c>
      <c r="AA105" s="23">
        <f t="shared" si="2"/>
        <v>1.3771874381935716E-2</v>
      </c>
    </row>
    <row r="106" spans="26:27" x14ac:dyDescent="0.45">
      <c r="Z106" s="23">
        <f t="shared" si="3"/>
        <v>0.13780000000000026</v>
      </c>
      <c r="AA106" s="23">
        <f t="shared" si="2"/>
        <v>1.3683310864631206E-2</v>
      </c>
    </row>
    <row r="107" spans="26:27" x14ac:dyDescent="0.45">
      <c r="Z107" s="23">
        <f t="shared" si="3"/>
        <v>0.13912500000000025</v>
      </c>
      <c r="AA107" s="23">
        <f t="shared" si="2"/>
        <v>1.3593381985337886E-2</v>
      </c>
    </row>
    <row r="108" spans="26:27" x14ac:dyDescent="0.45">
      <c r="Z108" s="23">
        <f t="shared" si="3"/>
        <v>0.14045000000000024</v>
      </c>
      <c r="AA108" s="23">
        <f t="shared" si="2"/>
        <v>1.3502107564140418E-2</v>
      </c>
    </row>
    <row r="109" spans="26:27" x14ac:dyDescent="0.45">
      <c r="Z109" s="23">
        <f t="shared" si="3"/>
        <v>0.14177500000000023</v>
      </c>
      <c r="AA109" s="23">
        <f t="shared" si="2"/>
        <v>1.3409506915167119E-2</v>
      </c>
    </row>
    <row r="110" spans="26:27" x14ac:dyDescent="0.45">
      <c r="Z110" s="23">
        <f t="shared" si="3"/>
        <v>0.14310000000000023</v>
      </c>
      <c r="AA110" s="23">
        <f t="shared" si="2"/>
        <v>1.3315598855201912E-2</v>
      </c>
    </row>
    <row r="111" spans="26:27" x14ac:dyDescent="0.45">
      <c r="Z111" s="23">
        <f t="shared" si="3"/>
        <v>0.14442500000000022</v>
      </c>
      <c r="AA111" s="23">
        <f t="shared" si="2"/>
        <v>1.322040171193813E-2</v>
      </c>
    </row>
    <row r="112" spans="26:27" x14ac:dyDescent="0.45">
      <c r="Z112" s="23">
        <f t="shared" si="3"/>
        <v>0.14575000000000021</v>
      </c>
      <c r="AA112" s="23">
        <f t="shared" si="2"/>
        <v>1.3123933331892351E-2</v>
      </c>
    </row>
    <row r="113" spans="26:27" x14ac:dyDescent="0.45">
      <c r="Z113" s="23">
        <f t="shared" si="3"/>
        <v>0.14707500000000021</v>
      </c>
      <c r="AA113" s="23">
        <f t="shared" si="2"/>
        <v>1.3026211087995225E-2</v>
      </c>
    </row>
    <row r="114" spans="26:27" x14ac:dyDescent="0.45">
      <c r="Z114" s="23">
        <f t="shared" si="3"/>
        <v>0.1484000000000002</v>
      </c>
      <c r="AA114" s="23">
        <f t="shared" si="2"/>
        <v>1.2927251886875213E-2</v>
      </c>
    </row>
    <row r="115" spans="26:27" x14ac:dyDescent="0.45">
      <c r="Z115" s="23">
        <f t="shared" si="3"/>
        <v>0.14972500000000019</v>
      </c>
      <c r="AA115" s="23">
        <f t="shared" si="2"/>
        <v>1.2827072175850308E-2</v>
      </c>
    </row>
    <row r="116" spans="26:27" x14ac:dyDescent="0.45">
      <c r="Z116" s="23">
        <f t="shared" si="3"/>
        <v>0.15105000000000018</v>
      </c>
      <c r="AA116" s="23">
        <f t="shared" si="2"/>
        <v>1.2725687949641963E-2</v>
      </c>
    </row>
    <row r="117" spans="26:27" x14ac:dyDescent="0.45">
      <c r="Z117" s="23">
        <f t="shared" si="3"/>
        <v>0.15237500000000018</v>
      </c>
      <c r="AA117" s="23">
        <f t="shared" si="2"/>
        <v>1.2623114756824514E-2</v>
      </c>
    </row>
    <row r="118" spans="26:27" x14ac:dyDescent="0.45">
      <c r="Z118" s="23">
        <f t="shared" si="3"/>
        <v>0.15370000000000017</v>
      </c>
      <c r="AA118" s="23">
        <f t="shared" si="2"/>
        <v>1.2519367706022796E-2</v>
      </c>
    </row>
    <row r="119" spans="26:27" x14ac:dyDescent="0.45">
      <c r="Z119" s="23">
        <f t="shared" si="3"/>
        <v>0.15502500000000016</v>
      </c>
      <c r="AA119" s="23">
        <f t="shared" si="2"/>
        <v>1.2414461471869814E-2</v>
      </c>
    </row>
    <row r="120" spans="26:27" x14ac:dyDescent="0.45">
      <c r="Z120" s="23">
        <f t="shared" si="3"/>
        <v>0.15635000000000016</v>
      </c>
      <c r="AA120" s="23">
        <f t="shared" si="2"/>
        <v>1.2308410300735807E-2</v>
      </c>
    </row>
    <row r="121" spans="26:27" x14ac:dyDescent="0.45">
      <c r="Z121" s="23">
        <f t="shared" si="3"/>
        <v>0.15767500000000015</v>
      </c>
      <c r="AA121" s="23">
        <f t="shared" si="2"/>
        <v>1.2201228016239182E-2</v>
      </c>
    </row>
    <row r="122" spans="26:27" x14ac:dyDescent="0.45">
      <c r="Z122" s="23">
        <f t="shared" si="3"/>
        <v>0.15900000000000014</v>
      </c>
      <c r="AA122" s="23">
        <f t="shared" si="2"/>
        <v>1.2092928024549615E-2</v>
      </c>
    </row>
    <row r="123" spans="26:27" x14ac:dyDescent="0.45">
      <c r="Z123" s="23">
        <f t="shared" si="3"/>
        <v>0.16032500000000013</v>
      </c>
      <c r="AA123" s="23">
        <f t="shared" si="2"/>
        <v>1.1983523319492541E-2</v>
      </c>
    </row>
    <row r="124" spans="26:27" x14ac:dyDescent="0.45">
      <c r="Z124" s="23">
        <f t="shared" si="3"/>
        <v>0.16165000000000013</v>
      </c>
      <c r="AA124" s="23">
        <f t="shared" si="2"/>
        <v>1.1873026487464289E-2</v>
      </c>
    </row>
    <row r="125" spans="26:27" x14ac:dyDescent="0.45">
      <c r="Z125" s="23">
        <f t="shared" si="3"/>
        <v>0.16297500000000012</v>
      </c>
      <c r="AA125" s="23">
        <f t="shared" si="2"/>
        <v>1.1761449712166274E-2</v>
      </c>
    </row>
    <row r="126" spans="26:27" x14ac:dyDescent="0.45">
      <c r="Z126" s="23">
        <f t="shared" si="3"/>
        <v>0.16430000000000011</v>
      </c>
      <c r="AA126" s="23">
        <f t="shared" si="2"/>
        <v>1.1648804779166282E-2</v>
      </c>
    </row>
    <row r="127" spans="26:27" x14ac:dyDescent="0.45">
      <c r="Z127" s="23">
        <f t="shared" si="3"/>
        <v>0.16562500000000011</v>
      </c>
      <c r="AA127" s="23">
        <f t="shared" si="2"/>
        <v>1.1535103080294599E-2</v>
      </c>
    </row>
    <row r="128" spans="26:27" x14ac:dyDescent="0.45">
      <c r="Z128" s="23">
        <f t="shared" si="3"/>
        <v>0.1669500000000001</v>
      </c>
      <c r="AA128" s="23">
        <f t="shared" si="2"/>
        <v>1.1420355617882167E-2</v>
      </c>
    </row>
    <row r="129" spans="26:27" x14ac:dyDescent="0.45">
      <c r="Z129" s="23">
        <f t="shared" si="3"/>
        <v>0.16827500000000009</v>
      </c>
      <c r="AA129" s="23">
        <f t="shared" si="2"/>
        <v>1.1304573008847636E-2</v>
      </c>
    </row>
    <row r="130" spans="26:27" x14ac:dyDescent="0.45">
      <c r="Z130" s="23">
        <f t="shared" si="3"/>
        <v>0.16960000000000008</v>
      </c>
      <c r="AA130" s="23">
        <f t="shared" si="2"/>
        <v>1.1187765488639994E-2</v>
      </c>
    </row>
    <row r="131" spans="26:27" x14ac:dyDescent="0.45">
      <c r="Z131" s="23">
        <f t="shared" si="3"/>
        <v>0.17092500000000008</v>
      </c>
      <c r="AA131" s="23">
        <f t="shared" ref="AA131:AA194" si="4">($B$9/20*$B$6)*(0.2969*SQRT(Z131/$B$6)-0.126*(Z131/$B$6)-0.3516*POWER((Z131/$B$6),2)+0.2843*POWER(Z131/$B$6,3)-0.1015*POWER(Z131/$B$6,4))</f>
        <v>1.1069942915042694E-2</v>
      </c>
    </row>
    <row r="132" spans="26:27" x14ac:dyDescent="0.45">
      <c r="Z132" s="23">
        <f t="shared" ref="Z132:Z195" si="5">Z131+$B$6/200</f>
        <v>0.17225000000000007</v>
      </c>
      <c r="AA132" s="23">
        <f t="shared" si="4"/>
        <v>1.0951114771845436E-2</v>
      </c>
    </row>
    <row r="133" spans="26:27" x14ac:dyDescent="0.45">
      <c r="Z133" s="23">
        <f t="shared" si="5"/>
        <v>0.17357500000000006</v>
      </c>
      <c r="AA133" s="23">
        <f t="shared" si="4"/>
        <v>1.0831290172389096E-2</v>
      </c>
    </row>
    <row r="134" spans="26:27" x14ac:dyDescent="0.45">
      <c r="Z134" s="23">
        <f t="shared" si="5"/>
        <v>0.17490000000000006</v>
      </c>
      <c r="AA134" s="23">
        <f t="shared" si="4"/>
        <v>1.0710477862989015E-2</v>
      </c>
    </row>
    <row r="135" spans="26:27" x14ac:dyDescent="0.45">
      <c r="Z135" s="23">
        <f t="shared" si="5"/>
        <v>0.17622500000000005</v>
      </c>
      <c r="AA135" s="23">
        <f t="shared" si="4"/>
        <v>1.0588686226241905E-2</v>
      </c>
    </row>
    <row r="136" spans="26:27" x14ac:dyDescent="0.45">
      <c r="Z136" s="23">
        <f t="shared" si="5"/>
        <v>0.17755000000000004</v>
      </c>
      <c r="AA136" s="23">
        <f t="shared" si="4"/>
        <v>1.0465923284220987E-2</v>
      </c>
    </row>
    <row r="137" spans="26:27" x14ac:dyDescent="0.45">
      <c r="Z137" s="23">
        <f t="shared" si="5"/>
        <v>0.17887500000000003</v>
      </c>
      <c r="AA137" s="23">
        <f t="shared" si="4"/>
        <v>1.0342196701564131E-2</v>
      </c>
    </row>
    <row r="138" spans="26:27" x14ac:dyDescent="0.45">
      <c r="Z138" s="23">
        <f t="shared" si="5"/>
        <v>0.18020000000000003</v>
      </c>
      <c r="AA138" s="23">
        <f t="shared" si="4"/>
        <v>1.0217513788459087E-2</v>
      </c>
    </row>
    <row r="139" spans="26:27" x14ac:dyDescent="0.45">
      <c r="Z139" s="23">
        <f t="shared" si="5"/>
        <v>0.18152500000000002</v>
      </c>
      <c r="AA139" s="23">
        <f t="shared" si="4"/>
        <v>1.0091881503530322E-2</v>
      </c>
    </row>
    <row r="140" spans="26:27" x14ac:dyDescent="0.45">
      <c r="Z140" s="23">
        <f t="shared" si="5"/>
        <v>0.18285000000000001</v>
      </c>
      <c r="AA140" s="23">
        <f t="shared" si="4"/>
        <v>9.9653064566309919E-3</v>
      </c>
    </row>
    <row r="141" spans="26:27" x14ac:dyDescent="0.45">
      <c r="Z141" s="23">
        <f t="shared" si="5"/>
        <v>0.18417500000000001</v>
      </c>
      <c r="AA141" s="23">
        <f t="shared" si="4"/>
        <v>9.8377949115441652E-3</v>
      </c>
    </row>
    <row r="142" spans="26:27" x14ac:dyDescent="0.45">
      <c r="Z142" s="23">
        <f t="shared" si="5"/>
        <v>0.1855</v>
      </c>
      <c r="AA142" s="23">
        <f t="shared" si="4"/>
        <v>9.7093527885967548E-3</v>
      </c>
    </row>
    <row r="143" spans="26:27" x14ac:dyDescent="0.45">
      <c r="Z143" s="23">
        <f t="shared" si="5"/>
        <v>0.18682499999999999</v>
      </c>
      <c r="AA143" s="23">
        <f t="shared" si="4"/>
        <v>9.5799856671894956E-3</v>
      </c>
    </row>
    <row r="144" spans="26:27" x14ac:dyDescent="0.45">
      <c r="Z144" s="23">
        <f t="shared" si="5"/>
        <v>0.18814999999999998</v>
      </c>
      <c r="AA144" s="23">
        <f t="shared" si="4"/>
        <v>9.4496987882463669E-3</v>
      </c>
    </row>
    <row r="145" spans="26:27" x14ac:dyDescent="0.45">
      <c r="Z145" s="23">
        <f t="shared" si="5"/>
        <v>0.18947499999999998</v>
      </c>
      <c r="AA145" s="23">
        <f t="shared" si="4"/>
        <v>9.3184970565865308E-3</v>
      </c>
    </row>
    <row r="146" spans="26:27" x14ac:dyDescent="0.45">
      <c r="Z146" s="23">
        <f t="shared" si="5"/>
        <v>0.19079999999999997</v>
      </c>
      <c r="AA146" s="23">
        <f t="shared" si="4"/>
        <v>9.1863850432217682E-3</v>
      </c>
    </row>
    <row r="147" spans="26:27" x14ac:dyDescent="0.45">
      <c r="Z147" s="23">
        <f t="shared" si="5"/>
        <v>0.19212499999999996</v>
      </c>
      <c r="AA147" s="23">
        <f t="shared" si="4"/>
        <v>9.0533669875821499E-3</v>
      </c>
    </row>
    <row r="148" spans="26:27" x14ac:dyDescent="0.45">
      <c r="Z148" s="23">
        <f t="shared" si="5"/>
        <v>0.19344999999999996</v>
      </c>
      <c r="AA148" s="23">
        <f t="shared" si="4"/>
        <v>8.9194467996729278E-3</v>
      </c>
    </row>
    <row r="149" spans="26:27" x14ac:dyDescent="0.45">
      <c r="Z149" s="23">
        <f t="shared" si="5"/>
        <v>0.19477499999999995</v>
      </c>
      <c r="AA149" s="23">
        <f t="shared" si="4"/>
        <v>8.7846280621648645E-3</v>
      </c>
    </row>
    <row r="150" spans="26:27" x14ac:dyDescent="0.45">
      <c r="Z150" s="23">
        <f t="shared" si="5"/>
        <v>0.19609999999999994</v>
      </c>
      <c r="AA150" s="23">
        <f t="shared" si="4"/>
        <v>8.6489140324207976E-3</v>
      </c>
    </row>
    <row r="151" spans="26:27" x14ac:dyDescent="0.45">
      <c r="Z151" s="23">
        <f t="shared" si="5"/>
        <v>0.19742499999999993</v>
      </c>
      <c r="AA151" s="23">
        <f t="shared" si="4"/>
        <v>8.5123076444607038E-3</v>
      </c>
    </row>
    <row r="152" spans="26:27" x14ac:dyDescent="0.45">
      <c r="Z152" s="23">
        <f t="shared" si="5"/>
        <v>0.19874999999999993</v>
      </c>
      <c r="AA152" s="23">
        <f t="shared" si="4"/>
        <v>8.3748115108673755E-3</v>
      </c>
    </row>
    <row r="153" spans="26:27" x14ac:dyDescent="0.45">
      <c r="Z153" s="23">
        <f t="shared" si="5"/>
        <v>0.20007499999999992</v>
      </c>
      <c r="AA153" s="23">
        <f t="shared" si="4"/>
        <v>8.2364279246352028E-3</v>
      </c>
    </row>
    <row r="154" spans="26:27" x14ac:dyDescent="0.45">
      <c r="Z154" s="23">
        <f t="shared" si="5"/>
        <v>0.20139999999999991</v>
      </c>
      <c r="AA154" s="23">
        <f t="shared" si="4"/>
        <v>8.09715886096379E-3</v>
      </c>
    </row>
    <row r="155" spans="26:27" x14ac:dyDescent="0.45">
      <c r="Z155" s="23">
        <f t="shared" si="5"/>
        <v>0.20272499999999991</v>
      </c>
      <c r="AA155" s="23">
        <f t="shared" si="4"/>
        <v>7.9570059789986838E-3</v>
      </c>
    </row>
    <row r="156" spans="26:27" x14ac:dyDescent="0.45">
      <c r="Z156" s="23">
        <f t="shared" si="5"/>
        <v>0.2040499999999999</v>
      </c>
      <c r="AA156" s="23">
        <f t="shared" si="4"/>
        <v>7.8159706235208792E-3</v>
      </c>
    </row>
    <row r="157" spans="26:27" x14ac:dyDescent="0.45">
      <c r="Z157" s="23">
        <f t="shared" si="5"/>
        <v>0.20537499999999989</v>
      </c>
      <c r="AA157" s="23">
        <f t="shared" si="4"/>
        <v>7.6740538265870992E-3</v>
      </c>
    </row>
    <row r="158" spans="26:27" x14ac:dyDescent="0.45">
      <c r="Z158" s="23">
        <f t="shared" si="5"/>
        <v>0.20669999999999988</v>
      </c>
      <c r="AA158" s="23">
        <f t="shared" si="4"/>
        <v>7.5312563091225341E-3</v>
      </c>
    </row>
    <row r="159" spans="26:27" x14ac:dyDescent="0.45">
      <c r="Z159" s="23">
        <f t="shared" si="5"/>
        <v>0.20802499999999988</v>
      </c>
      <c r="AA159" s="23">
        <f t="shared" si="4"/>
        <v>7.387578482467687E-3</v>
      </c>
    </row>
    <row r="160" spans="26:27" x14ac:dyDescent="0.45">
      <c r="Z160" s="23">
        <f t="shared" si="5"/>
        <v>0.20934999999999987</v>
      </c>
      <c r="AA160" s="23">
        <f t="shared" si="4"/>
        <v>7.2430204498808819E-3</v>
      </c>
    </row>
    <row r="161" spans="26:27" x14ac:dyDescent="0.45">
      <c r="Z161" s="23">
        <f t="shared" si="5"/>
        <v>0.21067499999999986</v>
      </c>
      <c r="AA161" s="23">
        <f t="shared" si="4"/>
        <v>7.0975820079982313E-3</v>
      </c>
    </row>
    <row r="162" spans="26:27" x14ac:dyDescent="0.45">
      <c r="Z162" s="23">
        <f t="shared" si="5"/>
        <v>0.21199999999999986</v>
      </c>
      <c r="AA162" s="23">
        <f t="shared" si="4"/>
        <v>6.9512626482521444E-3</v>
      </c>
    </row>
    <row r="163" spans="26:27" x14ac:dyDescent="0.45">
      <c r="Z163" s="23">
        <f t="shared" si="5"/>
        <v>0.21332499999999985</v>
      </c>
      <c r="AA163" s="23">
        <f t="shared" si="4"/>
        <v>6.8040615582501173E-3</v>
      </c>
    </row>
    <row r="164" spans="26:27" x14ac:dyDescent="0.45">
      <c r="Z164" s="23">
        <f t="shared" si="5"/>
        <v>0.21464999999999984</v>
      </c>
      <c r="AA164" s="23">
        <f t="shared" si="4"/>
        <v>6.6559776231150123E-3</v>
      </c>
    </row>
    <row r="165" spans="26:27" x14ac:dyDescent="0.45">
      <c r="Z165" s="23">
        <f t="shared" si="5"/>
        <v>0.21597499999999983</v>
      </c>
      <c r="AA165" s="23">
        <f t="shared" si="4"/>
        <v>6.5070094267882074E-3</v>
      </c>
    </row>
    <row r="166" spans="26:27" x14ac:dyDescent="0.45">
      <c r="Z166" s="23">
        <f t="shared" si="5"/>
        <v>0.21729999999999983</v>
      </c>
      <c r="AA166" s="23">
        <f t="shared" si="4"/>
        <v>6.3571552532967097E-3</v>
      </c>
    </row>
    <row r="167" spans="26:27" x14ac:dyDescent="0.45">
      <c r="Z167" s="23">
        <f t="shared" si="5"/>
        <v>0.21862499999999982</v>
      </c>
      <c r="AA167" s="23">
        <f t="shared" si="4"/>
        <v>6.2064130879856665E-3</v>
      </c>
    </row>
    <row r="168" spans="26:27" x14ac:dyDescent="0.45">
      <c r="Z168" s="23">
        <f t="shared" si="5"/>
        <v>0.21994999999999981</v>
      </c>
      <c r="AA168" s="23">
        <f t="shared" si="4"/>
        <v>6.0547806187173057E-3</v>
      </c>
    </row>
    <row r="169" spans="26:27" x14ac:dyDescent="0.45">
      <c r="Z169" s="23">
        <f t="shared" si="5"/>
        <v>0.22127499999999981</v>
      </c>
      <c r="AA169" s="23">
        <f t="shared" si="4"/>
        <v>5.9022552370373215E-3</v>
      </c>
    </row>
    <row r="170" spans="26:27" x14ac:dyDescent="0.45">
      <c r="Z170" s="23">
        <f t="shared" si="5"/>
        <v>0.2225999999999998</v>
      </c>
      <c r="AA170" s="23">
        <f t="shared" si="4"/>
        <v>5.7488340393099897E-3</v>
      </c>
    </row>
    <row r="171" spans="26:27" x14ac:dyDescent="0.45">
      <c r="Z171" s="23">
        <f t="shared" si="5"/>
        <v>0.22392499999999979</v>
      </c>
      <c r="AA171" s="23">
        <f t="shared" si="4"/>
        <v>5.5945138278228612E-3</v>
      </c>
    </row>
    <row r="172" spans="26:27" x14ac:dyDescent="0.45">
      <c r="Z172" s="23">
        <f t="shared" si="5"/>
        <v>0.22524999999999978</v>
      </c>
      <c r="AA172" s="23">
        <f t="shared" si="4"/>
        <v>5.4392911118621235E-3</v>
      </c>
    </row>
    <row r="173" spans="26:27" x14ac:dyDescent="0.45">
      <c r="Z173" s="23">
        <f t="shared" si="5"/>
        <v>0.22657499999999978</v>
      </c>
      <c r="AA173" s="23">
        <f t="shared" si="4"/>
        <v>5.2831621087594729E-3</v>
      </c>
    </row>
    <row r="174" spans="26:27" x14ac:dyDescent="0.45">
      <c r="Z174" s="23">
        <f t="shared" si="5"/>
        <v>0.22789999999999977</v>
      </c>
      <c r="AA174" s="23">
        <f t="shared" si="4"/>
        <v>5.126122744911546E-3</v>
      </c>
    </row>
    <row r="175" spans="26:27" x14ac:dyDescent="0.45">
      <c r="Z175" s="23">
        <f t="shared" si="5"/>
        <v>0.22922499999999976</v>
      </c>
      <c r="AA175" s="23">
        <f t="shared" si="4"/>
        <v>4.968168656772686E-3</v>
      </c>
    </row>
    <row r="176" spans="26:27" x14ac:dyDescent="0.45">
      <c r="Z176" s="23">
        <f t="shared" si="5"/>
        <v>0.23054999999999976</v>
      </c>
      <c r="AA176" s="23">
        <f t="shared" si="4"/>
        <v>4.8092951918219306E-3</v>
      </c>
    </row>
    <row r="177" spans="26:27" x14ac:dyDescent="0.45">
      <c r="Z177" s="23">
        <f t="shared" si="5"/>
        <v>0.23187499999999975</v>
      </c>
      <c r="AA177" s="23">
        <f t="shared" si="4"/>
        <v>4.649497409504994E-3</v>
      </c>
    </row>
    <row r="178" spans="26:27" x14ac:dyDescent="0.45">
      <c r="Z178" s="23">
        <f t="shared" si="5"/>
        <v>0.23319999999999974</v>
      </c>
      <c r="AA178" s="23">
        <f t="shared" si="4"/>
        <v>4.4887700821521544E-3</v>
      </c>
    </row>
    <row r="179" spans="26:27" x14ac:dyDescent="0.45">
      <c r="Z179" s="23">
        <f t="shared" si="5"/>
        <v>0.23452499999999973</v>
      </c>
      <c r="AA179" s="23">
        <f t="shared" si="4"/>
        <v>4.3271076958725585E-3</v>
      </c>
    </row>
    <row r="180" spans="26:27" x14ac:dyDescent="0.45">
      <c r="Z180" s="23">
        <f t="shared" si="5"/>
        <v>0.23584999999999973</v>
      </c>
      <c r="AA180" s="23">
        <f t="shared" si="4"/>
        <v>4.1645044514259672E-3</v>
      </c>
    </row>
    <row r="181" spans="26:27" x14ac:dyDescent="0.45">
      <c r="Z181" s="23">
        <f t="shared" si="5"/>
        <v>0.23717499999999972</v>
      </c>
      <c r="AA181" s="23">
        <f t="shared" si="4"/>
        <v>4.0009542650723817E-3</v>
      </c>
    </row>
    <row r="182" spans="26:27" x14ac:dyDescent="0.45">
      <c r="Z182" s="23">
        <f t="shared" si="5"/>
        <v>0.23849999999999971</v>
      </c>
      <c r="AA182" s="23">
        <f t="shared" si="4"/>
        <v>3.8364507694004365E-3</v>
      </c>
    </row>
    <row r="183" spans="26:27" x14ac:dyDescent="0.45">
      <c r="Z183" s="23">
        <f t="shared" si="5"/>
        <v>0.23982499999999971</v>
      </c>
      <c r="AA183" s="23">
        <f t="shared" si="4"/>
        <v>3.6709873141350332E-3</v>
      </c>
    </row>
    <row r="184" spans="26:27" x14ac:dyDescent="0.45">
      <c r="Z184" s="23">
        <f t="shared" si="5"/>
        <v>0.2411499999999997</v>
      </c>
      <c r="AA184" s="23">
        <f t="shared" si="4"/>
        <v>3.5045569669249271E-3</v>
      </c>
    </row>
    <row r="185" spans="26:27" x14ac:dyDescent="0.45">
      <c r="Z185" s="23">
        <f t="shared" si="5"/>
        <v>0.24247499999999969</v>
      </c>
      <c r="AA185" s="23">
        <f t="shared" si="4"/>
        <v>3.3371525141109443E-3</v>
      </c>
    </row>
    <row r="186" spans="26:27" x14ac:dyDescent="0.45">
      <c r="Z186" s="23">
        <f t="shared" si="5"/>
        <v>0.24379999999999968</v>
      </c>
      <c r="AA186" s="23">
        <f t="shared" si="4"/>
        <v>3.1687664614752139E-3</v>
      </c>
    </row>
    <row r="187" spans="26:27" x14ac:dyDescent="0.45">
      <c r="Z187" s="23">
        <f t="shared" si="5"/>
        <v>0.24512499999999968</v>
      </c>
      <c r="AA187" s="23">
        <f t="shared" si="4"/>
        <v>2.9993910349722479E-3</v>
      </c>
    </row>
    <row r="188" spans="26:27" x14ac:dyDescent="0.45">
      <c r="Z188" s="23">
        <f t="shared" si="5"/>
        <v>0.24644999999999967</v>
      </c>
      <c r="AA188" s="23">
        <f t="shared" si="4"/>
        <v>2.829018181442097E-3</v>
      </c>
    </row>
    <row r="189" spans="26:27" x14ac:dyDescent="0.45">
      <c r="Z189" s="23">
        <f t="shared" si="5"/>
        <v>0.24777499999999966</v>
      </c>
      <c r="AA189" s="23">
        <f t="shared" si="4"/>
        <v>2.6576395693064074E-3</v>
      </c>
    </row>
    <row r="190" spans="26:27" x14ac:dyDescent="0.45">
      <c r="Z190" s="23">
        <f t="shared" si="5"/>
        <v>0.24909999999999966</v>
      </c>
      <c r="AA190" s="23">
        <f t="shared" si="4"/>
        <v>2.4852465892477279E-3</v>
      </c>
    </row>
    <row r="191" spans="26:27" x14ac:dyDescent="0.45">
      <c r="Z191" s="23">
        <f t="shared" si="5"/>
        <v>0.25042499999999968</v>
      </c>
      <c r="AA191" s="23">
        <f t="shared" si="4"/>
        <v>2.3118303548724304E-3</v>
      </c>
    </row>
    <row r="192" spans="26:27" x14ac:dyDescent="0.45">
      <c r="Z192" s="23">
        <f t="shared" si="5"/>
        <v>0.2517499999999997</v>
      </c>
      <c r="AA192" s="23">
        <f t="shared" si="4"/>
        <v>2.1373817033581489E-3</v>
      </c>
    </row>
    <row r="193" spans="26:27" x14ac:dyDescent="0.45">
      <c r="Z193" s="23">
        <f t="shared" si="5"/>
        <v>0.25307499999999972</v>
      </c>
      <c r="AA193" s="23">
        <f t="shared" si="4"/>
        <v>1.9618911960856658E-3</v>
      </c>
    </row>
    <row r="194" spans="26:27" x14ac:dyDescent="0.45">
      <c r="Z194" s="23">
        <f t="shared" si="5"/>
        <v>0.25439999999999974</v>
      </c>
      <c r="AA194" s="23">
        <f t="shared" si="4"/>
        <v>1.785349119255932E-3</v>
      </c>
    </row>
    <row r="195" spans="26:27" x14ac:dyDescent="0.45">
      <c r="Z195" s="23">
        <f t="shared" si="5"/>
        <v>0.25572499999999976</v>
      </c>
      <c r="AA195" s="23">
        <f t="shared" ref="AA195:AA200" si="6">($B$9/20*$B$6)*(0.2969*SQRT(Z195/$B$6)-0.126*(Z195/$B$6)-0.3516*POWER((Z195/$B$6),2)+0.2843*POWER(Z195/$B$6,3)-0.1015*POWER(Z195/$B$6,4))</f>
        <v>1.6077454844928892E-3</v>
      </c>
    </row>
    <row r="196" spans="26:27" x14ac:dyDescent="0.45">
      <c r="Z196" s="23">
        <f t="shared" ref="Z196:Z202" si="7">Z195+$B$6/200</f>
        <v>0.25704999999999978</v>
      </c>
      <c r="AA196" s="23">
        <f t="shared" si="6"/>
        <v>1.4290700294319226E-3</v>
      </c>
    </row>
    <row r="197" spans="26:27" x14ac:dyDescent="0.45">
      <c r="Z197" s="23">
        <f t="shared" si="7"/>
        <v>0.2583749999999998</v>
      </c>
      <c r="AA197" s="23">
        <f t="shared" si="6"/>
        <v>1.249312218294944E-3</v>
      </c>
    </row>
    <row r="198" spans="26:27" x14ac:dyDescent="0.45">
      <c r="Z198" s="23">
        <f t="shared" si="7"/>
        <v>0.25969999999999982</v>
      </c>
      <c r="AA198" s="23">
        <f t="shared" si="6"/>
        <v>1.068461242452062E-3</v>
      </c>
    </row>
    <row r="199" spans="26:27" x14ac:dyDescent="0.45">
      <c r="Z199" s="23">
        <f t="shared" si="7"/>
        <v>0.26102499999999984</v>
      </c>
      <c r="AA199" s="23">
        <f t="shared" si="6"/>
        <v>8.8650602097054031E-4</v>
      </c>
    </row>
    <row r="200" spans="26:27" x14ac:dyDescent="0.45">
      <c r="Z200" s="23">
        <f t="shared" si="7"/>
        <v>0.26234999999999986</v>
      </c>
      <c r="AA200" s="23">
        <f t="shared" si="6"/>
        <v>7.0343520115092933E-4</v>
      </c>
    </row>
    <row r="201" spans="26:27" x14ac:dyDescent="0.45">
      <c r="Z201" s="23">
        <f t="shared" si="7"/>
        <v>0.26367499999999988</v>
      </c>
      <c r="AA201" s="23">
        <f>($B$9/20*$B$6)*(0.2969*SQRT(Z201/$B$6)-0.126*(Z201/$B$6)-0.3516*POWER((Z201/$B$6),2)+0.2843*POWER(Z201/$B$6,3)-0.1015*POWER(Z201/$B$6,4))</f>
        <v>5.1923715905140928E-4</v>
      </c>
    </row>
    <row r="202" spans="26:27" x14ac:dyDescent="0.45">
      <c r="Z202" s="23">
        <f t="shared" si="7"/>
        <v>0.2649999999999999</v>
      </c>
      <c r="AA202" s="23">
        <v>0</v>
      </c>
    </row>
    <row r="203" spans="26:27" x14ac:dyDescent="0.45">
      <c r="Z203" s="23">
        <f>Z202-$B$6/200</f>
        <v>0.26367499999999988</v>
      </c>
      <c r="AA203" s="23">
        <f>-($B$9/20*$B$6)*(0.2969*SQRT(Z203/$B$6)-0.126*(Z203/$B$6)-0.3516*POWER((Z203/$B$6),2)+0.2843*POWER(Z203/$B$6,3)-0.1015*POWER(Z203/$B$6,4))</f>
        <v>-5.1923715905140928E-4</v>
      </c>
    </row>
    <row r="204" spans="26:27" x14ac:dyDescent="0.45">
      <c r="Z204" s="23">
        <f t="shared" ref="Z204:Z267" si="8">Z203-$B$6/200</f>
        <v>0.26234999999999986</v>
      </c>
      <c r="AA204" s="23">
        <f t="shared" ref="AA204:AA267" si="9">-($B$9/20*$B$6)*(0.2969*SQRT(Z204/$B$6)-0.126*(Z204/$B$6)-0.3516*POWER((Z204/$B$6),2)+0.2843*POWER(Z204/$B$6,3)-0.1015*POWER(Z204/$B$6,4))</f>
        <v>-7.0343520115092933E-4</v>
      </c>
    </row>
    <row r="205" spans="26:27" x14ac:dyDescent="0.45">
      <c r="Z205" s="23">
        <f t="shared" si="8"/>
        <v>0.26102499999999984</v>
      </c>
      <c r="AA205" s="23">
        <f t="shared" si="9"/>
        <v>-8.8650602097054031E-4</v>
      </c>
    </row>
    <row r="206" spans="26:27" x14ac:dyDescent="0.45">
      <c r="Z206" s="23">
        <f t="shared" si="8"/>
        <v>0.25969999999999982</v>
      </c>
      <c r="AA206" s="23">
        <f t="shared" si="9"/>
        <v>-1.068461242452062E-3</v>
      </c>
    </row>
    <row r="207" spans="26:27" x14ac:dyDescent="0.45">
      <c r="Z207" s="23">
        <f t="shared" si="8"/>
        <v>0.2583749999999998</v>
      </c>
      <c r="AA207" s="23">
        <f t="shared" si="9"/>
        <v>-1.249312218294944E-3</v>
      </c>
    </row>
    <row r="208" spans="26:27" x14ac:dyDescent="0.45">
      <c r="Z208" s="23">
        <f t="shared" si="8"/>
        <v>0.25704999999999978</v>
      </c>
      <c r="AA208" s="23">
        <f t="shared" si="9"/>
        <v>-1.4290700294319226E-3</v>
      </c>
    </row>
    <row r="209" spans="26:27" x14ac:dyDescent="0.45">
      <c r="Z209" s="23">
        <f t="shared" si="8"/>
        <v>0.25572499999999976</v>
      </c>
      <c r="AA209" s="23">
        <f t="shared" si="9"/>
        <v>-1.6077454844928892E-3</v>
      </c>
    </row>
    <row r="210" spans="26:27" x14ac:dyDescent="0.45">
      <c r="Z210" s="23">
        <f t="shared" si="8"/>
        <v>0.25439999999999974</v>
      </c>
      <c r="AA210" s="23">
        <f t="shared" si="9"/>
        <v>-1.785349119255932E-3</v>
      </c>
    </row>
    <row r="211" spans="26:27" x14ac:dyDescent="0.45">
      <c r="Z211" s="23">
        <f t="shared" si="8"/>
        <v>0.25307499999999972</v>
      </c>
      <c r="AA211" s="23">
        <f t="shared" si="9"/>
        <v>-1.9618911960856658E-3</v>
      </c>
    </row>
    <row r="212" spans="26:27" x14ac:dyDescent="0.45">
      <c r="Z212" s="23">
        <f t="shared" si="8"/>
        <v>0.2517499999999997</v>
      </c>
      <c r="AA212" s="23">
        <f t="shared" si="9"/>
        <v>-2.1373817033581489E-3</v>
      </c>
    </row>
    <row r="213" spans="26:27" x14ac:dyDescent="0.45">
      <c r="Z213" s="23">
        <f t="shared" si="8"/>
        <v>0.25042499999999968</v>
      </c>
      <c r="AA213" s="23">
        <f t="shared" si="9"/>
        <v>-2.3118303548724304E-3</v>
      </c>
    </row>
    <row r="214" spans="26:27" x14ac:dyDescent="0.45">
      <c r="Z214" s="23">
        <f t="shared" si="8"/>
        <v>0.24909999999999968</v>
      </c>
      <c r="AA214" s="23">
        <f t="shared" si="9"/>
        <v>-2.485246589247717E-3</v>
      </c>
    </row>
    <row r="215" spans="26:27" x14ac:dyDescent="0.45">
      <c r="Z215" s="23">
        <f t="shared" si="8"/>
        <v>0.24777499999999969</v>
      </c>
      <c r="AA215" s="23">
        <f t="shared" si="9"/>
        <v>-2.6576395693064074E-3</v>
      </c>
    </row>
    <row r="216" spans="26:27" x14ac:dyDescent="0.45">
      <c r="Z216" s="23">
        <f t="shared" si="8"/>
        <v>0.2464499999999997</v>
      </c>
      <c r="AA216" s="23">
        <f t="shared" si="9"/>
        <v>-2.8290181814420883E-3</v>
      </c>
    </row>
    <row r="217" spans="26:27" x14ac:dyDescent="0.45">
      <c r="Z217" s="23">
        <f t="shared" si="8"/>
        <v>0.2451249999999997</v>
      </c>
      <c r="AA217" s="23">
        <f t="shared" si="9"/>
        <v>-2.9993910349722301E-3</v>
      </c>
    </row>
    <row r="218" spans="26:27" x14ac:dyDescent="0.45">
      <c r="Z218" s="23">
        <f t="shared" si="8"/>
        <v>0.24379999999999971</v>
      </c>
      <c r="AA218" s="23">
        <f t="shared" si="9"/>
        <v>-3.1687664614752187E-3</v>
      </c>
    </row>
    <row r="219" spans="26:27" x14ac:dyDescent="0.45">
      <c r="Z219" s="23">
        <f t="shared" si="8"/>
        <v>0.24247499999999972</v>
      </c>
      <c r="AA219" s="23">
        <f t="shared" si="9"/>
        <v>-3.3371525141109443E-3</v>
      </c>
    </row>
    <row r="220" spans="26:27" x14ac:dyDescent="0.45">
      <c r="Z220" s="23">
        <f t="shared" si="8"/>
        <v>0.24114999999999973</v>
      </c>
      <c r="AA220" s="23">
        <f t="shared" si="9"/>
        <v>-3.5045569669249245E-3</v>
      </c>
    </row>
    <row r="221" spans="26:27" x14ac:dyDescent="0.45">
      <c r="Z221" s="23">
        <f t="shared" si="8"/>
        <v>0.23982499999999973</v>
      </c>
      <c r="AA221" s="23">
        <f t="shared" si="9"/>
        <v>-3.6709873141350402E-3</v>
      </c>
    </row>
    <row r="222" spans="26:27" x14ac:dyDescent="0.45">
      <c r="Z222" s="23">
        <f t="shared" si="8"/>
        <v>0.23849999999999974</v>
      </c>
      <c r="AA222" s="23">
        <f t="shared" si="9"/>
        <v>-3.83645076940043E-3</v>
      </c>
    </row>
    <row r="223" spans="26:27" x14ac:dyDescent="0.45">
      <c r="Z223" s="23">
        <f t="shared" si="8"/>
        <v>0.23717499999999975</v>
      </c>
      <c r="AA223" s="23">
        <f t="shared" si="9"/>
        <v>-4.00095426507238E-3</v>
      </c>
    </row>
    <row r="224" spans="26:27" x14ac:dyDescent="0.45">
      <c r="Z224" s="23">
        <f t="shared" si="8"/>
        <v>0.23584999999999975</v>
      </c>
      <c r="AA224" s="23">
        <f t="shared" si="9"/>
        <v>-4.1645044514259585E-3</v>
      </c>
    </row>
    <row r="225" spans="26:27" x14ac:dyDescent="0.45">
      <c r="Z225" s="23">
        <f t="shared" si="8"/>
        <v>0.23452499999999976</v>
      </c>
      <c r="AA225" s="23">
        <f t="shared" si="9"/>
        <v>-4.3271076958725577E-3</v>
      </c>
    </row>
    <row r="226" spans="26:27" x14ac:dyDescent="0.45">
      <c r="Z226" s="23">
        <f t="shared" si="8"/>
        <v>0.23319999999999977</v>
      </c>
      <c r="AA226" s="23">
        <f t="shared" si="9"/>
        <v>-4.4887700821521449E-3</v>
      </c>
    </row>
    <row r="227" spans="26:27" x14ac:dyDescent="0.45">
      <c r="Z227" s="23">
        <f t="shared" si="8"/>
        <v>0.23187499999999978</v>
      </c>
      <c r="AA227" s="23">
        <f t="shared" si="9"/>
        <v>-4.6494974095050018E-3</v>
      </c>
    </row>
    <row r="228" spans="26:27" x14ac:dyDescent="0.45">
      <c r="Z228" s="23">
        <f t="shared" si="8"/>
        <v>0.23054999999999978</v>
      </c>
      <c r="AA228" s="23">
        <f t="shared" si="9"/>
        <v>-4.8092951918219246E-3</v>
      </c>
    </row>
    <row r="229" spans="26:27" x14ac:dyDescent="0.45">
      <c r="Z229" s="23">
        <f t="shared" si="8"/>
        <v>0.22922499999999979</v>
      </c>
      <c r="AA229" s="23">
        <f t="shared" si="9"/>
        <v>-4.968168656772679E-3</v>
      </c>
    </row>
    <row r="230" spans="26:27" x14ac:dyDescent="0.45">
      <c r="Z230" s="23">
        <f t="shared" si="8"/>
        <v>0.2278999999999998</v>
      </c>
      <c r="AA230" s="23">
        <f t="shared" si="9"/>
        <v>-5.126122744911546E-3</v>
      </c>
    </row>
    <row r="231" spans="26:27" x14ac:dyDescent="0.45">
      <c r="Z231" s="23">
        <f t="shared" si="8"/>
        <v>0.2265749999999998</v>
      </c>
      <c r="AA231" s="23">
        <f t="shared" si="9"/>
        <v>-5.283162108759479E-3</v>
      </c>
    </row>
    <row r="232" spans="26:27" x14ac:dyDescent="0.45">
      <c r="Z232" s="23">
        <f t="shared" si="8"/>
        <v>0.22524999999999981</v>
      </c>
      <c r="AA232" s="23">
        <f t="shared" si="9"/>
        <v>-5.4392911118621278E-3</v>
      </c>
    </row>
    <row r="233" spans="26:27" x14ac:dyDescent="0.45">
      <c r="Z233" s="23">
        <f t="shared" si="8"/>
        <v>0.22392499999999982</v>
      </c>
      <c r="AA233" s="23">
        <f t="shared" si="9"/>
        <v>-5.5945138278228734E-3</v>
      </c>
    </row>
    <row r="234" spans="26:27" x14ac:dyDescent="0.45">
      <c r="Z234" s="23">
        <f t="shared" si="8"/>
        <v>0.22259999999999983</v>
      </c>
      <c r="AA234" s="23">
        <f t="shared" si="9"/>
        <v>-5.7488340393099914E-3</v>
      </c>
    </row>
    <row r="235" spans="26:27" x14ac:dyDescent="0.45">
      <c r="Z235" s="23">
        <f t="shared" si="8"/>
        <v>0.22127499999999983</v>
      </c>
      <c r="AA235" s="23">
        <f t="shared" si="9"/>
        <v>-5.9022552370373129E-3</v>
      </c>
    </row>
    <row r="236" spans="26:27" x14ac:dyDescent="0.45">
      <c r="Z236" s="23">
        <f t="shared" si="8"/>
        <v>0.21994999999999984</v>
      </c>
      <c r="AA236" s="23">
        <f t="shared" si="9"/>
        <v>-6.0547806187172997E-3</v>
      </c>
    </row>
    <row r="237" spans="26:27" x14ac:dyDescent="0.45">
      <c r="Z237" s="23">
        <f t="shared" si="8"/>
        <v>0.21862499999999985</v>
      </c>
      <c r="AA237" s="23">
        <f t="shared" si="9"/>
        <v>-6.2064130879856579E-3</v>
      </c>
    </row>
    <row r="238" spans="26:27" x14ac:dyDescent="0.45">
      <c r="Z238" s="23">
        <f t="shared" si="8"/>
        <v>0.21729999999999985</v>
      </c>
      <c r="AA238" s="23">
        <f t="shared" si="9"/>
        <v>-6.3571552532967011E-3</v>
      </c>
    </row>
    <row r="239" spans="26:27" x14ac:dyDescent="0.45">
      <c r="Z239" s="23">
        <f t="shared" si="8"/>
        <v>0.21597499999999986</v>
      </c>
      <c r="AA239" s="23">
        <f t="shared" si="9"/>
        <v>-6.5070094267882057E-3</v>
      </c>
    </row>
    <row r="240" spans="26:27" x14ac:dyDescent="0.45">
      <c r="Z240" s="23">
        <f t="shared" si="8"/>
        <v>0.21464999999999987</v>
      </c>
      <c r="AA240" s="23">
        <f t="shared" si="9"/>
        <v>-6.6559776231150071E-3</v>
      </c>
    </row>
    <row r="241" spans="26:27" x14ac:dyDescent="0.45">
      <c r="Z241" s="23">
        <f t="shared" si="8"/>
        <v>0.21332499999999988</v>
      </c>
      <c r="AA241" s="23">
        <f t="shared" si="9"/>
        <v>-6.8040615582501129E-3</v>
      </c>
    </row>
    <row r="242" spans="26:27" x14ac:dyDescent="0.45">
      <c r="Z242" s="23">
        <f t="shared" si="8"/>
        <v>0.21199999999999988</v>
      </c>
      <c r="AA242" s="23">
        <f t="shared" si="9"/>
        <v>-6.9512626482521314E-3</v>
      </c>
    </row>
    <row r="243" spans="26:27" x14ac:dyDescent="0.45">
      <c r="Z243" s="23">
        <f t="shared" si="8"/>
        <v>0.21067499999999989</v>
      </c>
      <c r="AA243" s="23">
        <f t="shared" si="9"/>
        <v>-7.0975820079982183E-3</v>
      </c>
    </row>
    <row r="244" spans="26:27" x14ac:dyDescent="0.45">
      <c r="Z244" s="23">
        <f t="shared" si="8"/>
        <v>0.2093499999999999</v>
      </c>
      <c r="AA244" s="23">
        <f t="shared" si="9"/>
        <v>-7.2430204498808793E-3</v>
      </c>
    </row>
    <row r="245" spans="26:27" x14ac:dyDescent="0.45">
      <c r="Z245" s="23">
        <f t="shared" si="8"/>
        <v>0.2080249999999999</v>
      </c>
      <c r="AA245" s="23">
        <f t="shared" si="9"/>
        <v>-7.3875784824676827E-3</v>
      </c>
    </row>
    <row r="246" spans="26:27" x14ac:dyDescent="0.45">
      <c r="Z246" s="23">
        <f t="shared" si="8"/>
        <v>0.20669999999999991</v>
      </c>
      <c r="AA246" s="23">
        <f t="shared" si="9"/>
        <v>-7.5312563091225384E-3</v>
      </c>
    </row>
    <row r="247" spans="26:27" x14ac:dyDescent="0.45">
      <c r="Z247" s="23">
        <f t="shared" si="8"/>
        <v>0.20537499999999992</v>
      </c>
      <c r="AA247" s="23">
        <f t="shared" si="9"/>
        <v>-7.6740538265870949E-3</v>
      </c>
    </row>
    <row r="248" spans="26:27" x14ac:dyDescent="0.45">
      <c r="Z248" s="23">
        <f t="shared" si="8"/>
        <v>0.20404999999999993</v>
      </c>
      <c r="AA248" s="23">
        <f t="shared" si="9"/>
        <v>-7.8159706235208706E-3</v>
      </c>
    </row>
    <row r="249" spans="26:27" x14ac:dyDescent="0.45">
      <c r="Z249" s="23">
        <f t="shared" si="8"/>
        <v>0.20272499999999993</v>
      </c>
      <c r="AA249" s="23">
        <f t="shared" si="9"/>
        <v>-7.9570059789986717E-3</v>
      </c>
    </row>
    <row r="250" spans="26:27" x14ac:dyDescent="0.45">
      <c r="Z250" s="23">
        <f t="shared" si="8"/>
        <v>0.20139999999999994</v>
      </c>
      <c r="AA250" s="23">
        <f t="shared" si="9"/>
        <v>-8.0971588609637865E-3</v>
      </c>
    </row>
    <row r="251" spans="26:27" x14ac:dyDescent="0.45">
      <c r="Z251" s="23">
        <f t="shared" si="8"/>
        <v>0.20007499999999995</v>
      </c>
      <c r="AA251" s="23">
        <f t="shared" si="9"/>
        <v>-8.2364279246351958E-3</v>
      </c>
    </row>
    <row r="252" spans="26:27" x14ac:dyDescent="0.45">
      <c r="Z252" s="23">
        <f t="shared" si="8"/>
        <v>0.19874999999999995</v>
      </c>
      <c r="AA252" s="23">
        <f t="shared" si="9"/>
        <v>-8.3748115108673755E-3</v>
      </c>
    </row>
    <row r="253" spans="26:27" x14ac:dyDescent="0.45">
      <c r="Z253" s="23">
        <f t="shared" si="8"/>
        <v>0.19742499999999996</v>
      </c>
      <c r="AA253" s="23">
        <f t="shared" si="9"/>
        <v>-8.512307644460702E-3</v>
      </c>
    </row>
    <row r="254" spans="26:27" x14ac:dyDescent="0.45">
      <c r="Z254" s="23">
        <f t="shared" si="8"/>
        <v>0.19609999999999997</v>
      </c>
      <c r="AA254" s="23">
        <f t="shared" si="9"/>
        <v>-8.6489140324207958E-3</v>
      </c>
    </row>
    <row r="255" spans="26:27" x14ac:dyDescent="0.45">
      <c r="Z255" s="23">
        <f t="shared" si="8"/>
        <v>0.19477499999999998</v>
      </c>
      <c r="AA255" s="23">
        <f t="shared" si="9"/>
        <v>-8.7846280621648575E-3</v>
      </c>
    </row>
    <row r="256" spans="26:27" x14ac:dyDescent="0.45">
      <c r="Z256" s="23">
        <f t="shared" si="8"/>
        <v>0.19344999999999998</v>
      </c>
      <c r="AA256" s="23">
        <f t="shared" si="9"/>
        <v>-8.9194467996729174E-3</v>
      </c>
    </row>
    <row r="257" spans="26:27" x14ac:dyDescent="0.45">
      <c r="Z257" s="23">
        <f t="shared" si="8"/>
        <v>0.19212499999999999</v>
      </c>
      <c r="AA257" s="23">
        <f t="shared" si="9"/>
        <v>-9.053366987582143E-3</v>
      </c>
    </row>
    <row r="258" spans="26:27" x14ac:dyDescent="0.45">
      <c r="Z258" s="23">
        <f t="shared" si="8"/>
        <v>0.1908</v>
      </c>
      <c r="AA258" s="23">
        <f t="shared" si="9"/>
        <v>-9.1863850432217543E-3</v>
      </c>
    </row>
    <row r="259" spans="26:27" x14ac:dyDescent="0.45">
      <c r="Z259" s="23">
        <f t="shared" si="8"/>
        <v>0.189475</v>
      </c>
      <c r="AA259" s="23">
        <f t="shared" si="9"/>
        <v>-9.3184970565865343E-3</v>
      </c>
    </row>
    <row r="260" spans="26:27" x14ac:dyDescent="0.45">
      <c r="Z260" s="23">
        <f t="shared" si="8"/>
        <v>0.18815000000000001</v>
      </c>
      <c r="AA260" s="23">
        <f t="shared" si="9"/>
        <v>-9.44969878824636E-3</v>
      </c>
    </row>
    <row r="261" spans="26:27" x14ac:dyDescent="0.45">
      <c r="Z261" s="23">
        <f t="shared" si="8"/>
        <v>0.18682500000000002</v>
      </c>
      <c r="AA261" s="23">
        <f t="shared" si="9"/>
        <v>-9.5799856671894886E-3</v>
      </c>
    </row>
    <row r="262" spans="26:27" x14ac:dyDescent="0.45">
      <c r="Z262" s="23">
        <f t="shared" si="8"/>
        <v>0.18550000000000003</v>
      </c>
      <c r="AA262" s="23">
        <f t="shared" si="9"/>
        <v>-9.7093527885967479E-3</v>
      </c>
    </row>
    <row r="263" spans="26:27" x14ac:dyDescent="0.45">
      <c r="Z263" s="23">
        <f t="shared" si="8"/>
        <v>0.18417500000000003</v>
      </c>
      <c r="AA263" s="23">
        <f t="shared" si="9"/>
        <v>-9.8377949115441617E-3</v>
      </c>
    </row>
    <row r="264" spans="26:27" x14ac:dyDescent="0.45">
      <c r="Z264" s="23">
        <f t="shared" si="8"/>
        <v>0.18285000000000004</v>
      </c>
      <c r="AA264" s="23">
        <f t="shared" si="9"/>
        <v>-9.9653064566309797E-3</v>
      </c>
    </row>
    <row r="265" spans="26:27" x14ac:dyDescent="0.45">
      <c r="Z265" s="23">
        <f t="shared" si="8"/>
        <v>0.18152500000000005</v>
      </c>
      <c r="AA265" s="23">
        <f t="shared" si="9"/>
        <v>-1.0091881503530317E-2</v>
      </c>
    </row>
    <row r="266" spans="26:27" x14ac:dyDescent="0.45">
      <c r="Z266" s="23">
        <f t="shared" si="8"/>
        <v>0.18020000000000005</v>
      </c>
      <c r="AA266" s="23">
        <f t="shared" si="9"/>
        <v>-1.0217513788459092E-2</v>
      </c>
    </row>
    <row r="267" spans="26:27" x14ac:dyDescent="0.45">
      <c r="Z267" s="23">
        <f t="shared" si="8"/>
        <v>0.17887500000000006</v>
      </c>
      <c r="AA267" s="23">
        <f t="shared" si="9"/>
        <v>-1.0342196701564122E-2</v>
      </c>
    </row>
    <row r="268" spans="26:27" x14ac:dyDescent="0.45">
      <c r="Z268" s="23">
        <f t="shared" ref="Z268:Z331" si="10">Z267-$B$6/200</f>
        <v>0.17755000000000007</v>
      </c>
      <c r="AA268" s="23">
        <f t="shared" ref="AA268:AA331" si="11">-($B$9/20*$B$6)*(0.2969*SQRT(Z268/$B$6)-0.126*(Z268/$B$6)-0.3516*POWER((Z268/$B$6),2)+0.2843*POWER(Z268/$B$6,3)-0.1015*POWER(Z268/$B$6,4))</f>
        <v>-1.0465923284220987E-2</v>
      </c>
    </row>
    <row r="269" spans="26:27" x14ac:dyDescent="0.45">
      <c r="Z269" s="23">
        <f t="shared" si="10"/>
        <v>0.17622500000000008</v>
      </c>
      <c r="AA269" s="23">
        <f t="shared" si="11"/>
        <v>-1.05886862262419E-2</v>
      </c>
    </row>
    <row r="270" spans="26:27" x14ac:dyDescent="0.45">
      <c r="Z270" s="23">
        <f t="shared" si="10"/>
        <v>0.17490000000000008</v>
      </c>
      <c r="AA270" s="23">
        <f t="shared" si="11"/>
        <v>-1.0710477862989011E-2</v>
      </c>
    </row>
    <row r="271" spans="26:27" x14ac:dyDescent="0.45">
      <c r="Z271" s="23">
        <f t="shared" si="10"/>
        <v>0.17357500000000009</v>
      </c>
      <c r="AA271" s="23">
        <f t="shared" si="11"/>
        <v>-1.0831290172389093E-2</v>
      </c>
    </row>
    <row r="272" spans="26:27" x14ac:dyDescent="0.45">
      <c r="Z272" s="23">
        <f t="shared" si="10"/>
        <v>0.1722500000000001</v>
      </c>
      <c r="AA272" s="23">
        <f t="shared" si="11"/>
        <v>-1.0951114771845431E-2</v>
      </c>
    </row>
    <row r="273" spans="26:27" x14ac:dyDescent="0.45">
      <c r="Z273" s="23">
        <f t="shared" si="10"/>
        <v>0.1709250000000001</v>
      </c>
      <c r="AA273" s="23">
        <f t="shared" si="11"/>
        <v>-1.1069942915042685E-2</v>
      </c>
    </row>
    <row r="274" spans="26:27" x14ac:dyDescent="0.45">
      <c r="Z274" s="23">
        <f t="shared" si="10"/>
        <v>0.16960000000000011</v>
      </c>
      <c r="AA274" s="23">
        <f t="shared" si="11"/>
        <v>-1.1187765488639988E-2</v>
      </c>
    </row>
    <row r="275" spans="26:27" x14ac:dyDescent="0.45">
      <c r="Z275" s="23">
        <f t="shared" si="10"/>
        <v>0.16827500000000012</v>
      </c>
      <c r="AA275" s="23">
        <f t="shared" si="11"/>
        <v>-1.1304573008847636E-2</v>
      </c>
    </row>
    <row r="276" spans="26:27" x14ac:dyDescent="0.45">
      <c r="Z276" s="23">
        <f t="shared" si="10"/>
        <v>0.16695000000000013</v>
      </c>
      <c r="AA276" s="23">
        <f t="shared" si="11"/>
        <v>-1.1420355617882159E-2</v>
      </c>
    </row>
    <row r="277" spans="26:27" x14ac:dyDescent="0.45">
      <c r="Z277" s="23">
        <f t="shared" si="10"/>
        <v>0.16562500000000013</v>
      </c>
      <c r="AA277" s="23">
        <f t="shared" si="11"/>
        <v>-1.1535103080294604E-2</v>
      </c>
    </row>
    <row r="278" spans="26:27" x14ac:dyDescent="0.45">
      <c r="Z278" s="23">
        <f t="shared" si="10"/>
        <v>0.16430000000000014</v>
      </c>
      <c r="AA278" s="23">
        <f t="shared" si="11"/>
        <v>-1.1648804779166287E-2</v>
      </c>
    </row>
    <row r="279" spans="26:27" x14ac:dyDescent="0.45">
      <c r="Z279" s="23">
        <f t="shared" si="10"/>
        <v>0.16297500000000015</v>
      </c>
      <c r="AA279" s="23">
        <f t="shared" si="11"/>
        <v>-1.1761449712166274E-2</v>
      </c>
    </row>
    <row r="280" spans="26:27" x14ac:dyDescent="0.45">
      <c r="Z280" s="23">
        <f t="shared" si="10"/>
        <v>0.16165000000000015</v>
      </c>
      <c r="AA280" s="23">
        <f t="shared" si="11"/>
        <v>-1.1873026487464293E-2</v>
      </c>
    </row>
    <row r="281" spans="26:27" x14ac:dyDescent="0.45">
      <c r="Z281" s="23">
        <f t="shared" si="10"/>
        <v>0.16032500000000016</v>
      </c>
      <c r="AA281" s="23">
        <f t="shared" si="11"/>
        <v>-1.1983523319492538E-2</v>
      </c>
    </row>
    <row r="282" spans="26:27" x14ac:dyDescent="0.45">
      <c r="Z282" s="23">
        <f t="shared" si="10"/>
        <v>0.15900000000000017</v>
      </c>
      <c r="AA282" s="23">
        <f t="shared" si="11"/>
        <v>-1.2092928024549615E-2</v>
      </c>
    </row>
    <row r="283" spans="26:27" x14ac:dyDescent="0.45">
      <c r="Z283" s="23">
        <f t="shared" si="10"/>
        <v>0.15767500000000018</v>
      </c>
      <c r="AA283" s="23">
        <f t="shared" si="11"/>
        <v>-1.2201228016239178E-2</v>
      </c>
    </row>
    <row r="284" spans="26:27" x14ac:dyDescent="0.45">
      <c r="Z284" s="23">
        <f t="shared" si="10"/>
        <v>0.15635000000000018</v>
      </c>
      <c r="AA284" s="23">
        <f t="shared" si="11"/>
        <v>-1.23084103007358E-2</v>
      </c>
    </row>
    <row r="285" spans="26:27" x14ac:dyDescent="0.45">
      <c r="Z285" s="23">
        <f t="shared" si="10"/>
        <v>0.15502500000000019</v>
      </c>
      <c r="AA285" s="23">
        <f t="shared" si="11"/>
        <v>-1.2414461471869804E-2</v>
      </c>
    </row>
    <row r="286" spans="26:27" x14ac:dyDescent="0.45">
      <c r="Z286" s="23">
        <f t="shared" si="10"/>
        <v>0.1537000000000002</v>
      </c>
      <c r="AA286" s="23">
        <f t="shared" si="11"/>
        <v>-1.2519367706022796E-2</v>
      </c>
    </row>
    <row r="287" spans="26:27" x14ac:dyDescent="0.45">
      <c r="Z287" s="23">
        <f t="shared" si="10"/>
        <v>0.1523750000000002</v>
      </c>
      <c r="AA287" s="23">
        <f t="shared" si="11"/>
        <v>-1.2623114756824516E-2</v>
      </c>
    </row>
    <row r="288" spans="26:27" x14ac:dyDescent="0.45">
      <c r="Z288" s="23">
        <f t="shared" si="10"/>
        <v>0.15105000000000021</v>
      </c>
      <c r="AA288" s="23">
        <f t="shared" si="11"/>
        <v>-1.2725687949641958E-2</v>
      </c>
    </row>
    <row r="289" spans="26:27" x14ac:dyDescent="0.45">
      <c r="Z289" s="23">
        <f t="shared" si="10"/>
        <v>0.14972500000000022</v>
      </c>
      <c r="AA289" s="23">
        <f t="shared" si="11"/>
        <v>-1.2827072175850308E-2</v>
      </c>
    </row>
    <row r="290" spans="26:27" x14ac:dyDescent="0.45">
      <c r="Z290" s="23">
        <f t="shared" si="10"/>
        <v>0.14840000000000023</v>
      </c>
      <c r="AA290" s="23">
        <f t="shared" si="11"/>
        <v>-1.2927251886875202E-2</v>
      </c>
    </row>
    <row r="291" spans="26:27" x14ac:dyDescent="0.45">
      <c r="Z291" s="23">
        <f t="shared" si="10"/>
        <v>0.14707500000000023</v>
      </c>
      <c r="AA291" s="23">
        <f t="shared" si="11"/>
        <v>-1.3026211087995223E-2</v>
      </c>
    </row>
    <row r="292" spans="26:27" x14ac:dyDescent="0.45">
      <c r="Z292" s="23">
        <f t="shared" si="10"/>
        <v>0.14575000000000024</v>
      </c>
      <c r="AA292" s="23">
        <f t="shared" si="11"/>
        <v>-1.3123933331892346E-2</v>
      </c>
    </row>
    <row r="293" spans="26:27" x14ac:dyDescent="0.45">
      <c r="Z293" s="23">
        <f t="shared" si="10"/>
        <v>0.14442500000000025</v>
      </c>
      <c r="AA293" s="23">
        <f t="shared" si="11"/>
        <v>-1.322040171193813E-2</v>
      </c>
    </row>
    <row r="294" spans="26:27" x14ac:dyDescent="0.45">
      <c r="Z294" s="23">
        <f t="shared" si="10"/>
        <v>0.14310000000000025</v>
      </c>
      <c r="AA294" s="23">
        <f t="shared" si="11"/>
        <v>-1.3315598855201905E-2</v>
      </c>
    </row>
    <row r="295" spans="26:27" x14ac:dyDescent="0.45">
      <c r="Z295" s="23">
        <f t="shared" si="10"/>
        <v>0.14177500000000026</v>
      </c>
      <c r="AA295" s="23">
        <f t="shared" si="11"/>
        <v>-1.3409506915167116E-2</v>
      </c>
    </row>
    <row r="296" spans="26:27" x14ac:dyDescent="0.45">
      <c r="Z296" s="23">
        <f t="shared" si="10"/>
        <v>0.14045000000000027</v>
      </c>
      <c r="AA296" s="23">
        <f t="shared" si="11"/>
        <v>-1.3502107564140416E-2</v>
      </c>
    </row>
    <row r="297" spans="26:27" x14ac:dyDescent="0.45">
      <c r="Z297" s="23">
        <f t="shared" si="10"/>
        <v>0.13912500000000028</v>
      </c>
      <c r="AA297" s="23">
        <f t="shared" si="11"/>
        <v>-1.3593381985337894E-2</v>
      </c>
    </row>
    <row r="298" spans="26:27" x14ac:dyDescent="0.45">
      <c r="Z298" s="23">
        <f t="shared" si="10"/>
        <v>0.13780000000000028</v>
      </c>
      <c r="AA298" s="23">
        <f t="shared" si="11"/>
        <v>-1.3683310864631199E-2</v>
      </c>
    </row>
    <row r="299" spans="26:27" x14ac:dyDescent="0.45">
      <c r="Z299" s="23">
        <f t="shared" si="10"/>
        <v>0.13647500000000029</v>
      </c>
      <c r="AA299" s="23">
        <f t="shared" si="11"/>
        <v>-1.3771874381935716E-2</v>
      </c>
    </row>
    <row r="300" spans="26:27" x14ac:dyDescent="0.45">
      <c r="Z300" s="23">
        <f t="shared" si="10"/>
        <v>0.1351500000000003</v>
      </c>
      <c r="AA300" s="23">
        <f t="shared" si="11"/>
        <v>-1.3859052202221491E-2</v>
      </c>
    </row>
    <row r="301" spans="26:27" x14ac:dyDescent="0.45">
      <c r="Z301" s="23">
        <f t="shared" si="10"/>
        <v>0.1338250000000003</v>
      </c>
      <c r="AA301" s="23">
        <f t="shared" si="11"/>
        <v>-1.394482346612665E-2</v>
      </c>
    </row>
    <row r="302" spans="26:27" x14ac:dyDescent="0.45">
      <c r="Z302" s="23">
        <f t="shared" si="10"/>
        <v>0.13250000000000031</v>
      </c>
      <c r="AA302" s="23">
        <f t="shared" si="11"/>
        <v>-1.402916678015145E-2</v>
      </c>
    </row>
    <row r="303" spans="26:27" x14ac:dyDescent="0.45">
      <c r="Z303" s="23">
        <f t="shared" si="10"/>
        <v>0.13117500000000032</v>
      </c>
      <c r="AA303" s="23">
        <f t="shared" si="11"/>
        <v>-1.411206020641001E-2</v>
      </c>
    </row>
    <row r="304" spans="26:27" x14ac:dyDescent="0.45">
      <c r="Z304" s="23">
        <f t="shared" si="10"/>
        <v>0.12985000000000033</v>
      </c>
      <c r="AA304" s="23">
        <f t="shared" si="11"/>
        <v>-1.4193481251914976E-2</v>
      </c>
    </row>
    <row r="305" spans="26:27" x14ac:dyDescent="0.45">
      <c r="Z305" s="23">
        <f t="shared" si="10"/>
        <v>0.12852500000000033</v>
      </c>
      <c r="AA305" s="23">
        <f t="shared" si="11"/>
        <v>-1.4273406857368838E-2</v>
      </c>
    </row>
    <row r="306" spans="26:27" x14ac:dyDescent="0.45">
      <c r="Z306" s="23">
        <f t="shared" si="10"/>
        <v>0.12720000000000034</v>
      </c>
      <c r="AA306" s="23">
        <f t="shared" si="11"/>
        <v>-1.4351813385433877E-2</v>
      </c>
    </row>
    <row r="307" spans="26:27" x14ac:dyDescent="0.45">
      <c r="Z307" s="23">
        <f t="shared" si="10"/>
        <v>0.12587500000000035</v>
      </c>
      <c r="AA307" s="23">
        <f t="shared" si="11"/>
        <v>-1.4428676608450829E-2</v>
      </c>
    </row>
    <row r="308" spans="26:27" x14ac:dyDescent="0.45">
      <c r="Z308" s="23">
        <f t="shared" si="10"/>
        <v>0.12455000000000034</v>
      </c>
      <c r="AA308" s="23">
        <f t="shared" si="11"/>
        <v>-1.4503971695574193E-2</v>
      </c>
    </row>
    <row r="309" spans="26:27" x14ac:dyDescent="0.45">
      <c r="Z309" s="23">
        <f t="shared" si="10"/>
        <v>0.12322500000000033</v>
      </c>
      <c r="AA309" s="23">
        <f t="shared" si="11"/>
        <v>-1.4577673199289973E-2</v>
      </c>
    </row>
    <row r="310" spans="26:27" x14ac:dyDescent="0.45">
      <c r="Z310" s="23">
        <f t="shared" si="10"/>
        <v>0.12190000000000033</v>
      </c>
      <c r="AA310" s="23">
        <f t="shared" si="11"/>
        <v>-1.4649755041279269E-2</v>
      </c>
    </row>
    <row r="311" spans="26:27" x14ac:dyDescent="0.45">
      <c r="Z311" s="23">
        <f t="shared" si="10"/>
        <v>0.12057500000000032</v>
      </c>
      <c r="AA311" s="23">
        <f t="shared" si="11"/>
        <v>-1.4720190497588482E-2</v>
      </c>
    </row>
    <row r="312" spans="26:27" x14ac:dyDescent="0.45">
      <c r="Z312" s="23">
        <f t="shared" si="10"/>
        <v>0.11925000000000031</v>
      </c>
      <c r="AA312" s="23">
        <f t="shared" si="11"/>
        <v>-1.4788952183064084E-2</v>
      </c>
    </row>
    <row r="313" spans="26:27" x14ac:dyDescent="0.45">
      <c r="Z313" s="23">
        <f t="shared" si="10"/>
        <v>0.11792500000000031</v>
      </c>
      <c r="AA313" s="23">
        <f t="shared" si="11"/>
        <v>-1.4856012035006831E-2</v>
      </c>
    </row>
    <row r="314" spans="26:27" x14ac:dyDescent="0.45">
      <c r="Z314" s="23">
        <f t="shared" si="10"/>
        <v>0.1166000000000003</v>
      </c>
      <c r="AA314" s="23">
        <f t="shared" si="11"/>
        <v>-1.4921341295997263E-2</v>
      </c>
    </row>
    <row r="315" spans="26:27" x14ac:dyDescent="0.45">
      <c r="Z315" s="23">
        <f t="shared" si="10"/>
        <v>0.11527500000000029</v>
      </c>
      <c r="AA315" s="23">
        <f t="shared" si="11"/>
        <v>-1.4984910495840198E-2</v>
      </c>
    </row>
    <row r="316" spans="26:27" x14ac:dyDescent="0.45">
      <c r="Z316" s="23">
        <f t="shared" si="10"/>
        <v>0.11395000000000029</v>
      </c>
      <c r="AA316" s="23">
        <f t="shared" si="11"/>
        <v>-1.5046689432572683E-2</v>
      </c>
    </row>
    <row r="317" spans="26:27" x14ac:dyDescent="0.45">
      <c r="Z317" s="23">
        <f t="shared" si="10"/>
        <v>0.11262500000000028</v>
      </c>
      <c r="AA317" s="23">
        <f t="shared" si="11"/>
        <v>-1.510664715247512E-2</v>
      </c>
    </row>
    <row r="318" spans="26:27" x14ac:dyDescent="0.45">
      <c r="Z318" s="23">
        <f t="shared" si="10"/>
        <v>0.11130000000000027</v>
      </c>
      <c r="AA318" s="23">
        <f t="shared" si="11"/>
        <v>-1.516475192902096E-2</v>
      </c>
    </row>
    <row r="319" spans="26:27" x14ac:dyDescent="0.45">
      <c r="Z319" s="23">
        <f t="shared" si="10"/>
        <v>0.10997500000000027</v>
      </c>
      <c r="AA319" s="23">
        <f t="shared" si="11"/>
        <v>-1.5220971240695212E-2</v>
      </c>
    </row>
    <row r="320" spans="26:27" x14ac:dyDescent="0.45">
      <c r="Z320" s="23">
        <f t="shared" si="10"/>
        <v>0.10865000000000026</v>
      </c>
      <c r="AA320" s="23">
        <f t="shared" si="11"/>
        <v>-1.5275271747606614E-2</v>
      </c>
    </row>
    <row r="321" spans="26:27" x14ac:dyDescent="0.45">
      <c r="Z321" s="23">
        <f t="shared" si="10"/>
        <v>0.10732500000000025</v>
      </c>
      <c r="AA321" s="23">
        <f t="shared" si="11"/>
        <v>-1.5327619266812254E-2</v>
      </c>
    </row>
    <row r="322" spans="26:27" x14ac:dyDescent="0.45">
      <c r="Z322" s="23">
        <f t="shared" si="10"/>
        <v>0.10600000000000025</v>
      </c>
      <c r="AA322" s="23">
        <f t="shared" si="11"/>
        <v>-1.5377978746266929E-2</v>
      </c>
    </row>
    <row r="323" spans="26:27" x14ac:dyDescent="0.45">
      <c r="Z323" s="23">
        <f t="shared" si="10"/>
        <v>0.10467500000000024</v>
      </c>
      <c r="AA323" s="23">
        <f t="shared" si="11"/>
        <v>-1.5426314237302494E-2</v>
      </c>
    </row>
    <row r="324" spans="26:27" x14ac:dyDescent="0.45">
      <c r="Z324" s="23">
        <f t="shared" si="10"/>
        <v>0.10335000000000023</v>
      </c>
      <c r="AA324" s="23">
        <f t="shared" si="11"/>
        <v>-1.5472588865534296E-2</v>
      </c>
    </row>
    <row r="325" spans="26:27" x14ac:dyDescent="0.45">
      <c r="Z325" s="23">
        <f t="shared" si="10"/>
        <v>0.10202500000000023</v>
      </c>
      <c r="AA325" s="23">
        <f t="shared" si="11"/>
        <v>-1.5516764800083677E-2</v>
      </c>
    </row>
    <row r="326" spans="26:27" x14ac:dyDescent="0.45">
      <c r="Z326" s="23">
        <f t="shared" si="10"/>
        <v>0.10070000000000022</v>
      </c>
      <c r="AA326" s="23">
        <f t="shared" si="11"/>
        <v>-1.5558803220995671E-2</v>
      </c>
    </row>
    <row r="327" spans="26:27" x14ac:dyDescent="0.45">
      <c r="Z327" s="23">
        <f t="shared" si="10"/>
        <v>9.9375000000000213E-2</v>
      </c>
      <c r="AA327" s="23">
        <f t="shared" si="11"/>
        <v>-1.5598664284720874E-2</v>
      </c>
    </row>
    <row r="328" spans="26:27" x14ac:dyDescent="0.45">
      <c r="Z328" s="23">
        <f t="shared" si="10"/>
        <v>9.8050000000000206E-2</v>
      </c>
      <c r="AA328" s="23">
        <f t="shared" si="11"/>
        <v>-1.5636307087519098E-2</v>
      </c>
    </row>
    <row r="329" spans="26:27" x14ac:dyDescent="0.45">
      <c r="Z329" s="23">
        <f t="shared" si="10"/>
        <v>9.67250000000002E-2</v>
      </c>
      <c r="AA329" s="23">
        <f t="shared" si="11"/>
        <v>-1.5671689626629751E-2</v>
      </c>
    </row>
    <row r="330" spans="26:27" x14ac:dyDescent="0.45">
      <c r="Z330" s="23">
        <f t="shared" si="10"/>
        <v>9.5400000000000193E-2</v>
      </c>
      <c r="AA330" s="23">
        <f t="shared" si="11"/>
        <v>-1.5704768759039991E-2</v>
      </c>
    </row>
    <row r="331" spans="26:27" x14ac:dyDescent="0.45">
      <c r="Z331" s="23">
        <f t="shared" si="10"/>
        <v>9.4075000000000186E-2</v>
      </c>
      <c r="AA331" s="23">
        <f t="shared" si="11"/>
        <v>-1.5735500157666751E-2</v>
      </c>
    </row>
    <row r="332" spans="26:27" x14ac:dyDescent="0.45">
      <c r="Z332" s="23">
        <f t="shared" ref="Z332:Z395" si="12">Z331-$B$6/200</f>
        <v>9.275000000000018E-2</v>
      </c>
      <c r="AA332" s="23">
        <f t="shared" ref="AA332:AA395" si="13">-($B$9/20*$B$6)*(0.2969*SQRT(Z332/$B$6)-0.126*(Z332/$B$6)-0.3516*POWER((Z332/$B$6),2)+0.2843*POWER(Z332/$B$6,3)-0.1015*POWER(Z332/$B$6,4))</f>
        <v>-1.5763838264751182E-2</v>
      </c>
    </row>
    <row r="333" spans="26:27" x14ac:dyDescent="0.45">
      <c r="Z333" s="23">
        <f t="shared" si="12"/>
        <v>9.1425000000000173E-2</v>
      </c>
      <c r="AA333" s="23">
        <f t="shared" si="13"/>
        <v>-1.5789736242246055E-2</v>
      </c>
    </row>
    <row r="334" spans="26:27" x14ac:dyDescent="0.45">
      <c r="Z334" s="23">
        <f t="shared" si="12"/>
        <v>9.0100000000000166E-2</v>
      </c>
      <c r="AA334" s="23">
        <f t="shared" si="13"/>
        <v>-1.5813145918955156E-2</v>
      </c>
    </row>
    <row r="335" spans="26:27" x14ac:dyDescent="0.45">
      <c r="Z335" s="23">
        <f t="shared" si="12"/>
        <v>8.8775000000000159E-2</v>
      </c>
      <c r="AA335" s="23">
        <f t="shared" si="13"/>
        <v>-1.5834017734161356E-2</v>
      </c>
    </row>
    <row r="336" spans="26:27" x14ac:dyDescent="0.45">
      <c r="Z336" s="23">
        <f t="shared" si="12"/>
        <v>8.7450000000000153E-2</v>
      </c>
      <c r="AA336" s="23">
        <f t="shared" si="13"/>
        <v>-1.5852300677453541E-2</v>
      </c>
    </row>
    <row r="337" spans="26:27" x14ac:dyDescent="0.45">
      <c r="Z337" s="23">
        <f t="shared" si="12"/>
        <v>8.6125000000000146E-2</v>
      </c>
      <c r="AA337" s="23">
        <f t="shared" si="13"/>
        <v>-1.5867942224434699E-2</v>
      </c>
    </row>
    <row r="338" spans="26:27" x14ac:dyDescent="0.45">
      <c r="Z338" s="23">
        <f t="shared" si="12"/>
        <v>8.4800000000000139E-2</v>
      </c>
      <c r="AA338" s="23">
        <f t="shared" si="13"/>
        <v>-1.5880888267961173E-2</v>
      </c>
    </row>
    <row r="339" spans="26:27" x14ac:dyDescent="0.45">
      <c r="Z339" s="23">
        <f t="shared" si="12"/>
        <v>8.3475000000000132E-2</v>
      </c>
      <c r="AA339" s="23">
        <f t="shared" si="13"/>
        <v>-1.5891083044527358E-2</v>
      </c>
    </row>
    <row r="340" spans="26:27" x14ac:dyDescent="0.45">
      <c r="Z340" s="23">
        <f t="shared" si="12"/>
        <v>8.2150000000000126E-2</v>
      </c>
      <c r="AA340" s="23">
        <f t="shared" si="13"/>
        <v>-1.5898469055370314E-2</v>
      </c>
    </row>
    <row r="341" spans="26:27" x14ac:dyDescent="0.45">
      <c r="Z341" s="23">
        <f t="shared" si="12"/>
        <v>8.0825000000000119E-2</v>
      </c>
      <c r="AA341" s="23">
        <f t="shared" si="13"/>
        <v>-1.5902986981823977E-2</v>
      </c>
    </row>
    <row r="342" spans="26:27" x14ac:dyDescent="0.45">
      <c r="Z342" s="23">
        <f t="shared" si="12"/>
        <v>7.9500000000000112E-2</v>
      </c>
      <c r="AA342" s="23">
        <f t="shared" si="13"/>
        <v>-1.5904575594402129E-2</v>
      </c>
    </row>
    <row r="343" spans="26:27" x14ac:dyDescent="0.45">
      <c r="Z343" s="23">
        <f t="shared" si="12"/>
        <v>7.8175000000000106E-2</v>
      </c>
      <c r="AA343" s="23">
        <f t="shared" si="13"/>
        <v>-1.5903171655032824E-2</v>
      </c>
    </row>
    <row r="344" spans="26:27" x14ac:dyDescent="0.45">
      <c r="Z344" s="23">
        <f t="shared" si="12"/>
        <v>7.6850000000000099E-2</v>
      </c>
      <c r="AA344" s="23">
        <f t="shared" si="13"/>
        <v>-1.5898709811802924E-2</v>
      </c>
    </row>
    <row r="345" spans="26:27" x14ac:dyDescent="0.45">
      <c r="Z345" s="23">
        <f t="shared" si="12"/>
        <v>7.5525000000000092E-2</v>
      </c>
      <c r="AA345" s="23">
        <f t="shared" si="13"/>
        <v>-1.5891122485499308E-2</v>
      </c>
    </row>
    <row r="346" spans="26:27" x14ac:dyDescent="0.45">
      <c r="Z346" s="23">
        <f t="shared" si="12"/>
        <v>7.4200000000000085E-2</v>
      </c>
      <c r="AA346" s="23">
        <f t="shared" si="13"/>
        <v>-1.5880339747151449E-2</v>
      </c>
    </row>
    <row r="347" spans="26:27" x14ac:dyDescent="0.45">
      <c r="Z347" s="23">
        <f t="shared" si="12"/>
        <v>7.2875000000000079E-2</v>
      </c>
      <c r="AA347" s="23">
        <f t="shared" si="13"/>
        <v>-1.586628918568752E-2</v>
      </c>
    </row>
    <row r="348" spans="26:27" x14ac:dyDescent="0.45">
      <c r="Z348" s="23">
        <f t="shared" si="12"/>
        <v>7.1550000000000072E-2</v>
      </c>
      <c r="AA348" s="23">
        <f t="shared" si="13"/>
        <v>-1.5848895764710425E-2</v>
      </c>
    </row>
    <row r="349" spans="26:27" x14ac:dyDescent="0.45">
      <c r="Z349" s="23">
        <f t="shared" si="12"/>
        <v>7.0225000000000065E-2</v>
      </c>
      <c r="AA349" s="23">
        <f t="shared" si="13"/>
        <v>-1.5828081667280308E-2</v>
      </c>
    </row>
    <row r="350" spans="26:27" x14ac:dyDescent="0.45">
      <c r="Z350" s="23">
        <f t="shared" si="12"/>
        <v>6.8900000000000058E-2</v>
      </c>
      <c r="AA350" s="23">
        <f t="shared" si="13"/>
        <v>-1.5803766127452601E-2</v>
      </c>
    </row>
    <row r="351" spans="26:27" x14ac:dyDescent="0.45">
      <c r="Z351" s="23">
        <f t="shared" si="12"/>
        <v>6.7575000000000052E-2</v>
      </c>
      <c r="AA351" s="23">
        <f t="shared" si="13"/>
        <v>-1.577586524716356E-2</v>
      </c>
    </row>
    <row r="352" spans="26:27" x14ac:dyDescent="0.45">
      <c r="Z352" s="23">
        <f t="shared" si="12"/>
        <v>6.6250000000000045E-2</v>
      </c>
      <c r="AA352" s="23">
        <f t="shared" si="13"/>
        <v>-1.5744291796875001E-2</v>
      </c>
    </row>
    <row r="353" spans="26:27" x14ac:dyDescent="0.45">
      <c r="Z353" s="23">
        <f t="shared" si="12"/>
        <v>6.4925000000000038E-2</v>
      </c>
      <c r="AA353" s="23">
        <f t="shared" si="13"/>
        <v>-1.5708954998181968E-2</v>
      </c>
    </row>
    <row r="354" spans="26:27" x14ac:dyDescent="0.45">
      <c r="Z354" s="23">
        <f t="shared" si="12"/>
        <v>6.3600000000000032E-2</v>
      </c>
      <c r="AA354" s="23">
        <f t="shared" si="13"/>
        <v>-1.566976028634795E-2</v>
      </c>
    </row>
    <row r="355" spans="26:27" x14ac:dyDescent="0.45">
      <c r="Z355" s="23">
        <f t="shared" si="12"/>
        <v>6.2275000000000032E-2</v>
      </c>
      <c r="AA355" s="23">
        <f t="shared" si="13"/>
        <v>-1.5626609050454775E-2</v>
      </c>
    </row>
    <row r="356" spans="26:27" x14ac:dyDescent="0.45">
      <c r="Z356" s="23">
        <f t="shared" si="12"/>
        <v>6.0950000000000032E-2</v>
      </c>
      <c r="AA356" s="23">
        <f t="shared" si="13"/>
        <v>-1.5579398348532593E-2</v>
      </c>
    </row>
    <row r="357" spans="26:27" x14ac:dyDescent="0.45">
      <c r="Z357" s="23">
        <f t="shared" si="12"/>
        <v>5.9625000000000032E-2</v>
      </c>
      <c r="AA357" s="23">
        <f t="shared" si="13"/>
        <v>-1.552802059466114E-2</v>
      </c>
    </row>
    <row r="358" spans="26:27" x14ac:dyDescent="0.45">
      <c r="Z358" s="23">
        <f t="shared" si="12"/>
        <v>5.8300000000000032E-2</v>
      </c>
      <c r="AA358" s="23">
        <f t="shared" si="13"/>
        <v>-1.5472363214596059E-2</v>
      </c>
    </row>
    <row r="359" spans="26:27" x14ac:dyDescent="0.45">
      <c r="Z359" s="23">
        <f t="shared" si="12"/>
        <v>5.6975000000000033E-2</v>
      </c>
      <c r="AA359" s="23">
        <f t="shared" si="13"/>
        <v>-1.54123082659617E-2</v>
      </c>
    </row>
    <row r="360" spans="26:27" x14ac:dyDescent="0.45">
      <c r="Z360" s="23">
        <f t="shared" si="12"/>
        <v>5.5650000000000033E-2</v>
      </c>
      <c r="AA360" s="23">
        <f t="shared" si="13"/>
        <v>-1.5347732018449986E-2</v>
      </c>
    </row>
    <row r="361" spans="26:27" x14ac:dyDescent="0.45">
      <c r="Z361" s="23">
        <f t="shared" si="12"/>
        <v>5.4325000000000033E-2</v>
      </c>
      <c r="AA361" s="23">
        <f t="shared" si="13"/>
        <v>-1.5278504488754278E-2</v>
      </c>
    </row>
    <row r="362" spans="26:27" x14ac:dyDescent="0.45">
      <c r="Z362" s="23">
        <f t="shared" si="12"/>
        <v>5.3000000000000033E-2</v>
      </c>
      <c r="AA362" s="23">
        <f t="shared" si="13"/>
        <v>-1.5204488924126066E-2</v>
      </c>
    </row>
    <row r="363" spans="26:27" x14ac:dyDescent="0.45">
      <c r="Z363" s="23">
        <f t="shared" si="12"/>
        <v>5.1675000000000033E-2</v>
      </c>
      <c r="AA363" s="23">
        <f t="shared" si="13"/>
        <v>-1.5125541227442202E-2</v>
      </c>
    </row>
    <row r="364" spans="26:27" x14ac:dyDescent="0.45">
      <c r="Z364" s="23">
        <f t="shared" si="12"/>
        <v>5.0350000000000034E-2</v>
      </c>
      <c r="AA364" s="23">
        <f t="shared" si="13"/>
        <v>-1.5041509315476898E-2</v>
      </c>
    </row>
    <row r="365" spans="26:27" x14ac:dyDescent="0.45">
      <c r="Z365" s="23">
        <f t="shared" si="12"/>
        <v>4.9025000000000034E-2</v>
      </c>
      <c r="AA365" s="23">
        <f t="shared" si="13"/>
        <v>-1.4952232400641341E-2</v>
      </c>
    </row>
    <row r="366" spans="26:27" x14ac:dyDescent="0.45">
      <c r="Z366" s="23">
        <f t="shared" si="12"/>
        <v>4.7700000000000034E-2</v>
      </c>
      <c r="AA366" s="23">
        <f t="shared" si="13"/>
        <v>-1.4857540184730884E-2</v>
      </c>
    </row>
    <row r="367" spans="26:27" x14ac:dyDescent="0.45">
      <c r="Z367" s="23">
        <f t="shared" si="12"/>
        <v>4.6375000000000034E-2</v>
      </c>
      <c r="AA367" s="23">
        <f t="shared" si="13"/>
        <v>-1.475725195113432E-2</v>
      </c>
    </row>
    <row r="368" spans="26:27" x14ac:dyDescent="0.45">
      <c r="Z368" s="23">
        <f t="shared" si="12"/>
        <v>4.5050000000000034E-2</v>
      </c>
      <c r="AA368" s="23">
        <f t="shared" si="13"/>
        <v>-1.4651175539424547E-2</v>
      </c>
    </row>
    <row r="369" spans="26:27" x14ac:dyDescent="0.45">
      <c r="Z369" s="23">
        <f t="shared" si="12"/>
        <v>4.3725000000000035E-2</v>
      </c>
      <c r="AA369" s="23">
        <f t="shared" si="13"/>
        <v>-1.4539106183150454E-2</v>
      </c>
    </row>
    <row r="370" spans="26:27" x14ac:dyDescent="0.45">
      <c r="Z370" s="23">
        <f t="shared" si="12"/>
        <v>4.2400000000000035E-2</v>
      </c>
      <c r="AA370" s="23">
        <f t="shared" si="13"/>
        <v>-1.442082518784E-2</v>
      </c>
    </row>
    <row r="371" spans="26:27" x14ac:dyDescent="0.45">
      <c r="Z371" s="23">
        <f t="shared" si="12"/>
        <v>4.1075000000000035E-2</v>
      </c>
      <c r="AA371" s="23">
        <f t="shared" si="13"/>
        <v>-1.4296098421514088E-2</v>
      </c>
    </row>
    <row r="372" spans="26:27" x14ac:dyDescent="0.45">
      <c r="Z372" s="23">
        <f t="shared" si="12"/>
        <v>3.9750000000000035E-2</v>
      </c>
      <c r="AA372" s="23">
        <f t="shared" si="13"/>
        <v>-1.4164674584149821E-2</v>
      </c>
    </row>
    <row r="373" spans="26:27" x14ac:dyDescent="0.45">
      <c r="Z373" s="23">
        <f t="shared" si="12"/>
        <v>3.8425000000000036E-2</v>
      </c>
      <c r="AA373" s="23">
        <f t="shared" si="13"/>
        <v>-1.4026283215192347E-2</v>
      </c>
    </row>
    <row r="374" spans="26:27" x14ac:dyDescent="0.45">
      <c r="Z374" s="23">
        <f t="shared" si="12"/>
        <v>3.7100000000000036E-2</v>
      </c>
      <c r="AA374" s="23">
        <f t="shared" si="13"/>
        <v>-1.3880632388957615E-2</v>
      </c>
    </row>
    <row r="375" spans="26:27" x14ac:dyDescent="0.45">
      <c r="Z375" s="23">
        <f t="shared" si="12"/>
        <v>3.5775000000000036E-2</v>
      </c>
      <c r="AA375" s="23">
        <f t="shared" si="13"/>
        <v>-1.3727406036006907E-2</v>
      </c>
    </row>
    <row r="376" spans="26:27" x14ac:dyDescent="0.45">
      <c r="Z376" s="23">
        <f t="shared" si="12"/>
        <v>3.4450000000000036E-2</v>
      </c>
      <c r="AA376" s="23">
        <f t="shared" si="13"/>
        <v>-1.3566260813510615E-2</v>
      </c>
    </row>
    <row r="377" spans="26:27" x14ac:dyDescent="0.45">
      <c r="Z377" s="23">
        <f t="shared" si="12"/>
        <v>3.3125000000000036E-2</v>
      </c>
      <c r="AA377" s="23">
        <f t="shared" si="13"/>
        <v>-1.3396822428161677E-2</v>
      </c>
    </row>
    <row r="378" spans="26:27" x14ac:dyDescent="0.45">
      <c r="Z378" s="23">
        <f t="shared" si="12"/>
        <v>3.1800000000000037E-2</v>
      </c>
      <c r="AA378" s="23">
        <f t="shared" si="13"/>
        <v>-1.3218681289836953E-2</v>
      </c>
    </row>
    <row r="379" spans="26:27" x14ac:dyDescent="0.45">
      <c r="Z379" s="23">
        <f t="shared" si="12"/>
        <v>3.0475000000000037E-2</v>
      </c>
      <c r="AA379" s="23">
        <f t="shared" si="13"/>
        <v>-1.3031387340820584E-2</v>
      </c>
    </row>
    <row r="380" spans="26:27" x14ac:dyDescent="0.45">
      <c r="Z380" s="23">
        <f t="shared" si="12"/>
        <v>2.9150000000000037E-2</v>
      </c>
      <c r="AA380" s="23">
        <f t="shared" si="13"/>
        <v>-1.2834443860993642E-2</v>
      </c>
    </row>
    <row r="381" spans="26:27" x14ac:dyDescent="0.45">
      <c r="Z381" s="23">
        <f t="shared" si="12"/>
        <v>2.7825000000000037E-2</v>
      </c>
      <c r="AA381" s="23">
        <f t="shared" si="13"/>
        <v>-1.2627299989641428E-2</v>
      </c>
    </row>
    <row r="382" spans="26:27" x14ac:dyDescent="0.45">
      <c r="Z382" s="23">
        <f t="shared" si="12"/>
        <v>2.6500000000000037E-2</v>
      </c>
      <c r="AA382" s="23">
        <f t="shared" si="13"/>
        <v>-1.240934162313348E-2</v>
      </c>
    </row>
    <row r="383" spans="26:27" x14ac:dyDescent="0.45">
      <c r="Z383" s="23">
        <f t="shared" si="12"/>
        <v>2.5175000000000038E-2</v>
      </c>
      <c r="AA383" s="23">
        <f t="shared" si="13"/>
        <v>-1.2179880235353784E-2</v>
      </c>
    </row>
    <row r="384" spans="26:27" x14ac:dyDescent="0.45">
      <c r="Z384" s="23">
        <f t="shared" si="12"/>
        <v>2.3850000000000038E-2</v>
      </c>
      <c r="AA384" s="23">
        <f t="shared" si="13"/>
        <v>-1.1938139010315008E-2</v>
      </c>
    </row>
    <row r="385" spans="26:27" x14ac:dyDescent="0.45">
      <c r="Z385" s="23">
        <f t="shared" si="12"/>
        <v>2.2525000000000038E-2</v>
      </c>
      <c r="AA385" s="23">
        <f t="shared" si="13"/>
        <v>-1.1683235452233523E-2</v>
      </c>
    </row>
    <row r="386" spans="26:27" x14ac:dyDescent="0.45">
      <c r="Z386" s="23">
        <f t="shared" si="12"/>
        <v>2.1200000000000038E-2</v>
      </c>
      <c r="AA386" s="23">
        <f t="shared" si="13"/>
        <v>-1.1414159313500595E-2</v>
      </c>
    </row>
    <row r="387" spans="26:27" x14ac:dyDescent="0.45">
      <c r="Z387" s="23">
        <f t="shared" si="12"/>
        <v>1.9875000000000038E-2</v>
      </c>
      <c r="AA387" s="23">
        <f t="shared" si="13"/>
        <v>-1.1129744200912011E-2</v>
      </c>
    </row>
    <row r="388" spans="26:27" x14ac:dyDescent="0.45">
      <c r="Z388" s="23">
        <f t="shared" si="12"/>
        <v>1.8550000000000039E-2</v>
      </c>
      <c r="AA388" s="23">
        <f t="shared" si="13"/>
        <v>-1.0828630495370735E-2</v>
      </c>
    </row>
    <row r="389" spans="26:27" x14ac:dyDescent="0.45">
      <c r="Z389" s="23">
        <f t="shared" si="12"/>
        <v>1.7225000000000039E-2</v>
      </c>
      <c r="AA389" s="23">
        <f t="shared" si="13"/>
        <v>-1.0509216097807243E-2</v>
      </c>
    </row>
    <row r="390" spans="26:27" x14ac:dyDescent="0.45">
      <c r="Z390" s="23">
        <f t="shared" si="12"/>
        <v>1.5900000000000039E-2</v>
      </c>
      <c r="AA390" s="23">
        <f t="shared" si="13"/>
        <v>-1.0169589727893988E-2</v>
      </c>
    </row>
    <row r="391" spans="26:27" x14ac:dyDescent="0.45">
      <c r="Z391" s="23">
        <f t="shared" si="12"/>
        <v>1.4575000000000039E-2</v>
      </c>
      <c r="AA391" s="23">
        <f t="shared" si="13"/>
        <v>-9.807438569003981E-3</v>
      </c>
    </row>
    <row r="392" spans="26:27" x14ac:dyDescent="0.45">
      <c r="Z392" s="23">
        <f t="shared" si="12"/>
        <v>1.325000000000004E-2</v>
      </c>
      <c r="AA392" s="23">
        <f t="shared" si="13"/>
        <v>-9.4199170589380436E-3</v>
      </c>
    </row>
    <row r="393" spans="26:27" x14ac:dyDescent="0.45">
      <c r="Z393" s="23">
        <f t="shared" si="12"/>
        <v>1.192500000000004E-2</v>
      </c>
      <c r="AA393" s="23">
        <f t="shared" si="13"/>
        <v>-9.0034547582713911E-3</v>
      </c>
    </row>
    <row r="394" spans="26:27" x14ac:dyDescent="0.45">
      <c r="Z394" s="23">
        <f t="shared" si="12"/>
        <v>1.060000000000004E-2</v>
      </c>
      <c r="AA394" s="23">
        <f t="shared" si="13"/>
        <v>-8.5534646822400147E-3</v>
      </c>
    </row>
    <row r="395" spans="26:27" x14ac:dyDescent="0.45">
      <c r="Z395" s="23">
        <f t="shared" si="12"/>
        <v>9.2750000000000402E-3</v>
      </c>
      <c r="AA395" s="23">
        <f t="shared" si="13"/>
        <v>-8.06388072195976E-3</v>
      </c>
    </row>
    <row r="396" spans="26:27" x14ac:dyDescent="0.45">
      <c r="Z396" s="23">
        <f t="shared" ref="Z396:Z401" si="14">Z395-$B$6/200</f>
        <v>7.9500000000000404E-3</v>
      </c>
      <c r="AA396" s="23">
        <f t="shared" ref="AA396:AA402" si="15">-($B$9/20*$B$6)*(0.2969*SQRT(Z396/$B$6)-0.126*(Z396/$B$6)-0.3516*POWER((Z396/$B$6),2)+0.2843*POWER(Z396/$B$6,3)-0.1015*POWER(Z396/$B$6,4))</f>
        <v>-7.5263830355134925E-3</v>
      </c>
    </row>
    <row r="397" spans="26:27" x14ac:dyDescent="0.45">
      <c r="Z397" s="23">
        <f t="shared" si="14"/>
        <v>6.6250000000000406E-3</v>
      </c>
      <c r="AA397" s="23">
        <f t="shared" si="15"/>
        <v>-6.9290076402776912E-3</v>
      </c>
    </row>
    <row r="398" spans="26:27" x14ac:dyDescent="0.45">
      <c r="Z398" s="23">
        <f t="shared" si="14"/>
        <v>5.3000000000000408E-3</v>
      </c>
      <c r="AA398" s="23">
        <f t="shared" si="15"/>
        <v>-6.2534093934703168E-3</v>
      </c>
    </row>
    <row r="399" spans="26:27" x14ac:dyDescent="0.45">
      <c r="Z399" s="23">
        <f t="shared" si="14"/>
        <v>3.975000000000041E-3</v>
      </c>
      <c r="AA399" s="23">
        <f t="shared" si="15"/>
        <v>-5.4687286173029535E-3</v>
      </c>
    </row>
    <row r="400" spans="26:27" x14ac:dyDescent="0.45">
      <c r="Z400" s="23">
        <f t="shared" si="14"/>
        <v>2.6500000000000412E-3</v>
      </c>
      <c r="AA400" s="23">
        <f t="shared" si="15"/>
        <v>-4.5148246023150327E-3</v>
      </c>
    </row>
    <row r="401" spans="26:27" x14ac:dyDescent="0.45">
      <c r="Z401" s="23">
        <f t="shared" si="14"/>
        <v>1.3250000000000412E-3</v>
      </c>
      <c r="AA401" s="23">
        <f t="shared" si="15"/>
        <v>-3.236484083391133E-3</v>
      </c>
    </row>
    <row r="402" spans="26:27" x14ac:dyDescent="0.45">
      <c r="Z402" s="23">
        <v>0</v>
      </c>
      <c r="AA402" s="23">
        <f t="shared" si="15"/>
        <v>0</v>
      </c>
    </row>
  </sheetData>
  <mergeCells count="1">
    <mergeCell ref="A1:W1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Equation.3" shapeId="8193" r:id="rId4">
          <objectPr defaultSize="0" autoPict="0" r:id="rId5">
            <anchor moveWithCells="1" sizeWithCells="1">
              <from>
                <xdr:col>3</xdr:col>
                <xdr:colOff>19050</xdr:colOff>
                <xdr:row>8</xdr:row>
                <xdr:rowOff>90488</xdr:rowOff>
              </from>
              <to>
                <xdr:col>3</xdr:col>
                <xdr:colOff>80963</xdr:colOff>
                <xdr:row>9</xdr:row>
                <xdr:rowOff>85725</xdr:rowOff>
              </to>
            </anchor>
          </objectPr>
        </oleObject>
      </mc:Choice>
      <mc:Fallback>
        <oleObject progId="Equation.3" shapeId="8193" r:id="rId4"/>
      </mc:Fallback>
    </mc:AlternateContent>
    <mc:AlternateContent xmlns:mc="http://schemas.openxmlformats.org/markup-compatibility/2006">
      <mc:Choice Requires="x14">
        <oleObject progId="Equation.3" shapeId="8194" r:id="rId6">
          <objectPr defaultSize="0" autoPict="0" r:id="rId7">
            <anchor moveWithCells="1" sizeWithCells="1">
              <from>
                <xdr:col>3</xdr:col>
                <xdr:colOff>128588</xdr:colOff>
                <xdr:row>3</xdr:row>
                <xdr:rowOff>38100</xdr:rowOff>
              </from>
              <to>
                <xdr:col>3</xdr:col>
                <xdr:colOff>342900</xdr:colOff>
                <xdr:row>4</xdr:row>
                <xdr:rowOff>57150</xdr:rowOff>
              </to>
            </anchor>
          </objectPr>
        </oleObject>
      </mc:Choice>
      <mc:Fallback>
        <oleObject progId="Equation.3" shapeId="8194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"/>
  <dimension ref="A1:K17"/>
  <sheetViews>
    <sheetView workbookViewId="0">
      <selection activeCell="D17" sqref="D17"/>
    </sheetView>
  </sheetViews>
  <sheetFormatPr baseColWidth="10" defaultColWidth="11.46484375" defaultRowHeight="14.25" x14ac:dyDescent="0.45"/>
  <cols>
    <col min="1" max="1" width="11.46484375" style="1"/>
    <col min="2" max="2" width="13.53125" style="1" bestFit="1" customWidth="1"/>
    <col min="3" max="16384" width="11.46484375" style="1"/>
  </cols>
  <sheetData>
    <row r="1" spans="1:11" ht="21" thickBot="1" x14ac:dyDescent="0.65">
      <c r="A1" s="161" t="s">
        <v>6</v>
      </c>
      <c r="B1" s="162"/>
      <c r="C1" s="162"/>
      <c r="D1" s="162"/>
      <c r="E1" s="162"/>
      <c r="F1" s="162"/>
      <c r="G1" s="162"/>
      <c r="H1" s="162"/>
      <c r="I1" s="162"/>
      <c r="J1" s="162"/>
      <c r="K1" s="163"/>
    </row>
    <row r="2" spans="1:11" ht="14.65" thickBot="1" x14ac:dyDescent="0.5"/>
    <row r="3" spans="1:11" ht="14.65" thickBot="1" x14ac:dyDescent="0.5">
      <c r="A3" s="164" t="s">
        <v>50</v>
      </c>
      <c r="B3" s="165"/>
      <c r="C3" s="166"/>
    </row>
    <row r="4" spans="1:11" x14ac:dyDescent="0.45">
      <c r="A4" s="25"/>
      <c r="B4" s="12">
        <v>350</v>
      </c>
      <c r="C4" s="13" t="s">
        <v>45</v>
      </c>
    </row>
    <row r="5" spans="1:11" x14ac:dyDescent="0.45">
      <c r="A5" s="9"/>
      <c r="B5" s="3">
        <v>1.2250000000000001</v>
      </c>
      <c r="C5" s="14" t="s">
        <v>48</v>
      </c>
    </row>
    <row r="6" spans="1:11" ht="14.65" thickBot="1" x14ac:dyDescent="0.5">
      <c r="A6" s="15"/>
      <c r="B6" s="16">
        <v>1.4606999999999999E-5</v>
      </c>
      <c r="C6" s="17" t="s">
        <v>49</v>
      </c>
    </row>
    <row r="9" spans="1:11" x14ac:dyDescent="0.45">
      <c r="A9" s="3" t="s">
        <v>0</v>
      </c>
      <c r="B9" s="3" t="s">
        <v>46</v>
      </c>
      <c r="C9" s="3" t="s">
        <v>47</v>
      </c>
      <c r="D9" s="3" t="s">
        <v>44</v>
      </c>
    </row>
    <row r="10" spans="1:11" x14ac:dyDescent="0.45">
      <c r="A10" s="3">
        <v>1</v>
      </c>
      <c r="B10" s="3">
        <f>'1 - Géométrie de pale'!$B$4+'1 - Géométrie de pale'!$B$5/8</f>
        <v>1.6</v>
      </c>
      <c r="C10" s="26">
        <f>$B$4*PI()/30*B10</f>
        <v>58.643062867009462</v>
      </c>
      <c r="D10" s="38">
        <f>C10*'1 - Géométrie de pale'!$B$6/$B$6</f>
        <v>1063901.6676769706</v>
      </c>
    </row>
    <row r="11" spans="1:11" x14ac:dyDescent="0.45">
      <c r="A11" s="3">
        <f>A10+1</f>
        <v>2</v>
      </c>
      <c r="B11" s="3">
        <f>B10+'1 - Géométrie de pale'!$B$5/4</f>
        <v>2.6</v>
      </c>
      <c r="C11" s="26">
        <f>$B$4*PI()/30*B11</f>
        <v>95.294977158890376</v>
      </c>
      <c r="D11" s="38">
        <f>C11*'1 - Géométrie de pale'!$B$6/$B$6</f>
        <v>1728840.2099750773</v>
      </c>
    </row>
    <row r="12" spans="1:11" x14ac:dyDescent="0.45">
      <c r="A12" s="3">
        <f>A11+1</f>
        <v>3</v>
      </c>
      <c r="B12" s="3">
        <f>B11+'1 - Géométrie de pale'!$B$5/4</f>
        <v>3.6</v>
      </c>
      <c r="C12" s="26">
        <f>$B$4*PI()/30*B12</f>
        <v>131.94689145077129</v>
      </c>
      <c r="D12" s="38">
        <f>C12*'1 - Géométrie de pale'!$B$6/$B$6</f>
        <v>2393778.7522731838</v>
      </c>
    </row>
    <row r="13" spans="1:11" x14ac:dyDescent="0.45">
      <c r="A13" s="3">
        <f>A12+1</f>
        <v>4</v>
      </c>
      <c r="B13" s="3">
        <f>B12+'1 - Géométrie de pale'!$B$5/4</f>
        <v>4.5999999999999996</v>
      </c>
      <c r="C13" s="26">
        <f>$B$4*PI()/30*B13</f>
        <v>168.59880574265219</v>
      </c>
      <c r="D13" s="38">
        <f>C13*'1 - Géométrie de pale'!$B$6/$B$6</f>
        <v>3058717.2945712903</v>
      </c>
    </row>
    <row r="14" spans="1:11" x14ac:dyDescent="0.45">
      <c r="A14" s="24"/>
    </row>
    <row r="15" spans="1:11" x14ac:dyDescent="0.45">
      <c r="A15" s="167" t="s">
        <v>71</v>
      </c>
      <c r="B15" s="168"/>
      <c r="C15" s="168"/>
      <c r="D15" s="169"/>
    </row>
    <row r="16" spans="1:11" ht="14.65" thickBot="1" x14ac:dyDescent="0.5">
      <c r="A16" s="170"/>
      <c r="B16" s="171"/>
      <c r="C16" s="172"/>
      <c r="D16" s="173"/>
    </row>
    <row r="17" spans="3:4" ht="14.65" thickBot="1" x14ac:dyDescent="0.5">
      <c r="C17" s="66" t="s">
        <v>75</v>
      </c>
      <c r="D17" s="67">
        <f>0.7*'1 - Géométrie de pale'!B3*B4*PI()/30*'1 - Géométrie de pale'!B6/B6</f>
        <v>2373830.5960042411</v>
      </c>
    </row>
  </sheetData>
  <mergeCells count="3">
    <mergeCell ref="A1:K1"/>
    <mergeCell ref="A3:C3"/>
    <mergeCell ref="A15:D16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Equation.3" shapeId="6145" r:id="rId4">
          <objectPr defaultSize="0" r:id="rId5">
            <anchor moveWithCells="1" sizeWithCells="1">
              <from>
                <xdr:col>0</xdr:col>
                <xdr:colOff>0</xdr:colOff>
                <xdr:row>2</xdr:row>
                <xdr:rowOff>95250</xdr:rowOff>
              </from>
              <to>
                <xdr:col>0</xdr:col>
                <xdr:colOff>185738</xdr:colOff>
                <xdr:row>3</xdr:row>
                <xdr:rowOff>100013</xdr:rowOff>
              </to>
            </anchor>
          </objectPr>
        </oleObject>
      </mc:Choice>
      <mc:Fallback>
        <oleObject progId="Equation.3" shapeId="6145" r:id="rId4"/>
      </mc:Fallback>
    </mc:AlternateContent>
    <mc:AlternateContent xmlns:mc="http://schemas.openxmlformats.org/markup-compatibility/2006">
      <mc:Choice Requires="x14">
        <oleObject progId="Equation.3" shapeId="6146" r:id="rId6">
          <objectPr defaultSize="0" r:id="rId7">
            <anchor moveWithCells="1">
              <from>
                <xdr:col>0</xdr:col>
                <xdr:colOff>0</xdr:colOff>
                <xdr:row>3</xdr:row>
                <xdr:rowOff>100013</xdr:rowOff>
              </from>
              <to>
                <xdr:col>0</xdr:col>
                <xdr:colOff>133350</xdr:colOff>
                <xdr:row>5</xdr:row>
                <xdr:rowOff>4763</xdr:rowOff>
              </to>
            </anchor>
          </objectPr>
        </oleObject>
      </mc:Choice>
      <mc:Fallback>
        <oleObject progId="Equation.3" shapeId="6146" r:id="rId6"/>
      </mc:Fallback>
    </mc:AlternateContent>
    <mc:AlternateContent xmlns:mc="http://schemas.openxmlformats.org/markup-compatibility/2006">
      <mc:Choice Requires="x14">
        <oleObject progId="Equation.3" shapeId="6147" r:id="rId8">
          <objectPr defaultSize="0" r:id="rId9">
            <anchor moveWithCells="1">
              <from>
                <xdr:col>0</xdr:col>
                <xdr:colOff>0</xdr:colOff>
                <xdr:row>4</xdr:row>
                <xdr:rowOff>95250</xdr:rowOff>
              </from>
              <to>
                <xdr:col>0</xdr:col>
                <xdr:colOff>119063</xdr:colOff>
                <xdr:row>5</xdr:row>
                <xdr:rowOff>104775</xdr:rowOff>
              </to>
            </anchor>
          </objectPr>
        </oleObject>
      </mc:Choice>
      <mc:Fallback>
        <oleObject progId="Equation.3" shapeId="6147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X16"/>
  <sheetViews>
    <sheetView tabSelected="1" zoomScale="85" zoomScaleNormal="85" workbookViewId="0">
      <selection activeCell="L13" sqref="L13:M13"/>
    </sheetView>
  </sheetViews>
  <sheetFormatPr baseColWidth="10" defaultColWidth="11.46484375" defaultRowHeight="14.25" x14ac:dyDescent="0.45"/>
  <cols>
    <col min="1" max="1" width="17.86328125" style="1" customWidth="1"/>
    <col min="2" max="7" width="11.46484375" style="1"/>
    <col min="8" max="8" width="16.53125" style="1" customWidth="1"/>
    <col min="9" max="9" width="16" style="1" customWidth="1"/>
    <col min="10" max="10" width="24" style="1" customWidth="1"/>
    <col min="11" max="12" width="16" style="1" customWidth="1"/>
    <col min="13" max="14" width="16.53125" style="1" customWidth="1"/>
    <col min="15" max="15" width="24.1328125" style="1" customWidth="1"/>
    <col min="16" max="16384" width="11.46484375" style="1"/>
  </cols>
  <sheetData>
    <row r="1" spans="1:24" ht="23.25" thickBot="1" x14ac:dyDescent="0.7">
      <c r="A1" s="174" t="s">
        <v>59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6"/>
    </row>
    <row r="2" spans="1:24" ht="23.65" thickBot="1" x14ac:dyDescent="0.75">
      <c r="A2" s="11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</row>
    <row r="3" spans="1:24" ht="23.65" thickBot="1" x14ac:dyDescent="0.75">
      <c r="A3" s="11"/>
      <c r="B3" s="23"/>
      <c r="C3" s="23"/>
      <c r="D3" s="23"/>
      <c r="E3" s="23"/>
      <c r="F3" s="182" t="s">
        <v>60</v>
      </c>
      <c r="G3" s="183"/>
      <c r="H3" s="183"/>
      <c r="I3" s="183"/>
      <c r="J3" s="184"/>
      <c r="K3" s="182" t="s">
        <v>72</v>
      </c>
      <c r="L3" s="183"/>
      <c r="M3" s="183"/>
      <c r="N3" s="183"/>
      <c r="O3" s="184"/>
      <c r="Q3" s="189" t="s">
        <v>65</v>
      </c>
      <c r="R3" s="190"/>
    </row>
    <row r="4" spans="1:24" x14ac:dyDescent="0.45">
      <c r="A4" s="3" t="s">
        <v>7</v>
      </c>
      <c r="B4" s="3" t="s">
        <v>44</v>
      </c>
      <c r="C4" s="3" t="s">
        <v>8</v>
      </c>
      <c r="D4" s="3" t="s">
        <v>57</v>
      </c>
      <c r="E4" s="39" t="s">
        <v>58</v>
      </c>
      <c r="F4" s="25" t="s">
        <v>77</v>
      </c>
      <c r="G4" s="12" t="s">
        <v>76</v>
      </c>
      <c r="H4" s="12" t="s">
        <v>3</v>
      </c>
      <c r="I4" s="12" t="s">
        <v>4</v>
      </c>
      <c r="J4" s="64" t="s">
        <v>5</v>
      </c>
      <c r="K4" s="25" t="s">
        <v>79</v>
      </c>
      <c r="L4" s="12" t="s">
        <v>78</v>
      </c>
      <c r="M4" s="12" t="s">
        <v>73</v>
      </c>
      <c r="N4" s="12" t="s">
        <v>74</v>
      </c>
      <c r="O4" s="13" t="s">
        <v>5</v>
      </c>
      <c r="Q4" s="40" t="s">
        <v>66</v>
      </c>
      <c r="R4" s="14" t="s">
        <v>67</v>
      </c>
    </row>
    <row r="5" spans="1:24" x14ac:dyDescent="0.45">
      <c r="A5" s="58">
        <v>1</v>
      </c>
      <c r="B5" s="38">
        <f>'2 - Rei&amp;Vmi - 4 portions'!D10</f>
        <v>1063901.6676769706</v>
      </c>
      <c r="C5" s="3">
        <f>$B$15+'1 - Géométrie de pale'!$B$7/8</f>
        <v>9.25</v>
      </c>
      <c r="D5" s="3">
        <f>'1 - Géométrie de pale'!$B$4</f>
        <v>1.1000000000000001</v>
      </c>
      <c r="E5" s="39">
        <f>D5+'1 - Géométrie de pale'!$B$5/4</f>
        <v>2.1</v>
      </c>
      <c r="F5" s="55">
        <v>1.02</v>
      </c>
      <c r="G5" s="55">
        <v>1.932E-2</v>
      </c>
      <c r="H5" s="26">
        <f>(1/6)*$B$14*$B$13*$B$12^2*(E5^3-D5^3)*F5</f>
        <v>587.89179100317483</v>
      </c>
      <c r="I5" s="26">
        <f>(1/6)*$B$14*$B$13*$B$12^2*(E5^3-D5^3)*G5</f>
        <v>11.135362159001312</v>
      </c>
      <c r="J5" s="62">
        <f>I5*(E5+D5)/2</f>
        <v>17.816579454402099</v>
      </c>
      <c r="K5" s="55">
        <v>1.0229999999999999</v>
      </c>
      <c r="L5" s="80">
        <v>1.427E-2</v>
      </c>
      <c r="M5" s="26">
        <f>(1/6)*$B$14*$B$13*$B$12^2*(E5^3-D5^3)*K5</f>
        <v>589.62088450612532</v>
      </c>
      <c r="N5" s="26">
        <f>(1/6)*$B$14*$B$13*$B$12^2*(E5^3-D5^3)*L5</f>
        <v>8.2247214290346129</v>
      </c>
      <c r="O5" s="41">
        <f>N5*(E5+D5)/2</f>
        <v>13.159554286455382</v>
      </c>
      <c r="Q5" s="54">
        <f t="shared" ref="Q5:R8" si="0">(M5/H5-1)*100</f>
        <v>0.29411764705882248</v>
      </c>
      <c r="R5" s="41">
        <f t="shared" si="0"/>
        <v>-26.138716356107661</v>
      </c>
      <c r="T5" s="60"/>
      <c r="X5" s="61"/>
    </row>
    <row r="6" spans="1:24" x14ac:dyDescent="0.45">
      <c r="A6" s="57">
        <v>2</v>
      </c>
      <c r="B6" s="38">
        <f>'2 - Rei&amp;Vmi - 4 portions'!D11</f>
        <v>1728840.2099750773</v>
      </c>
      <c r="C6" s="3">
        <f>C5+'1 - Géométrie de pale'!$B$7/4</f>
        <v>7.75</v>
      </c>
      <c r="D6" s="3">
        <f>E5</f>
        <v>2.1</v>
      </c>
      <c r="E6" s="39">
        <f>D6+'1 - Géométrie de pale'!$B$5/4</f>
        <v>3.1</v>
      </c>
      <c r="F6" s="55">
        <v>0.89100000000000001</v>
      </c>
      <c r="G6" s="55">
        <v>1.6310000000000002E-2</v>
      </c>
      <c r="H6" s="26">
        <f>(1/6)*$B$14*$B$13*$B$12^2*(E6^3-D6^3)*F6</f>
        <v>1329.507189889722</v>
      </c>
      <c r="I6" s="26">
        <f>(1/6)*$B$14*$B$13*$B$12^2*(E6^3-D6^3)*G6</f>
        <v>24.336994688104792</v>
      </c>
      <c r="J6" s="62">
        <f>I6*(E6+D6)/2</f>
        <v>63.276186189072462</v>
      </c>
      <c r="K6" s="55">
        <v>0.89100000000000001</v>
      </c>
      <c r="L6" s="80">
        <v>1.5720000000000001E-2</v>
      </c>
      <c r="M6" s="26">
        <f>(1/6)*$B$14*$B$13*$B$12^2*(E6^3-D6^3)*K6</f>
        <v>1329.507189889722</v>
      </c>
      <c r="N6" s="26">
        <f>(1/6)*$B$14*$B$13*$B$12^2*(E6^3-D6^3)*L6</f>
        <v>23.456625168424729</v>
      </c>
      <c r="O6" s="41">
        <f>N6*(E6+D6)/2</f>
        <v>60.9872254379043</v>
      </c>
      <c r="Q6" s="54">
        <f t="shared" si="0"/>
        <v>0</v>
      </c>
      <c r="R6" s="41">
        <f t="shared" si="0"/>
        <v>-3.6174126302881637</v>
      </c>
      <c r="T6" s="60"/>
      <c r="X6" s="61"/>
    </row>
    <row r="7" spans="1:24" x14ac:dyDescent="0.45">
      <c r="A7" s="56">
        <v>3</v>
      </c>
      <c r="B7" s="38">
        <f>'2 - Rei&amp;Vmi - 4 portions'!D12</f>
        <v>2393778.7522731838</v>
      </c>
      <c r="C7" s="3">
        <f>C6+'1 - Géométrie de pale'!$B$7/4</f>
        <v>6.25</v>
      </c>
      <c r="D7" s="3">
        <f>E6</f>
        <v>3.1</v>
      </c>
      <c r="E7" s="39">
        <f>D7+'1 - Géométrie de pale'!$B$5/4</f>
        <v>4.0999999999999996</v>
      </c>
      <c r="F7" s="55">
        <v>0.73499999999999999</v>
      </c>
      <c r="G7" s="55">
        <v>1.4500000000000001E-2</v>
      </c>
      <c r="H7" s="26">
        <f>(1/6)*$B$14*$B$13*$B$12^2*(E7^3-D7^3)*F7</f>
        <v>2090.3606618866497</v>
      </c>
      <c r="I7" s="26">
        <f>(1/6)*$B$14*$B$13*$B$12^2*(E7^3-D7^3)*G7</f>
        <v>41.238407615450917</v>
      </c>
      <c r="J7" s="62">
        <f>I7*(E7+D7)/2</f>
        <v>148.45826741562328</v>
      </c>
      <c r="K7" s="55">
        <v>0.73499999999999999</v>
      </c>
      <c r="L7" s="80">
        <v>1.4500000000000001E-2</v>
      </c>
      <c r="M7" s="26">
        <f>(1/6)*$B$14*$B$13*$B$12^2*(E7^3-D7^3)*K7</f>
        <v>2090.3606618866497</v>
      </c>
      <c r="N7" s="26">
        <f>(1/6)*$B$14*$B$13*$B$12^2*(E7^3-D7^3)*L7</f>
        <v>41.238407615450917</v>
      </c>
      <c r="O7" s="41">
        <f>N7*(E7+D7)/2</f>
        <v>148.45826741562328</v>
      </c>
      <c r="Q7" s="54">
        <f t="shared" si="0"/>
        <v>0</v>
      </c>
      <c r="R7" s="41">
        <f t="shared" si="0"/>
        <v>0</v>
      </c>
      <c r="T7" s="60"/>
      <c r="X7" s="61"/>
    </row>
    <row r="8" spans="1:24" ht="14.65" thickBot="1" x14ac:dyDescent="0.5">
      <c r="A8" s="59">
        <v>4</v>
      </c>
      <c r="B8" s="38">
        <f>'2 - Rei&amp;Vmi - 4 portions'!D13</f>
        <v>3058717.2945712903</v>
      </c>
      <c r="C8" s="3">
        <f>C7+'1 - Géométrie de pale'!$B$7/4</f>
        <v>4.75</v>
      </c>
      <c r="D8" s="3">
        <f>E7</f>
        <v>4.0999999999999996</v>
      </c>
      <c r="E8" s="39">
        <f>D8+'1 - Géométrie de pale'!$B$5/4</f>
        <v>5.0999999999999996</v>
      </c>
      <c r="F8" s="42">
        <v>0.56599999999999995</v>
      </c>
      <c r="G8" s="42">
        <v>1.3259999999999999E-2</v>
      </c>
      <c r="H8" s="43">
        <f>(1/6)*$B$14*$B$13*$B$12^2*(E8^3-D8^3)*F8</f>
        <v>2621.7084061268815</v>
      </c>
      <c r="I8" s="43">
        <f>(1/6)*$B$14*$B$13*$B$12^2*(E8^3-D8^3)*G8</f>
        <v>61.420235804315283</v>
      </c>
      <c r="J8" s="63">
        <f>I8*(E8+D8)/2</f>
        <v>282.53308469985029</v>
      </c>
      <c r="K8" s="42">
        <v>0.56599999999999995</v>
      </c>
      <c r="L8" s="81">
        <v>1.354E-2</v>
      </c>
      <c r="M8" s="43">
        <f>(1/6)*$B$14*$B$13*$B$12^2*(E8^3-D8^3)*K8</f>
        <v>2621.7084061268815</v>
      </c>
      <c r="N8" s="43">
        <f>(1/6)*$B$14*$B$13*$B$12^2*(E8^3-D8^3)*L8</f>
        <v>62.717194026427521</v>
      </c>
      <c r="O8" s="44">
        <f>N8*(E8+D8)/2</f>
        <v>288.49909252156658</v>
      </c>
      <c r="Q8" s="54">
        <f t="shared" si="0"/>
        <v>0</v>
      </c>
      <c r="R8" s="41">
        <f t="shared" si="0"/>
        <v>2.1116138763197512</v>
      </c>
      <c r="T8" s="60"/>
      <c r="X8" s="61"/>
    </row>
    <row r="9" spans="1:24" x14ac:dyDescent="0.45">
      <c r="F9" s="45"/>
      <c r="G9" s="46"/>
      <c r="H9" s="47"/>
      <c r="I9" s="47"/>
      <c r="J9" s="48"/>
      <c r="K9" s="53"/>
      <c r="L9" s="36"/>
      <c r="M9" s="36"/>
      <c r="N9" s="36"/>
      <c r="O9" s="37"/>
      <c r="Q9" s="49"/>
      <c r="R9" s="35"/>
    </row>
    <row r="10" spans="1:24" ht="14.65" thickBot="1" x14ac:dyDescent="0.5">
      <c r="F10" s="49"/>
      <c r="G10" s="20"/>
      <c r="H10" s="36"/>
      <c r="I10" s="36"/>
      <c r="J10" s="37"/>
      <c r="K10" s="53"/>
      <c r="L10" s="36"/>
      <c r="M10" s="36"/>
      <c r="N10" s="36"/>
      <c r="O10" s="37"/>
      <c r="Q10" s="49"/>
      <c r="R10" s="35"/>
    </row>
    <row r="11" spans="1:24" ht="14.65" thickBot="1" x14ac:dyDescent="0.5">
      <c r="A11" s="179" t="s">
        <v>52</v>
      </c>
      <c r="B11" s="180"/>
      <c r="C11" s="181"/>
      <c r="F11" s="49"/>
      <c r="G11" s="177" t="s">
        <v>63</v>
      </c>
      <c r="H11" s="177"/>
      <c r="I11" s="177"/>
      <c r="J11" s="178"/>
      <c r="K11" s="49"/>
      <c r="L11" s="177" t="s">
        <v>63</v>
      </c>
      <c r="M11" s="177"/>
      <c r="N11" s="177"/>
      <c r="O11" s="178"/>
      <c r="Q11" s="191" t="s">
        <v>68</v>
      </c>
      <c r="R11" s="192"/>
    </row>
    <row r="12" spans="1:24" x14ac:dyDescent="0.45">
      <c r="A12" s="30" t="s">
        <v>54</v>
      </c>
      <c r="B12" s="31">
        <f>'2 - Rei&amp;Vmi - 4 portions'!$B$4*PI()/30</f>
        <v>36.651914291880914</v>
      </c>
      <c r="C12" s="32" t="s">
        <v>53</v>
      </c>
      <c r="F12" s="49"/>
      <c r="G12" s="177" t="s">
        <v>64</v>
      </c>
      <c r="H12" s="177"/>
      <c r="I12" s="51">
        <f>SUM(H5:H8)*3</f>
        <v>19888.404146719287</v>
      </c>
      <c r="J12" s="14" t="s">
        <v>9</v>
      </c>
      <c r="K12" s="49"/>
      <c r="L12" s="177" t="s">
        <v>64</v>
      </c>
      <c r="M12" s="177"/>
      <c r="N12" s="51">
        <f>SUM(M5:M8)*3</f>
        <v>19893.591427228137</v>
      </c>
      <c r="O12" s="14" t="s">
        <v>9</v>
      </c>
      <c r="Q12" s="9" t="s">
        <v>66</v>
      </c>
      <c r="R12" s="115">
        <f>(N12/I12-1)*100</f>
        <v>2.6081934330091094E-2</v>
      </c>
    </row>
    <row r="13" spans="1:24" x14ac:dyDescent="0.45">
      <c r="A13" s="9" t="s">
        <v>55</v>
      </c>
      <c r="B13" s="27">
        <f>'1 - Géométrie de pale'!$B$6</f>
        <v>0.26500000000000001</v>
      </c>
      <c r="C13" s="14" t="s">
        <v>29</v>
      </c>
      <c r="F13" s="49"/>
      <c r="G13" s="177" t="s">
        <v>102</v>
      </c>
      <c r="H13" s="177"/>
      <c r="I13" s="51">
        <f>SUM(J5:J8)*3</f>
        <v>1536.2523532768446</v>
      </c>
      <c r="J13" s="14" t="s">
        <v>61</v>
      </c>
      <c r="K13" s="49"/>
      <c r="L13" s="177" t="s">
        <v>102</v>
      </c>
      <c r="M13" s="177"/>
      <c r="N13" s="51">
        <f>SUM(O5:O8)*3</f>
        <v>1533.3124189846485</v>
      </c>
      <c r="O13" s="14" t="s">
        <v>61</v>
      </c>
      <c r="Q13" s="9" t="s">
        <v>69</v>
      </c>
      <c r="R13" s="115">
        <f>(N13/I13-1)*100</f>
        <v>-0.19137053140554361</v>
      </c>
    </row>
    <row r="14" spans="1:24" ht="14.65" thickBot="1" x14ac:dyDescent="0.5">
      <c r="A14" s="33" t="s">
        <v>56</v>
      </c>
      <c r="B14" s="27">
        <f>'2 - Rei&amp;Vmi - 4 portions'!$B$5</f>
        <v>1.2250000000000001</v>
      </c>
      <c r="C14" s="14" t="s">
        <v>48</v>
      </c>
      <c r="F14" s="49"/>
      <c r="G14" s="185" t="s">
        <v>103</v>
      </c>
      <c r="H14" s="186"/>
      <c r="I14" s="51">
        <f>I13*$B$12/1000</f>
        <v>56.306589583003266</v>
      </c>
      <c r="J14" s="14" t="s">
        <v>62</v>
      </c>
      <c r="K14" s="49"/>
      <c r="L14" s="185" t="s">
        <v>103</v>
      </c>
      <c r="M14" s="186"/>
      <c r="N14" s="51">
        <f>N13*$B$12/1000</f>
        <v>56.198835363301939</v>
      </c>
      <c r="O14" s="14" t="s">
        <v>62</v>
      </c>
      <c r="Q14" s="15" t="s">
        <v>70</v>
      </c>
      <c r="R14" s="116">
        <f>(N14/I14-1)*100</f>
        <v>-0.19137053140553251</v>
      </c>
    </row>
    <row r="15" spans="1:24" ht="14.65" thickBot="1" x14ac:dyDescent="0.5">
      <c r="A15" s="34" t="s">
        <v>51</v>
      </c>
      <c r="B15" s="28">
        <v>10</v>
      </c>
      <c r="C15" s="29" t="s">
        <v>31</v>
      </c>
      <c r="F15" s="50"/>
      <c r="G15" s="187"/>
      <c r="H15" s="188"/>
      <c r="I15" s="52">
        <f>I14*1000/735.5</f>
        <v>76.555526285524493</v>
      </c>
      <c r="J15" s="17" t="s">
        <v>12</v>
      </c>
      <c r="K15" s="50"/>
      <c r="L15" s="187"/>
      <c r="M15" s="188"/>
      <c r="N15" s="52">
        <f>N14*1000/735.5</f>
        <v>76.409021568051585</v>
      </c>
      <c r="O15" s="17" t="s">
        <v>12</v>
      </c>
    </row>
    <row r="16" spans="1:24" x14ac:dyDescent="0.45">
      <c r="L16" s="20"/>
      <c r="M16" s="20"/>
      <c r="N16" s="20"/>
    </row>
  </sheetData>
  <mergeCells count="14">
    <mergeCell ref="G14:H15"/>
    <mergeCell ref="L14:M15"/>
    <mergeCell ref="L11:O11"/>
    <mergeCell ref="Q3:R3"/>
    <mergeCell ref="Q11:R11"/>
    <mergeCell ref="A1:R1"/>
    <mergeCell ref="G11:J11"/>
    <mergeCell ref="L12:M12"/>
    <mergeCell ref="L13:M13"/>
    <mergeCell ref="G13:H13"/>
    <mergeCell ref="A11:C11"/>
    <mergeCell ref="F3:J3"/>
    <mergeCell ref="K3:O3"/>
    <mergeCell ref="G12:H1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5"/>
  <dimension ref="A1:X26"/>
  <sheetViews>
    <sheetView topLeftCell="A7" zoomScale="85" zoomScaleNormal="85" workbookViewId="0">
      <selection activeCell="I3" sqref="I3"/>
    </sheetView>
  </sheetViews>
  <sheetFormatPr baseColWidth="10" defaultRowHeight="14.25" x14ac:dyDescent="0.45"/>
  <cols>
    <col min="1" max="1" width="17.86328125" customWidth="1"/>
    <col min="2" max="2" width="20" customWidth="1"/>
    <col min="7" max="7" width="16.53125" customWidth="1"/>
    <col min="8" max="8" width="16" customWidth="1"/>
    <col min="9" max="9" width="25.46484375" customWidth="1"/>
  </cols>
  <sheetData>
    <row r="1" spans="1:24" ht="23.25" thickBot="1" x14ac:dyDescent="0.7">
      <c r="A1" s="174" t="s">
        <v>105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6"/>
    </row>
    <row r="2" spans="1:24" ht="23.25" thickBot="1" x14ac:dyDescent="0.7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</row>
    <row r="3" spans="1:24" x14ac:dyDescent="0.45">
      <c r="A3" s="25" t="s">
        <v>7</v>
      </c>
      <c r="B3" s="117" t="s">
        <v>104</v>
      </c>
      <c r="C3" s="12" t="s">
        <v>57</v>
      </c>
      <c r="D3" s="12" t="s">
        <v>58</v>
      </c>
      <c r="E3" s="12" t="s">
        <v>77</v>
      </c>
      <c r="F3" s="12" t="s">
        <v>76</v>
      </c>
      <c r="G3" s="12" t="s">
        <v>106</v>
      </c>
      <c r="H3" s="12" t="s">
        <v>107</v>
      </c>
      <c r="I3" s="13" t="s">
        <v>108</v>
      </c>
      <c r="J3" s="1"/>
    </row>
    <row r="4" spans="1:24" x14ac:dyDescent="0.45">
      <c r="A4" s="113">
        <v>1</v>
      </c>
      <c r="B4" s="3">
        <f>$B$22+'1 - Géométrie de pale'!$B$7/24</f>
        <v>9.75</v>
      </c>
      <c r="C4" s="26">
        <f>'1 - Géométrie de pale'!$B$4</f>
        <v>1.1000000000000001</v>
      </c>
      <c r="D4" s="26">
        <f>C4+('1 - Géométrie de pale'!$B$3-'1 - Géométrie de pale'!$B$4)/12</f>
        <v>1.4333333333333333</v>
      </c>
      <c r="E4" s="3">
        <v>1.0609999999999999</v>
      </c>
      <c r="F4" s="3">
        <v>1.7989999999999999E-2</v>
      </c>
      <c r="G4" s="26">
        <f>(1/6)*$B$21*$B$20*$B$19^2*(D4^3-C4^3)*E4</f>
        <v>124.44092096413164</v>
      </c>
      <c r="H4" s="26">
        <f>(1/6)*$B$21*$B$20*$B$19^2*(D4^3-C4^3)*F4</f>
        <v>2.1099831933503563</v>
      </c>
      <c r="I4" s="41">
        <f>H4*(D4+C4)/2</f>
        <v>2.6726453782437845</v>
      </c>
    </row>
    <row r="5" spans="1:24" x14ac:dyDescent="0.45">
      <c r="A5" s="113">
        <f>A4+1</f>
        <v>2</v>
      </c>
      <c r="B5" s="3">
        <f>B4-0.5</f>
        <v>9.25</v>
      </c>
      <c r="C5" s="26">
        <f>D4</f>
        <v>1.4333333333333333</v>
      </c>
      <c r="D5" s="26">
        <f>C5+('1 - Géométrie de pale'!$B$3-'1 - Géométrie de pale'!$B$4)/12</f>
        <v>1.7666666666666666</v>
      </c>
      <c r="E5" s="79">
        <v>1.0229999999999999</v>
      </c>
      <c r="F5" s="3">
        <v>1.427E-2</v>
      </c>
      <c r="G5" s="26">
        <f t="shared" ref="G5:G15" si="0">(1/6)*$B$21*$B$20*$B$19^2*(D5^3-C5^3)*E5</f>
        <v>191.0326503114749</v>
      </c>
      <c r="H5" s="26">
        <f t="shared" ref="H5:H15" si="1">(1/6)*$B$21*$B$20*$B$19^2*(D5^3-C5^3)*F5</f>
        <v>2.6647467448140243</v>
      </c>
      <c r="I5" s="41">
        <f t="shared" ref="I5:I15" si="2">H5*(D5+C5)/2</f>
        <v>4.263594791702439</v>
      </c>
    </row>
    <row r="6" spans="1:24" x14ac:dyDescent="0.45">
      <c r="A6" s="113">
        <f t="shared" ref="A6:A12" si="3">A5+1</f>
        <v>3</v>
      </c>
      <c r="B6" s="3">
        <f t="shared" ref="B6:B15" si="4">B5-0.5</f>
        <v>8.75</v>
      </c>
      <c r="C6" s="26">
        <f t="shared" ref="C6:C15" si="5">D5</f>
        <v>1.7666666666666666</v>
      </c>
      <c r="D6" s="26">
        <f>C6+('1 - Géométrie de pale'!$B$3-'1 - Géométrie de pale'!$B$4)/12</f>
        <v>2.1</v>
      </c>
      <c r="E6" s="3">
        <v>0.98399999999999999</v>
      </c>
      <c r="F6" s="3">
        <v>1.6879999999999999E-2</v>
      </c>
      <c r="G6" s="26">
        <f t="shared" si="0"/>
        <v>267.98292382172332</v>
      </c>
      <c r="H6" s="26">
        <f t="shared" si="1"/>
        <v>4.5971054411693997</v>
      </c>
      <c r="I6" s="41">
        <f t="shared" si="2"/>
        <v>8.8877371862608392</v>
      </c>
    </row>
    <row r="7" spans="1:24" x14ac:dyDescent="0.45">
      <c r="A7" s="113">
        <f t="shared" si="3"/>
        <v>4</v>
      </c>
      <c r="B7" s="3">
        <f t="shared" si="4"/>
        <v>8.25</v>
      </c>
      <c r="C7" s="26">
        <f t="shared" si="5"/>
        <v>2.1</v>
      </c>
      <c r="D7" s="26">
        <f>C7+('1 - Géométrie de pale'!$B$3-'1 - Géométrie de pale'!$B$4)/12</f>
        <v>2.4333333333333336</v>
      </c>
      <c r="E7" s="3">
        <v>0.93899999999999995</v>
      </c>
      <c r="F7" s="3">
        <v>1.634E-2</v>
      </c>
      <c r="G7" s="26">
        <f t="shared" si="0"/>
        <v>351.27474123056066</v>
      </c>
      <c r="H7" s="26">
        <f t="shared" si="1"/>
        <v>6.1127042297202996</v>
      </c>
      <c r="I7" s="41">
        <f t="shared" si="2"/>
        <v>13.855462920699345</v>
      </c>
    </row>
    <row r="8" spans="1:24" x14ac:dyDescent="0.45">
      <c r="A8" s="113">
        <f t="shared" si="3"/>
        <v>5</v>
      </c>
      <c r="B8" s="3">
        <f t="shared" si="4"/>
        <v>7.75</v>
      </c>
      <c r="C8" s="26">
        <f t="shared" si="5"/>
        <v>2.4333333333333336</v>
      </c>
      <c r="D8" s="26">
        <f>C8+('1 - Géométrie de pale'!$B$3-'1 - Géométrie de pale'!$B$4)/12</f>
        <v>2.7666666666666671</v>
      </c>
      <c r="E8" s="3">
        <v>0.89100000000000001</v>
      </c>
      <c r="F8" s="3">
        <v>1.5720000000000001E-2</v>
      </c>
      <c r="G8" s="26">
        <f t="shared" si="0"/>
        <v>438.37208258220971</v>
      </c>
      <c r="H8" s="26">
        <f t="shared" si="1"/>
        <v>7.7342414570059903</v>
      </c>
      <c r="I8" s="41">
        <f t="shared" si="2"/>
        <v>20.109027788215577</v>
      </c>
    </row>
    <row r="9" spans="1:24" x14ac:dyDescent="0.45">
      <c r="A9" s="113">
        <f t="shared" si="3"/>
        <v>6</v>
      </c>
      <c r="B9" s="3">
        <f t="shared" si="4"/>
        <v>7.25</v>
      </c>
      <c r="C9" s="26">
        <f t="shared" si="5"/>
        <v>2.7666666666666671</v>
      </c>
      <c r="D9" s="26">
        <f>C9+('1 - Géométrie de pale'!$B$3-'1 - Géométrie de pale'!$B$4)/12</f>
        <v>3.1000000000000005</v>
      </c>
      <c r="E9" s="3">
        <v>0.84099999999999997</v>
      </c>
      <c r="F9" s="3">
        <v>1.5299999999999999E-2</v>
      </c>
      <c r="G9" s="26">
        <f t="shared" si="0"/>
        <v>526.51404589570836</v>
      </c>
      <c r="H9" s="26">
        <f t="shared" si="1"/>
        <v>9.5786740810990931</v>
      </c>
      <c r="I9" s="41">
        <f t="shared" si="2"/>
        <v>28.09744397122401</v>
      </c>
    </row>
    <row r="10" spans="1:24" x14ac:dyDescent="0.45">
      <c r="A10" s="113">
        <f t="shared" si="3"/>
        <v>7</v>
      </c>
      <c r="B10" s="3">
        <f t="shared" si="4"/>
        <v>6.75</v>
      </c>
      <c r="C10" s="26">
        <f t="shared" si="5"/>
        <v>3.1000000000000005</v>
      </c>
      <c r="D10" s="26">
        <f>C10+('1 - Géométrie de pale'!$B$3-'1 - Géométrie de pale'!$B$4)/12</f>
        <v>3.433333333333334</v>
      </c>
      <c r="E10" s="3">
        <v>0.78900000000000003</v>
      </c>
      <c r="F10" s="3">
        <v>1.485E-2</v>
      </c>
      <c r="G10" s="26">
        <f t="shared" si="0"/>
        <v>612.47357141775706</v>
      </c>
      <c r="H10" s="26">
        <f t="shared" si="1"/>
        <v>11.527544405011017</v>
      </c>
      <c r="I10" s="41">
        <f t="shared" si="2"/>
        <v>37.656645056369335</v>
      </c>
    </row>
    <row r="11" spans="1:24" x14ac:dyDescent="0.45">
      <c r="A11" s="113">
        <f t="shared" si="3"/>
        <v>8</v>
      </c>
      <c r="B11" s="3">
        <f t="shared" si="4"/>
        <v>6.25</v>
      </c>
      <c r="C11" s="26">
        <f t="shared" si="5"/>
        <v>3.433333333333334</v>
      </c>
      <c r="D11" s="26">
        <f>C11+('1 - Géométrie de pale'!$B$3-'1 - Géométrie de pale'!$B$4)/12</f>
        <v>3.7666666666666675</v>
      </c>
      <c r="E11" s="3">
        <v>0.73499999999999999</v>
      </c>
      <c r="F11" s="3">
        <v>1.4500000000000001E-2</v>
      </c>
      <c r="G11" s="26">
        <f t="shared" si="0"/>
        <v>692.8297819924552</v>
      </c>
      <c r="H11" s="26">
        <f t="shared" si="1"/>
        <v>13.668070529102858</v>
      </c>
      <c r="I11" s="41">
        <f t="shared" si="2"/>
        <v>49.205053904770296</v>
      </c>
    </row>
    <row r="12" spans="1:24" x14ac:dyDescent="0.45">
      <c r="A12" s="113">
        <f t="shared" si="3"/>
        <v>9</v>
      </c>
      <c r="B12" s="3">
        <f t="shared" si="4"/>
        <v>5.75</v>
      </c>
      <c r="C12" s="26">
        <f t="shared" si="5"/>
        <v>3.7666666666666675</v>
      </c>
      <c r="D12" s="26">
        <f>C12+('1 - Géométrie de pale'!$B$3-'1 - Géométrie de pale'!$B$4)/12</f>
        <v>4.1000000000000005</v>
      </c>
      <c r="E12" s="3">
        <v>0.68</v>
      </c>
      <c r="F12" s="3">
        <v>1.409E-2</v>
      </c>
      <c r="G12" s="26">
        <f t="shared" si="0"/>
        <v>765.09312000248178</v>
      </c>
      <c r="H12" s="26">
        <f t="shared" si="1"/>
        <v>15.853179501227894</v>
      </c>
      <c r="I12" s="41">
        <f t="shared" si="2"/>
        <v>62.355839371496394</v>
      </c>
    </row>
    <row r="13" spans="1:24" x14ac:dyDescent="0.45">
      <c r="A13" s="113">
        <f>A12+1</f>
        <v>10</v>
      </c>
      <c r="B13" s="3">
        <f t="shared" si="4"/>
        <v>5.25</v>
      </c>
      <c r="C13" s="26">
        <f t="shared" si="5"/>
        <v>4.1000000000000005</v>
      </c>
      <c r="D13" s="26">
        <f>C13+('1 - Géométrie de pale'!$B$3-'1 - Géométrie de pale'!$B$4)/12</f>
        <v>4.4333333333333336</v>
      </c>
      <c r="E13" s="3">
        <v>0.623</v>
      </c>
      <c r="F13" s="3">
        <v>1.376E-2</v>
      </c>
      <c r="G13" s="26">
        <f t="shared" si="0"/>
        <v>824.72726222088579</v>
      </c>
      <c r="H13" s="26">
        <f t="shared" si="1"/>
        <v>18.215484956917155</v>
      </c>
      <c r="I13" s="41">
        <f t="shared" si="2"/>
        <v>77.719402482846547</v>
      </c>
    </row>
    <row r="14" spans="1:24" x14ac:dyDescent="0.45">
      <c r="A14" s="113">
        <f t="shared" ref="A14:A15" si="6">A13+1</f>
        <v>11</v>
      </c>
      <c r="B14" s="3">
        <f t="shared" si="4"/>
        <v>4.75</v>
      </c>
      <c r="C14" s="26">
        <f t="shared" si="5"/>
        <v>4.4333333333333336</v>
      </c>
      <c r="D14" s="26">
        <f>C14+('1 - Géométrie de pale'!$B$3-'1 - Géométrie de pale'!$B$4)/12</f>
        <v>4.7666666666666666</v>
      </c>
      <c r="E14" s="3">
        <v>0.56599999999999995</v>
      </c>
      <c r="F14" s="3">
        <v>1.354E-2</v>
      </c>
      <c r="G14" s="26">
        <f t="shared" si="0"/>
        <v>870.85556176807256</v>
      </c>
      <c r="H14" s="26">
        <f t="shared" si="1"/>
        <v>20.832834463497711</v>
      </c>
      <c r="I14" s="41">
        <f t="shared" si="2"/>
        <v>95.831038532089465</v>
      </c>
    </row>
    <row r="15" spans="1:24" ht="14.65" thickBot="1" x14ac:dyDescent="0.5">
      <c r="A15" s="42">
        <f t="shared" si="6"/>
        <v>12</v>
      </c>
      <c r="B15" s="16">
        <f t="shared" si="4"/>
        <v>4.25</v>
      </c>
      <c r="C15" s="43">
        <f t="shared" si="5"/>
        <v>4.7666666666666666</v>
      </c>
      <c r="D15" s="43">
        <f>C15+('1 - Géométrie de pale'!$B$3-'1 - Géométrie de pale'!$B$4)/12</f>
        <v>5.0999999999999996</v>
      </c>
      <c r="E15" s="16">
        <v>0.50700000000000001</v>
      </c>
      <c r="F15" s="16">
        <v>1.321E-2</v>
      </c>
      <c r="G15" s="43">
        <f t="shared" si="0"/>
        <v>897.17696104733011</v>
      </c>
      <c r="H15" s="43">
        <f t="shared" si="1"/>
        <v>23.37614922176574</v>
      </c>
      <c r="I15" s="44">
        <f t="shared" si="2"/>
        <v>115.32233616071099</v>
      </c>
    </row>
    <row r="16" spans="1:24" x14ac:dyDescent="0.45">
      <c r="A16" s="1"/>
      <c r="B16" s="1"/>
      <c r="C16" s="1"/>
      <c r="D16" s="1"/>
      <c r="E16" s="1"/>
      <c r="F16" s="1"/>
      <c r="G16" s="2"/>
      <c r="H16" s="2"/>
      <c r="I16" s="2"/>
    </row>
    <row r="17" spans="1:9" ht="14.65" thickBot="1" x14ac:dyDescent="0.5">
      <c r="A17" s="1"/>
      <c r="B17" s="1"/>
      <c r="C17" s="1"/>
      <c r="D17" s="1"/>
      <c r="E17" s="1"/>
      <c r="F17" s="1"/>
      <c r="G17" s="2"/>
      <c r="H17" s="2"/>
      <c r="I17" s="2"/>
    </row>
    <row r="18" spans="1:9" ht="15.75" x14ac:dyDescent="0.5">
      <c r="A18" s="194" t="s">
        <v>52</v>
      </c>
      <c r="B18" s="195"/>
      <c r="C18" s="195"/>
      <c r="D18" s="132"/>
      <c r="E18" s="1"/>
      <c r="F18" s="196" t="s">
        <v>13</v>
      </c>
      <c r="G18" s="197"/>
      <c r="H18" s="71">
        <f>3*SUM(G4:G15)</f>
        <v>19688.320869764375</v>
      </c>
      <c r="I18" s="72" t="s">
        <v>9</v>
      </c>
    </row>
    <row r="19" spans="1:9" ht="15.75" x14ac:dyDescent="0.5">
      <c r="A19" s="133" t="s">
        <v>54</v>
      </c>
      <c r="B19" s="134">
        <f>'3 - Aérodyn 10° - 4 portions'!B12</f>
        <v>36.651914291880914</v>
      </c>
      <c r="C19" s="135" t="s">
        <v>53</v>
      </c>
      <c r="D19" s="136"/>
      <c r="E19" s="20"/>
      <c r="F19" s="193" t="s">
        <v>102</v>
      </c>
      <c r="G19" s="177"/>
      <c r="H19" s="73">
        <f>3*SUM(I4:I15)</f>
        <v>1547.9286826338869</v>
      </c>
      <c r="I19" s="74" t="s">
        <v>10</v>
      </c>
    </row>
    <row r="20" spans="1:9" ht="15.75" x14ac:dyDescent="0.5">
      <c r="A20" s="133" t="s">
        <v>55</v>
      </c>
      <c r="B20" s="134">
        <f>'3 - Aérodyn 10° - 4 portions'!B13</f>
        <v>0.26500000000000001</v>
      </c>
      <c r="C20" s="135" t="s">
        <v>29</v>
      </c>
      <c r="D20" s="136"/>
      <c r="E20" s="20"/>
      <c r="F20" s="198" t="s">
        <v>103</v>
      </c>
      <c r="G20" s="199"/>
      <c r="H20" s="75">
        <f>H19*B19</f>
        <v>56734.549405841353</v>
      </c>
      <c r="I20" s="76" t="s">
        <v>11</v>
      </c>
    </row>
    <row r="21" spans="1:9" ht="16.149999999999999" thickBot="1" x14ac:dyDescent="0.55000000000000004">
      <c r="A21" s="137" t="s">
        <v>56</v>
      </c>
      <c r="B21" s="134">
        <f>'3 - Aérodyn 10° - 4 portions'!B14</f>
        <v>1.2250000000000001</v>
      </c>
      <c r="C21" s="135" t="s">
        <v>48</v>
      </c>
      <c r="D21" s="136"/>
      <c r="E21" s="20"/>
      <c r="F21" s="200"/>
      <c r="G21" s="201"/>
      <c r="H21" s="77">
        <f>H20/735.5</f>
        <v>77.137388723101779</v>
      </c>
      <c r="I21" s="78" t="s">
        <v>12</v>
      </c>
    </row>
    <row r="22" spans="1:9" ht="16.149999999999999" thickBot="1" x14ac:dyDescent="0.55000000000000004">
      <c r="A22" s="146" t="s">
        <v>51</v>
      </c>
      <c r="B22" s="147">
        <f>'3 - Aérodyn 10° - 4 portions'!B15</f>
        <v>10</v>
      </c>
      <c r="C22" s="148" t="s">
        <v>31</v>
      </c>
      <c r="D22" s="149"/>
      <c r="E22" s="20"/>
      <c r="F22" s="128"/>
      <c r="G22" s="128"/>
      <c r="H22" s="129"/>
      <c r="I22" s="130"/>
    </row>
    <row r="23" spans="1:9" ht="15.75" x14ac:dyDescent="0.5">
      <c r="A23" s="140"/>
      <c r="B23" s="141"/>
      <c r="C23" s="142"/>
      <c r="D23" s="143"/>
      <c r="E23" s="20"/>
      <c r="F23" s="128"/>
      <c r="G23" s="128"/>
      <c r="H23" s="129"/>
      <c r="I23" s="130"/>
    </row>
    <row r="24" spans="1:9" x14ac:dyDescent="0.45">
      <c r="A24" s="103"/>
      <c r="B24" s="103"/>
      <c r="C24" s="103"/>
      <c r="D24" s="144"/>
      <c r="E24" s="68"/>
      <c r="F24" s="68"/>
    </row>
    <row r="25" spans="1:9" x14ac:dyDescent="0.45">
      <c r="A25" s="145"/>
      <c r="B25" s="145"/>
      <c r="C25" s="145"/>
      <c r="D25" s="145"/>
    </row>
    <row r="26" spans="1:9" x14ac:dyDescent="0.45">
      <c r="A26" s="145"/>
      <c r="B26" s="145"/>
      <c r="C26" s="145"/>
      <c r="D26" s="145"/>
    </row>
  </sheetData>
  <mergeCells count="5">
    <mergeCell ref="F19:G19"/>
    <mergeCell ref="A18:C18"/>
    <mergeCell ref="A1:X1"/>
    <mergeCell ref="F18:G18"/>
    <mergeCell ref="F20:G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33"/>
  <sheetViews>
    <sheetView workbookViewId="0">
      <selection activeCell="A18" sqref="A18:D24"/>
    </sheetView>
  </sheetViews>
  <sheetFormatPr baseColWidth="10" defaultColWidth="11.46484375" defaultRowHeight="14.25" x14ac:dyDescent="0.45"/>
  <cols>
    <col min="1" max="1" width="16.86328125" style="1" customWidth="1"/>
    <col min="2" max="2" width="9.86328125" style="1" customWidth="1"/>
    <col min="3" max="3" width="9" style="1" customWidth="1"/>
    <col min="4" max="4" width="17.86328125" style="1" customWidth="1"/>
    <col min="5" max="5" width="12.86328125" style="1" customWidth="1"/>
    <col min="6" max="6" width="12.46484375" style="1" customWidth="1"/>
    <col min="7" max="7" width="16.33203125" style="1" customWidth="1"/>
    <col min="8" max="8" width="22.1328125" style="1" customWidth="1"/>
    <col min="9" max="16384" width="11.46484375" style="1"/>
  </cols>
  <sheetData>
    <row r="1" spans="1:17" ht="23.25" thickBot="1" x14ac:dyDescent="0.7">
      <c r="A1" s="174" t="s">
        <v>121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4.65" thickBot="1" x14ac:dyDescent="0.5"/>
    <row r="3" spans="1:17" ht="57" x14ac:dyDescent="0.45">
      <c r="A3" s="118" t="s">
        <v>7</v>
      </c>
      <c r="B3" s="119" t="s">
        <v>57</v>
      </c>
      <c r="C3" s="119" t="s">
        <v>58</v>
      </c>
      <c r="D3" s="119" t="s">
        <v>106</v>
      </c>
      <c r="E3" s="120" t="s">
        <v>109</v>
      </c>
      <c r="F3" s="121" t="s">
        <v>119</v>
      </c>
    </row>
    <row r="4" spans="1:17" x14ac:dyDescent="0.45">
      <c r="A4" s="113">
        <v>1</v>
      </c>
      <c r="B4" s="26">
        <f>'1 - Géométrie de pale'!$B$4</f>
        <v>1.1000000000000001</v>
      </c>
      <c r="C4" s="26">
        <f>B4+('1 - Géométrie de pale'!$B$3-'1 - Géométrie de pale'!$B$4)/12</f>
        <v>1.4333333333333333</v>
      </c>
      <c r="D4" s="26">
        <f>3*'4 - Aérodyn 10° - 12 p - Re cor'!G4</f>
        <v>373.32276289239491</v>
      </c>
      <c r="E4" s="26">
        <f>SQRT(D4^3/(2*$B$33*PI()*(C4^2)))</f>
        <v>1813.9341936257167</v>
      </c>
      <c r="F4" s="41">
        <f t="shared" ref="F4:F15" si="0">E4/D4</f>
        <v>4.8588898774130147</v>
      </c>
      <c r="J4" s="2"/>
    </row>
    <row r="5" spans="1:17" x14ac:dyDescent="0.45">
      <c r="A5" s="113">
        <f>A4+1</f>
        <v>2</v>
      </c>
      <c r="B5" s="26">
        <f>C4</f>
        <v>1.4333333333333333</v>
      </c>
      <c r="C5" s="26">
        <f>B5+('1 - Géométrie de pale'!$B$3-'1 - Géométrie de pale'!$B$4)/12</f>
        <v>1.7666666666666666</v>
      </c>
      <c r="D5" s="26">
        <f>3*'4 - Aérodyn 10° - 12 p - Re cor'!G5</f>
        <v>573.09795093442472</v>
      </c>
      <c r="E5" s="26">
        <f>SQRT(D5^3/(2*$B$33*PI()*(C5^2-B5^2)))</f>
        <v>4788.1852358246315</v>
      </c>
      <c r="F5" s="41">
        <f t="shared" si="0"/>
        <v>8.3549159930123498</v>
      </c>
      <c r="J5" s="2"/>
    </row>
    <row r="6" spans="1:17" x14ac:dyDescent="0.45">
      <c r="A6" s="113">
        <f t="shared" ref="A6:A12" si="1">A5+1</f>
        <v>3</v>
      </c>
      <c r="B6" s="26">
        <f t="shared" ref="B6:B15" si="2">C5</f>
        <v>1.7666666666666666</v>
      </c>
      <c r="C6" s="26">
        <f>B6+('1 - Géométrie de pale'!$B$3-'1 - Géométrie de pale'!$B$4)/12</f>
        <v>2.1</v>
      </c>
      <c r="D6" s="26">
        <f>3*'4 - Aérodyn 10° - 12 p - Re cor'!G6</f>
        <v>803.94877146517001</v>
      </c>
      <c r="E6" s="26">
        <f t="shared" ref="E6:E15" si="3">SQRT(D6^3/(2*$B$33*PI()*(C6^2-B6^2)))</f>
        <v>7237.3045005866697</v>
      </c>
      <c r="F6" s="41">
        <f t="shared" si="0"/>
        <v>9.0021961068451191</v>
      </c>
      <c r="J6" s="2"/>
    </row>
    <row r="7" spans="1:17" x14ac:dyDescent="0.45">
      <c r="A7" s="113">
        <f t="shared" si="1"/>
        <v>4</v>
      </c>
      <c r="B7" s="26">
        <f t="shared" si="2"/>
        <v>2.1</v>
      </c>
      <c r="C7" s="26">
        <f>B7+('1 - Géométrie de pale'!$B$3-'1 - Géométrie de pale'!$B$4)/12</f>
        <v>2.4333333333333336</v>
      </c>
      <c r="D7" s="26">
        <f>3*'4 - Aérodyn 10° - 12 p - Re cor'!G7</f>
        <v>1053.8242236916819</v>
      </c>
      <c r="E7" s="26">
        <f t="shared" si="3"/>
        <v>10031.04290232156</v>
      </c>
      <c r="F7" s="41">
        <f t="shared" si="0"/>
        <v>9.5187059443191817</v>
      </c>
      <c r="J7" s="2"/>
    </row>
    <row r="8" spans="1:17" x14ac:dyDescent="0.45">
      <c r="A8" s="113">
        <f t="shared" si="1"/>
        <v>5</v>
      </c>
      <c r="B8" s="26">
        <f t="shared" si="2"/>
        <v>2.4333333333333336</v>
      </c>
      <c r="C8" s="26">
        <f>B8+('1 - Géométrie de pale'!$B$3-'1 - Géométrie de pale'!$B$4)/12</f>
        <v>2.7666666666666671</v>
      </c>
      <c r="D8" s="26">
        <f>3*'4 - Aérodyn 10° - 12 p - Re cor'!G8</f>
        <v>1315.1162477466291</v>
      </c>
      <c r="E8" s="26">
        <f t="shared" si="3"/>
        <v>13057.113883372615</v>
      </c>
      <c r="F8" s="41">
        <f t="shared" si="0"/>
        <v>9.9284864784730456</v>
      </c>
      <c r="J8" s="2"/>
    </row>
    <row r="9" spans="1:17" x14ac:dyDescent="0.45">
      <c r="A9" s="113">
        <f t="shared" si="1"/>
        <v>6</v>
      </c>
      <c r="B9" s="26">
        <f t="shared" si="2"/>
        <v>2.7666666666666671</v>
      </c>
      <c r="C9" s="26">
        <f>B9+('1 - Géométrie de pale'!$B$3-'1 - Géométrie de pale'!$B$4)/12</f>
        <v>3.1000000000000005</v>
      </c>
      <c r="D9" s="26">
        <f>3*'4 - Aérodyn 10° - 12 p - Re cor'!G9</f>
        <v>1579.542137687125</v>
      </c>
      <c r="E9" s="26">
        <f t="shared" si="3"/>
        <v>16180.940707577754</v>
      </c>
      <c r="F9" s="41">
        <f t="shared" si="0"/>
        <v>10.244070304620685</v>
      </c>
      <c r="J9" s="2"/>
    </row>
    <row r="10" spans="1:17" x14ac:dyDescent="0.45">
      <c r="A10" s="113">
        <f t="shared" si="1"/>
        <v>7</v>
      </c>
      <c r="B10" s="26">
        <f t="shared" si="2"/>
        <v>3.1000000000000005</v>
      </c>
      <c r="C10" s="26">
        <f>B10+('1 - Géométrie de pale'!$B$3-'1 - Géométrie de pale'!$B$4)/12</f>
        <v>3.433333333333334</v>
      </c>
      <c r="D10" s="26">
        <f>3*'4 - Aérodyn 10° - 12 p - Re cor'!G10</f>
        <v>1837.4207142532712</v>
      </c>
      <c r="E10" s="26">
        <f t="shared" si="3"/>
        <v>19237.478730555751</v>
      </c>
      <c r="F10" s="41">
        <f t="shared" si="0"/>
        <v>10.469827939418803</v>
      </c>
      <c r="J10" s="2"/>
    </row>
    <row r="11" spans="1:17" x14ac:dyDescent="0.45">
      <c r="A11" s="113">
        <f t="shared" si="1"/>
        <v>8</v>
      </c>
      <c r="B11" s="26">
        <f t="shared" si="2"/>
        <v>3.433333333333334</v>
      </c>
      <c r="C11" s="26">
        <f>B11+('1 - Géométrie de pale'!$B$3-'1 - Géométrie de pale'!$B$4)/12</f>
        <v>3.7666666666666675</v>
      </c>
      <c r="D11" s="26">
        <f>3*'4 - Aérodyn 10° - 12 p - Re cor'!G11</f>
        <v>2078.4893459773657</v>
      </c>
      <c r="E11" s="26">
        <f t="shared" si="3"/>
        <v>22047.436715891967</v>
      </c>
      <c r="F11" s="41">
        <f t="shared" si="0"/>
        <v>10.607433114132526</v>
      </c>
      <c r="J11" s="2"/>
    </row>
    <row r="12" spans="1:17" x14ac:dyDescent="0.45">
      <c r="A12" s="113">
        <f t="shared" si="1"/>
        <v>9</v>
      </c>
      <c r="B12" s="26">
        <f t="shared" si="2"/>
        <v>3.7666666666666675</v>
      </c>
      <c r="C12" s="26">
        <f>B12+('1 - Géométrie de pale'!$B$3-'1 - Géométrie de pale'!$B$4)/12</f>
        <v>4.1000000000000005</v>
      </c>
      <c r="D12" s="26">
        <f>3*'4 - Aérodyn 10° - 12 p - Re cor'!G12</f>
        <v>2295.2793600074456</v>
      </c>
      <c r="E12" s="26">
        <f t="shared" si="3"/>
        <v>24477.136048992881</v>
      </c>
      <c r="F12" s="41">
        <f t="shared" si="0"/>
        <v>10.664120662381368</v>
      </c>
      <c r="J12" s="2"/>
    </row>
    <row r="13" spans="1:17" x14ac:dyDescent="0.45">
      <c r="A13" s="113">
        <f>A12+1</f>
        <v>10</v>
      </c>
      <c r="B13" s="26">
        <f t="shared" si="2"/>
        <v>4.1000000000000005</v>
      </c>
      <c r="C13" s="26">
        <f>B13+('1 - Géométrie de pale'!$B$3-'1 - Géométrie de pale'!$B$4)/12</f>
        <v>4.4333333333333336</v>
      </c>
      <c r="D13" s="26">
        <f>3*'4 - Aérodyn 10° - 12 p - Re cor'!G13</f>
        <v>2474.1817866626575</v>
      </c>
      <c r="E13" s="26">
        <f t="shared" si="3"/>
        <v>26302.116793435325</v>
      </c>
      <c r="F13" s="41">
        <f t="shared" si="0"/>
        <v>10.630632290327133</v>
      </c>
      <c r="J13" s="2"/>
    </row>
    <row r="14" spans="1:17" x14ac:dyDescent="0.45">
      <c r="A14" s="113">
        <f t="shared" ref="A14:A15" si="4">A13+1</f>
        <v>11</v>
      </c>
      <c r="B14" s="26">
        <f t="shared" si="2"/>
        <v>4.4333333333333336</v>
      </c>
      <c r="C14" s="26">
        <f>B14+('1 - Géométrie de pale'!$B$3-'1 - Géométrie de pale'!$B$4)/12</f>
        <v>4.7666666666666666</v>
      </c>
      <c r="D14" s="26">
        <f>3*'4 - Aérodyn 10° - 12 p - Re cor'!G14</f>
        <v>2612.5666853042176</v>
      </c>
      <c r="E14" s="26">
        <f t="shared" si="3"/>
        <v>27485.890499364908</v>
      </c>
      <c r="F14" s="41">
        <f t="shared" si="0"/>
        <v>10.520646479178518</v>
      </c>
      <c r="J14" s="2"/>
    </row>
    <row r="15" spans="1:17" ht="14.65" thickBot="1" x14ac:dyDescent="0.5">
      <c r="A15" s="42">
        <f t="shared" si="4"/>
        <v>12</v>
      </c>
      <c r="B15" s="43">
        <f t="shared" si="2"/>
        <v>4.7666666666666666</v>
      </c>
      <c r="C15" s="43">
        <f>B15+('1 - Géométrie de pale'!$B$3-'1 - Géométrie de pale'!$B$4)/12</f>
        <v>5.0999999999999996</v>
      </c>
      <c r="D15" s="43">
        <f>3*'4 - Aérodyn 10° - 12 p - Re cor'!G15</f>
        <v>2691.5308831419902</v>
      </c>
      <c r="E15" s="43">
        <f t="shared" si="3"/>
        <v>27753.41767882257</v>
      </c>
      <c r="F15" s="44">
        <f t="shared" si="0"/>
        <v>10.311387416229195</v>
      </c>
      <c r="J15" s="2"/>
    </row>
    <row r="17" spans="1:9" ht="14.65" thickBot="1" x14ac:dyDescent="0.5"/>
    <row r="18" spans="1:9" x14ac:dyDescent="0.45">
      <c r="A18" s="207" t="s">
        <v>111</v>
      </c>
      <c r="B18" s="208"/>
      <c r="C18" s="122">
        <f>SUM(D4:D15)</f>
        <v>19688.320869764371</v>
      </c>
      <c r="D18" s="123" t="s">
        <v>9</v>
      </c>
    </row>
    <row r="19" spans="1:9" x14ac:dyDescent="0.45">
      <c r="A19" s="205" t="s">
        <v>112</v>
      </c>
      <c r="B19" s="206"/>
      <c r="C19" s="124">
        <f>PI()*(C15^2)</f>
        <v>81.712824919870513</v>
      </c>
      <c r="D19" s="125" t="s">
        <v>113</v>
      </c>
      <c r="I19" s="2"/>
    </row>
    <row r="20" spans="1:9" x14ac:dyDescent="0.45">
      <c r="A20" s="205" t="s">
        <v>110</v>
      </c>
      <c r="B20" s="206"/>
      <c r="C20" s="124">
        <f>SQRT(C18^3/(2*B33*C19))</f>
        <v>195247.22197760979</v>
      </c>
      <c r="D20" s="125" t="s">
        <v>11</v>
      </c>
      <c r="E20" s="2"/>
    </row>
    <row r="21" spans="1:9" x14ac:dyDescent="0.45">
      <c r="A21" s="205"/>
      <c r="B21" s="206"/>
      <c r="C21" s="124">
        <f>C20/736</f>
        <v>265.2815516000133</v>
      </c>
      <c r="D21" s="125" t="s">
        <v>114</v>
      </c>
    </row>
    <row r="22" spans="1:9" ht="15.75" x14ac:dyDescent="0.5">
      <c r="A22" s="205" t="s">
        <v>103</v>
      </c>
      <c r="B22" s="206"/>
      <c r="C22" s="131">
        <f>'4 - Aérodyn 10° - 12 p - Re cor'!H20</f>
        <v>56734.549405841353</v>
      </c>
      <c r="D22" s="74" t="s">
        <v>11</v>
      </c>
    </row>
    <row r="23" spans="1:9" ht="15.75" x14ac:dyDescent="0.5">
      <c r="A23" s="205"/>
      <c r="B23" s="206"/>
      <c r="C23" s="131">
        <f>C22/735.5</f>
        <v>77.137388723101779</v>
      </c>
      <c r="D23" s="74" t="s">
        <v>12</v>
      </c>
    </row>
    <row r="24" spans="1:9" ht="14.65" thickBot="1" x14ac:dyDescent="0.5">
      <c r="A24" s="209" t="s">
        <v>115</v>
      </c>
      <c r="B24" s="210"/>
      <c r="C24" s="127">
        <f>C20/B31</f>
        <v>5327.0675147480824</v>
      </c>
      <c r="D24" s="126" t="s">
        <v>10</v>
      </c>
    </row>
    <row r="25" spans="1:9" x14ac:dyDescent="0.45">
      <c r="E25" s="2"/>
    </row>
    <row r="29" spans="1:9" ht="14.65" thickBot="1" x14ac:dyDescent="0.5"/>
    <row r="30" spans="1:9" x14ac:dyDescent="0.45">
      <c r="A30" s="202" t="s">
        <v>52</v>
      </c>
      <c r="B30" s="203"/>
      <c r="C30" s="204"/>
    </row>
    <row r="31" spans="1:9" x14ac:dyDescent="0.45">
      <c r="A31" s="33" t="s">
        <v>54</v>
      </c>
      <c r="B31" s="69">
        <f>'3 - Aérodyn 10° - 4 portions'!B12</f>
        <v>36.651914291880914</v>
      </c>
      <c r="C31" s="114" t="s">
        <v>53</v>
      </c>
    </row>
    <row r="32" spans="1:9" x14ac:dyDescent="0.45">
      <c r="A32" s="33" t="s">
        <v>55</v>
      </c>
      <c r="B32" s="69">
        <f>'3 - Aérodyn 10° - 4 portions'!B13</f>
        <v>0.26500000000000001</v>
      </c>
      <c r="C32" s="114" t="s">
        <v>29</v>
      </c>
    </row>
    <row r="33" spans="1:3" ht="14.65" thickBot="1" x14ac:dyDescent="0.5">
      <c r="A33" s="102" t="s">
        <v>56</v>
      </c>
      <c r="B33" s="101">
        <f>'3 - Aérodyn 10° - 4 portions'!B14</f>
        <v>1.2250000000000001</v>
      </c>
      <c r="C33" s="17" t="s">
        <v>48</v>
      </c>
    </row>
  </sheetData>
  <mergeCells count="7">
    <mergeCell ref="A30:C30"/>
    <mergeCell ref="A1:Q1"/>
    <mergeCell ref="A20:B21"/>
    <mergeCell ref="A19:B19"/>
    <mergeCell ref="A18:B18"/>
    <mergeCell ref="A24:B24"/>
    <mergeCell ref="A22:B2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:L23"/>
  <sheetViews>
    <sheetView workbookViewId="0">
      <selection activeCell="J16" sqref="J16"/>
    </sheetView>
  </sheetViews>
  <sheetFormatPr baseColWidth="10" defaultRowHeight="14.25" x14ac:dyDescent="0.45"/>
  <cols>
    <col min="5" max="5" width="12.1328125" bestFit="1" customWidth="1"/>
    <col min="6" max="6" width="12.86328125" bestFit="1" customWidth="1"/>
    <col min="7" max="7" width="12.1328125" bestFit="1" customWidth="1"/>
    <col min="8" max="8" width="12.6640625" bestFit="1" customWidth="1"/>
    <col min="9" max="9" width="12.33203125" bestFit="1" customWidth="1"/>
    <col min="10" max="10" width="12.86328125" bestFit="1" customWidth="1"/>
    <col min="11" max="11" width="12" bestFit="1" customWidth="1"/>
    <col min="12" max="13" width="11.53125" bestFit="1" customWidth="1"/>
  </cols>
  <sheetData>
    <row r="1" spans="1:12" ht="18.399999999999999" thickBot="1" x14ac:dyDescent="0.6">
      <c r="A1" s="211" t="s">
        <v>101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3"/>
    </row>
    <row r="3" spans="1:12" x14ac:dyDescent="0.45">
      <c r="A3" s="10" t="s">
        <v>80</v>
      </c>
      <c r="B3" s="10" t="s">
        <v>2</v>
      </c>
      <c r="C3" s="10" t="s">
        <v>1</v>
      </c>
    </row>
    <row r="4" spans="1:12" ht="14.65" thickBot="1" x14ac:dyDescent="0.5">
      <c r="A4" s="10">
        <v>-4</v>
      </c>
      <c r="B4" s="10">
        <v>-0.47799999999999998</v>
      </c>
      <c r="C4" s="10">
        <v>1.307E-2</v>
      </c>
    </row>
    <row r="5" spans="1:12" x14ac:dyDescent="0.45">
      <c r="A5" s="10">
        <f>A4+1</f>
        <v>-3</v>
      </c>
      <c r="B5" s="10">
        <v>-0.36</v>
      </c>
      <c r="C5" s="10">
        <v>1.257E-2</v>
      </c>
      <c r="E5" s="87" t="s">
        <v>19</v>
      </c>
      <c r="F5" s="85" t="s">
        <v>20</v>
      </c>
      <c r="G5" s="84" t="s">
        <v>22</v>
      </c>
      <c r="H5" s="85" t="s">
        <v>23</v>
      </c>
      <c r="I5" s="85" t="s">
        <v>24</v>
      </c>
      <c r="J5" s="85" t="s">
        <v>25</v>
      </c>
      <c r="K5" s="86" t="s">
        <v>21</v>
      </c>
    </row>
    <row r="6" spans="1:12" ht="14.65" thickBot="1" x14ac:dyDescent="0.5">
      <c r="A6" s="10">
        <f t="shared" ref="A6:A22" si="0">A5+1</f>
        <v>-2</v>
      </c>
      <c r="B6" s="10">
        <v>-0.24</v>
      </c>
      <c r="C6" s="10">
        <v>1.2189999999999999E-2</v>
      </c>
      <c r="E6" s="88">
        <f t="array" ref="E6:K6">LINEST(TRANSPOSE(B4:B23),TRANSPOSE(A4:A23)^{1;2;3;4;5;6})</f>
        <v>1.4678586919131462E-7</v>
      </c>
      <c r="F6" s="89">
        <v>-4.5451720734062979E-6</v>
      </c>
      <c r="G6" s="90">
        <v>2.3996350637893858E-5</v>
      </c>
      <c r="H6" s="90">
        <v>-5.5946342547924736E-6</v>
      </c>
      <c r="I6" s="90">
        <v>-5.2251799425135975E-4</v>
      </c>
      <c r="J6" s="90">
        <v>0.12046087825148802</v>
      </c>
      <c r="K6" s="91">
        <v>1.3871874349904167E-3</v>
      </c>
    </row>
    <row r="7" spans="1:12" x14ac:dyDescent="0.45">
      <c r="A7" s="10">
        <f t="shared" si="0"/>
        <v>-1</v>
      </c>
      <c r="B7" s="10">
        <v>-0.12</v>
      </c>
      <c r="C7" s="10">
        <v>1.1939999999999999E-2</v>
      </c>
    </row>
    <row r="8" spans="1:12" x14ac:dyDescent="0.45">
      <c r="A8" s="10">
        <f t="shared" si="0"/>
        <v>0</v>
      </c>
      <c r="B8" s="10">
        <v>0</v>
      </c>
      <c r="C8" s="10">
        <v>1.192E-2</v>
      </c>
      <c r="F8" s="83"/>
    </row>
    <row r="9" spans="1:12" ht="14.65" thickBot="1" x14ac:dyDescent="0.5">
      <c r="A9" s="10">
        <f t="shared" si="0"/>
        <v>1</v>
      </c>
      <c r="B9" s="10">
        <v>0.12</v>
      </c>
      <c r="C9" s="10">
        <v>1.1939999999999999E-2</v>
      </c>
      <c r="F9" s="83"/>
    </row>
    <row r="10" spans="1:12" x14ac:dyDescent="0.45">
      <c r="A10" s="10">
        <f t="shared" si="0"/>
        <v>2</v>
      </c>
      <c r="B10" s="10">
        <v>0.24</v>
      </c>
      <c r="C10" s="10">
        <v>1.2189999999999999E-2</v>
      </c>
      <c r="E10" s="87" t="s">
        <v>81</v>
      </c>
      <c r="F10" s="84" t="s">
        <v>82</v>
      </c>
      <c r="G10" s="85" t="s">
        <v>83</v>
      </c>
      <c r="H10" s="85" t="s">
        <v>84</v>
      </c>
      <c r="I10" s="85" t="s">
        <v>85</v>
      </c>
      <c r="J10" s="85" t="s">
        <v>86</v>
      </c>
      <c r="K10" s="86" t="s">
        <v>87</v>
      </c>
    </row>
    <row r="11" spans="1:12" ht="14.65" thickBot="1" x14ac:dyDescent="0.5">
      <c r="A11" s="10">
        <f t="shared" si="0"/>
        <v>3</v>
      </c>
      <c r="B11" s="10">
        <v>0.36</v>
      </c>
      <c r="C11" s="10">
        <v>1.257E-2</v>
      </c>
      <c r="E11" s="88">
        <f t="array" ref="E11:K11">LINEST(TRANSPOSE(C4:C23),TRANSPOSE(A4:A23)^{1;2;3;4;5;6})</f>
        <v>2.9067206592782374E-8</v>
      </c>
      <c r="F11" s="90">
        <v>-5.3606440974560308E-7</v>
      </c>
      <c r="G11" s="90">
        <v>1.7455706615217956E-6</v>
      </c>
      <c r="H11" s="90">
        <v>1.052943272066436E-5</v>
      </c>
      <c r="I11" s="90">
        <v>3.0374178808543493E-5</v>
      </c>
      <c r="J11" s="90">
        <v>-5.3245553849155295E-5</v>
      </c>
      <c r="K11" s="91">
        <v>1.1988686172126416E-2</v>
      </c>
    </row>
    <row r="12" spans="1:12" x14ac:dyDescent="0.45">
      <c r="A12" s="10">
        <f t="shared" si="0"/>
        <v>4</v>
      </c>
      <c r="B12" s="10">
        <v>0.47799999999999998</v>
      </c>
      <c r="C12" s="10">
        <v>1.307E-2</v>
      </c>
    </row>
    <row r="13" spans="1:12" x14ac:dyDescent="0.45">
      <c r="A13" s="10">
        <f t="shared" si="0"/>
        <v>5</v>
      </c>
      <c r="B13" s="10">
        <v>0.59399999999999997</v>
      </c>
      <c r="C13" s="10">
        <v>1.362E-2</v>
      </c>
    </row>
    <row r="14" spans="1:12" x14ac:dyDescent="0.45">
      <c r="A14" s="10">
        <f t="shared" si="0"/>
        <v>6</v>
      </c>
      <c r="B14" s="10">
        <v>0.70799999999999996</v>
      </c>
      <c r="C14" s="10">
        <v>1.434E-2</v>
      </c>
    </row>
    <row r="15" spans="1:12" x14ac:dyDescent="0.45">
      <c r="A15" s="10">
        <f t="shared" si="0"/>
        <v>7</v>
      </c>
      <c r="B15" s="10">
        <v>0.81499999999999995</v>
      </c>
      <c r="C15" s="10">
        <v>1.5049999999999999E-2</v>
      </c>
    </row>
    <row r="16" spans="1:12" x14ac:dyDescent="0.45">
      <c r="A16" s="10">
        <f t="shared" si="0"/>
        <v>8</v>
      </c>
      <c r="B16" s="10">
        <v>0.91500000000000004</v>
      </c>
      <c r="C16" s="10">
        <v>1.601E-2</v>
      </c>
    </row>
    <row r="17" spans="1:3" x14ac:dyDescent="0.45">
      <c r="A17" s="10">
        <f t="shared" si="0"/>
        <v>9</v>
      </c>
      <c r="B17" s="10">
        <v>1.0029999999999999</v>
      </c>
      <c r="C17" s="10">
        <v>1.7059999999999999E-2</v>
      </c>
    </row>
    <row r="18" spans="1:3" x14ac:dyDescent="0.45">
      <c r="A18" s="10">
        <f>A17+1</f>
        <v>10</v>
      </c>
      <c r="B18" s="10">
        <v>1.079</v>
      </c>
      <c r="C18" s="10">
        <v>1.8339999999999999E-2</v>
      </c>
    </row>
    <row r="19" spans="1:3" x14ac:dyDescent="0.45">
      <c r="A19" s="10">
        <f t="shared" si="0"/>
        <v>11</v>
      </c>
      <c r="B19" s="10">
        <v>1.137</v>
      </c>
      <c r="C19" s="10">
        <v>2.0129999999999999E-2</v>
      </c>
    </row>
    <row r="20" spans="1:3" x14ac:dyDescent="0.45">
      <c r="A20" s="10">
        <f t="shared" si="0"/>
        <v>12</v>
      </c>
      <c r="B20" s="10">
        <v>1.173</v>
      </c>
      <c r="C20" s="10">
        <v>2.3E-2</v>
      </c>
    </row>
    <row r="21" spans="1:3" x14ac:dyDescent="0.45">
      <c r="A21" s="10">
        <f t="shared" si="0"/>
        <v>13</v>
      </c>
      <c r="B21" s="10">
        <v>1.173</v>
      </c>
      <c r="C21" s="10">
        <v>2.998E-2</v>
      </c>
    </row>
    <row r="22" spans="1:3" x14ac:dyDescent="0.45">
      <c r="A22" s="10">
        <f t="shared" si="0"/>
        <v>14</v>
      </c>
      <c r="B22" s="10">
        <v>1.1459999999999999</v>
      </c>
      <c r="C22" s="10">
        <v>4.4650000000000002E-2</v>
      </c>
    </row>
    <row r="23" spans="1:3" x14ac:dyDescent="0.45">
      <c r="A23" s="10">
        <f>A22+1</f>
        <v>15</v>
      </c>
      <c r="B23" s="10">
        <v>1.1100000000000001</v>
      </c>
      <c r="C23" s="10">
        <v>6.5670000000000006E-2</v>
      </c>
    </row>
  </sheetData>
  <mergeCells count="1">
    <mergeCell ref="A1:L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6386" r:id="rId4">
          <objectPr defaultSize="0" r:id="rId5">
            <anchor moveWithCells="1">
              <from>
                <xdr:col>4</xdr:col>
                <xdr:colOff>4763</xdr:colOff>
                <xdr:row>1</xdr:row>
                <xdr:rowOff>33338</xdr:rowOff>
              </from>
              <to>
                <xdr:col>8</xdr:col>
                <xdr:colOff>19050</xdr:colOff>
                <xdr:row>3</xdr:row>
                <xdr:rowOff>9525</xdr:rowOff>
              </to>
            </anchor>
          </objectPr>
        </oleObject>
      </mc:Choice>
      <mc:Fallback>
        <oleObject progId="Equation.3" shapeId="16386" r:id="rId4"/>
      </mc:Fallback>
    </mc:AlternateContent>
    <mc:AlternateContent xmlns:mc="http://schemas.openxmlformats.org/markup-compatibility/2006">
      <mc:Choice Requires="x14">
        <oleObject progId="Equation.3" shapeId="16388" r:id="rId6">
          <objectPr defaultSize="0" r:id="rId7">
            <anchor moveWithCells="1">
              <from>
                <xdr:col>4</xdr:col>
                <xdr:colOff>9525</xdr:colOff>
                <xdr:row>7</xdr:row>
                <xdr:rowOff>0</xdr:rowOff>
              </from>
              <to>
                <xdr:col>8</xdr:col>
                <xdr:colOff>23813</xdr:colOff>
                <xdr:row>8</xdr:row>
                <xdr:rowOff>71438</xdr:rowOff>
              </to>
            </anchor>
          </objectPr>
        </oleObject>
      </mc:Choice>
      <mc:Fallback>
        <oleObject progId="Equation.3" shapeId="16388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N1:AO5103"/>
  <sheetViews>
    <sheetView zoomScale="75" zoomScaleNormal="75" workbookViewId="0">
      <selection activeCell="R17" sqref="R17"/>
    </sheetView>
  </sheetViews>
  <sheetFormatPr baseColWidth="10" defaultRowHeight="14.25" x14ac:dyDescent="0.45"/>
  <cols>
    <col min="9" max="9" width="17.33203125" customWidth="1"/>
    <col min="10" max="10" width="12.6640625" bestFit="1" customWidth="1"/>
    <col min="12" max="12" width="12.6640625" bestFit="1" customWidth="1"/>
    <col min="29" max="29" width="4.6640625" customWidth="1"/>
    <col min="30" max="30" width="14.86328125" customWidth="1"/>
    <col min="35" max="35" width="8.86328125" style="65" customWidth="1"/>
    <col min="36" max="36" width="11.46484375" style="92"/>
  </cols>
  <sheetData>
    <row r="1" spans="14:41" ht="18" x14ac:dyDescent="0.55000000000000004">
      <c r="N1" s="215" t="s">
        <v>99</v>
      </c>
      <c r="O1" s="216"/>
      <c r="P1" s="216"/>
      <c r="Q1" s="216"/>
      <c r="R1" s="217"/>
      <c r="AD1" s="220" t="s">
        <v>94</v>
      </c>
      <c r="AE1" s="221"/>
      <c r="AF1" s="221"/>
      <c r="AG1" s="222"/>
      <c r="AI1" s="65" t="s">
        <v>36</v>
      </c>
      <c r="AJ1" s="96" t="s">
        <v>89</v>
      </c>
      <c r="AK1" t="s">
        <v>2</v>
      </c>
      <c r="AL1" t="s">
        <v>1</v>
      </c>
      <c r="AM1" t="s">
        <v>90</v>
      </c>
      <c r="AN1" t="s">
        <v>91</v>
      </c>
      <c r="AO1" t="s">
        <v>93</v>
      </c>
    </row>
    <row r="2" spans="14:41" x14ac:dyDescent="0.45">
      <c r="N2" s="107"/>
      <c r="O2" s="103"/>
      <c r="P2" s="103"/>
      <c r="Q2" s="103"/>
      <c r="R2" s="108"/>
      <c r="AD2" s="226" t="s">
        <v>66</v>
      </c>
      <c r="AE2" s="227"/>
      <c r="AF2" s="227" t="s">
        <v>67</v>
      </c>
      <c r="AG2" s="228"/>
      <c r="AI2" s="65">
        <f>'1 - Géométrie de pale'!B4</f>
        <v>1.1000000000000001</v>
      </c>
      <c r="AJ2" s="92">
        <f t="shared" ref="AJ2:AJ65" si="0">$AE$21+$AE$22*AI2</f>
        <v>14</v>
      </c>
      <c r="AK2">
        <f t="shared" ref="AK2:AK65" si="1">$AE$3*AJ2^6+$AE$4*AJ2^5+$AE$5*AJ2^4+$AE$6*AJ2^3+$AE$7*AJ2^2+$AE$8*AJ2+$AE$9</f>
        <v>1.1526449469523616</v>
      </c>
      <c r="AL2">
        <f t="shared" ref="AL2:AL65" si="2">$AG$3*AJ2^6+$AG$4*AJ2^5+$AG$5*AJ2^4+$AG$6*AJ2^3+$AG$7*AJ2^2+$AG$8*AJ2+$AG$9</f>
        <v>4.3701466736010088E-2</v>
      </c>
      <c r="AM2">
        <f t="shared" ref="AM2:AM65" si="3">0.5*$AE$18*$AE$17^2*$AE$16*AI2^2*AK2*$AE$15</f>
        <v>1.2164274278288643</v>
      </c>
      <c r="AN2">
        <f>0.5*$AE$18*$AE$17^2*$AE$16*AI2^2*AL2*$AE$15</f>
        <v>4.611972048685907E-2</v>
      </c>
      <c r="AO2">
        <f>AN2*AI2</f>
        <v>5.0731692535544978E-2</v>
      </c>
    </row>
    <row r="3" spans="14:41" x14ac:dyDescent="0.45">
      <c r="N3" s="107"/>
      <c r="O3" s="103"/>
      <c r="P3" s="103"/>
      <c r="Q3" s="103"/>
      <c r="R3" s="108"/>
      <c r="AD3" s="98" t="s">
        <v>19</v>
      </c>
      <c r="AE3" s="10">
        <f>'5 - Interpolation Cz&amp;Cx'!E6</f>
        <v>1.4678586919131462E-7</v>
      </c>
      <c r="AF3" s="10" t="s">
        <v>81</v>
      </c>
      <c r="AG3" s="99">
        <f>'5 - Interpolation Cz&amp;Cx'!E11</f>
        <v>2.9067206592782374E-8</v>
      </c>
      <c r="AI3" s="65">
        <f t="shared" ref="AI3:AI66" si="4">AI2+$AE$15</f>
        <v>1.1040000000000001</v>
      </c>
      <c r="AJ3" s="92">
        <f t="shared" si="0"/>
        <v>13.994</v>
      </c>
      <c r="AK3">
        <f t="shared" si="1"/>
        <v>1.1528451437922156</v>
      </c>
      <c r="AL3">
        <f t="shared" si="2"/>
        <v>4.3599757447026294E-2</v>
      </c>
      <c r="AM3">
        <f t="shared" si="3"/>
        <v>1.2255030719712032</v>
      </c>
      <c r="AN3">
        <f t="shared" ref="AN3:AN66" si="5">0.5*$AE$18*$AE$17^2*$AE$16*AI3^2*AL3*$AE$15</f>
        <v>4.6347626978563553E-2</v>
      </c>
      <c r="AO3">
        <f t="shared" ref="AO3:AO66" si="6">AN3*AI3</f>
        <v>5.1167780184334169E-2</v>
      </c>
    </row>
    <row r="4" spans="14:41" x14ac:dyDescent="0.45">
      <c r="N4" s="107"/>
      <c r="O4" s="103"/>
      <c r="P4" s="103"/>
      <c r="Q4" s="103"/>
      <c r="R4" s="108"/>
      <c r="AD4" s="98" t="s">
        <v>20</v>
      </c>
      <c r="AE4" s="10">
        <f>'5 - Interpolation Cz&amp;Cx'!F6</f>
        <v>-4.5451720734062979E-6</v>
      </c>
      <c r="AF4" s="10" t="s">
        <v>82</v>
      </c>
      <c r="AG4" s="99">
        <f>'5 - Interpolation Cz&amp;Cx'!F11</f>
        <v>-5.3606440974560308E-7</v>
      </c>
      <c r="AI4" s="92">
        <f t="shared" si="4"/>
        <v>1.1080000000000001</v>
      </c>
      <c r="AJ4" s="92">
        <f t="shared" si="0"/>
        <v>13.988</v>
      </c>
      <c r="AK4">
        <f t="shared" si="1"/>
        <v>1.1530444275196436</v>
      </c>
      <c r="AL4">
        <f t="shared" si="2"/>
        <v>4.3498376027554839E-2</v>
      </c>
      <c r="AM4">
        <f t="shared" si="3"/>
        <v>1.2346129982388778</v>
      </c>
      <c r="AN4">
        <f t="shared" si="5"/>
        <v>4.657553444096299E-2</v>
      </c>
      <c r="AO4">
        <f t="shared" si="6"/>
        <v>5.1605692160586997E-2</v>
      </c>
    </row>
    <row r="5" spans="14:41" x14ac:dyDescent="0.45">
      <c r="N5" s="107"/>
      <c r="O5" s="103"/>
      <c r="P5" s="103"/>
      <c r="Q5" s="103"/>
      <c r="R5" s="108"/>
      <c r="AD5" s="98" t="s">
        <v>22</v>
      </c>
      <c r="AE5" s="10">
        <f>'5 - Interpolation Cz&amp;Cx'!G6</f>
        <v>2.3996350637893858E-5</v>
      </c>
      <c r="AF5" s="10" t="s">
        <v>83</v>
      </c>
      <c r="AG5" s="99">
        <f>'5 - Interpolation Cz&amp;Cx'!G11</f>
        <v>1.7455706615217956E-6</v>
      </c>
      <c r="AI5" s="92">
        <f t="shared" si="4"/>
        <v>1.1120000000000001</v>
      </c>
      <c r="AJ5" s="92">
        <f t="shared" si="0"/>
        <v>13.981999999999999</v>
      </c>
      <c r="AK5">
        <f t="shared" si="1"/>
        <v>1.1532427975121342</v>
      </c>
      <c r="AL5">
        <f t="shared" si="2"/>
        <v>4.3397321633877869E-2</v>
      </c>
      <c r="AM5">
        <f t="shared" si="3"/>
        <v>1.2437572015068101</v>
      </c>
      <c r="AN5">
        <f t="shared" si="5"/>
        <v>4.6803441066082155E-2</v>
      </c>
      <c r="AO5">
        <f t="shared" si="6"/>
        <v>5.2045426465483359E-2</v>
      </c>
    </row>
    <row r="6" spans="14:41" x14ac:dyDescent="0.45">
      <c r="N6" s="107"/>
      <c r="O6" s="103"/>
      <c r="P6" s="103"/>
      <c r="Q6" s="103"/>
      <c r="R6" s="108"/>
      <c r="AD6" s="98" t="s">
        <v>23</v>
      </c>
      <c r="AE6" s="10">
        <f>'5 - Interpolation Cz&amp;Cx'!H6</f>
        <v>-5.5946342547924736E-6</v>
      </c>
      <c r="AF6" s="10" t="s">
        <v>84</v>
      </c>
      <c r="AG6" s="99">
        <f>'5 - Interpolation Cz&amp;Cx'!H11</f>
        <v>1.052943272066436E-5</v>
      </c>
      <c r="AI6" s="92">
        <f t="shared" si="4"/>
        <v>1.1160000000000001</v>
      </c>
      <c r="AJ6" s="92">
        <f t="shared" si="0"/>
        <v>13.975999999999999</v>
      </c>
      <c r="AK6">
        <f t="shared" si="1"/>
        <v>1.1534402531514345</v>
      </c>
      <c r="AL6">
        <f t="shared" si="2"/>
        <v>4.3296593423819425E-2</v>
      </c>
      <c r="AM6">
        <f t="shared" si="3"/>
        <v>1.252935676482285</v>
      </c>
      <c r="AN6">
        <f t="shared" si="5"/>
        <v>4.7031345076292808E-2</v>
      </c>
      <c r="AO6">
        <f t="shared" si="6"/>
        <v>5.2486981105142778E-2</v>
      </c>
    </row>
    <row r="7" spans="14:41" x14ac:dyDescent="0.45">
      <c r="N7" s="107"/>
      <c r="O7" s="103"/>
      <c r="P7" s="103"/>
      <c r="Q7" s="103"/>
      <c r="R7" s="108"/>
      <c r="AD7" s="98" t="s">
        <v>24</v>
      </c>
      <c r="AE7" s="10">
        <f>'5 - Interpolation Cz&amp;Cx'!I6</f>
        <v>-5.2251799425135975E-4</v>
      </c>
      <c r="AF7" s="10" t="s">
        <v>85</v>
      </c>
      <c r="AG7" s="99">
        <f>'5 - Interpolation Cz&amp;Cx'!I11</f>
        <v>3.0374178808543493E-5</v>
      </c>
      <c r="AI7" s="92">
        <f t="shared" si="4"/>
        <v>1.1200000000000001</v>
      </c>
      <c r="AJ7" s="92">
        <f t="shared" si="0"/>
        <v>13.97</v>
      </c>
      <c r="AK7">
        <f t="shared" si="1"/>
        <v>1.1536367938235417</v>
      </c>
      <c r="AL7">
        <f t="shared" si="2"/>
        <v>4.3196190556743425E-2</v>
      </c>
      <c r="AM7">
        <f t="shared" si="3"/>
        <v>1.2621484177049336</v>
      </c>
      <c r="AN7">
        <f t="shared" si="5"/>
        <v>4.7259244724136104E-2</v>
      </c>
      <c r="AO7">
        <f t="shared" si="6"/>
        <v>5.2930354091032444E-2</v>
      </c>
    </row>
    <row r="8" spans="14:41" x14ac:dyDescent="0.45">
      <c r="N8" s="107"/>
      <c r="O8" s="103"/>
      <c r="P8" s="103"/>
      <c r="Q8" s="103"/>
      <c r="R8" s="108"/>
      <c r="AD8" s="98" t="s">
        <v>25</v>
      </c>
      <c r="AE8" s="10">
        <f>'5 - Interpolation Cz&amp;Cx'!J6</f>
        <v>0.12046087825148802</v>
      </c>
      <c r="AF8" s="10" t="s">
        <v>86</v>
      </c>
      <c r="AG8" s="99">
        <f>'5 - Interpolation Cz&amp;Cx'!J11</f>
        <v>-5.3245553849155295E-5</v>
      </c>
      <c r="AI8" s="92">
        <f t="shared" si="4"/>
        <v>1.1240000000000001</v>
      </c>
      <c r="AJ8" s="92">
        <f t="shared" si="0"/>
        <v>13.964</v>
      </c>
      <c r="AK8">
        <f t="shared" si="1"/>
        <v>1.1538324189186988</v>
      </c>
      <c r="AL8">
        <f t="shared" si="2"/>
        <v>4.3096112193551708E-2</v>
      </c>
      <c r="AM8">
        <f t="shared" si="3"/>
        <v>1.2713954195467225</v>
      </c>
      <c r="AN8">
        <f t="shared" si="5"/>
        <v>4.7487138292145743E-2</v>
      </c>
      <c r="AO8">
        <f t="shared" si="6"/>
        <v>5.337554344037182E-2</v>
      </c>
    </row>
    <row r="9" spans="14:41" ht="14.65" thickBot="1" x14ac:dyDescent="0.5">
      <c r="N9" s="107"/>
      <c r="O9" s="103"/>
      <c r="P9" s="103"/>
      <c r="Q9" s="103"/>
      <c r="R9" s="108"/>
      <c r="AD9" s="88" t="s">
        <v>21</v>
      </c>
      <c r="AE9" s="90">
        <f>'5 - Interpolation Cz&amp;Cx'!K6</f>
        <v>1.3871874349904167E-3</v>
      </c>
      <c r="AF9" s="90" t="s">
        <v>87</v>
      </c>
      <c r="AG9" s="91">
        <f>'5 - Interpolation Cz&amp;Cx'!K11</f>
        <v>1.1988686172126416E-2</v>
      </c>
      <c r="AI9" s="92">
        <f t="shared" si="4"/>
        <v>1.1280000000000001</v>
      </c>
      <c r="AJ9" s="92">
        <f t="shared" si="0"/>
        <v>13.958</v>
      </c>
      <c r="AK9">
        <f t="shared" si="1"/>
        <v>1.1540271278313843</v>
      </c>
      <c r="AL9">
        <f t="shared" si="2"/>
        <v>4.2996357496682555E-2</v>
      </c>
      <c r="AM9">
        <f t="shared" si="3"/>
        <v>1.2806766762119366</v>
      </c>
      <c r="AN9">
        <f t="shared" si="5"/>
        <v>4.7715024092672025E-2</v>
      </c>
      <c r="AO9">
        <f t="shared" si="6"/>
        <v>5.382254717653405E-2</v>
      </c>
    </row>
    <row r="10" spans="14:41" ht="14.65" thickBot="1" x14ac:dyDescent="0.5">
      <c r="N10" s="107"/>
      <c r="O10" s="103"/>
      <c r="P10" s="103"/>
      <c r="Q10" s="103"/>
      <c r="R10" s="108"/>
      <c r="S10" s="103"/>
      <c r="T10" s="103"/>
      <c r="U10" s="103"/>
      <c r="V10" s="103"/>
      <c r="AI10" s="92">
        <f t="shared" si="4"/>
        <v>1.1320000000000001</v>
      </c>
      <c r="AJ10" s="92">
        <f t="shared" si="0"/>
        <v>13.952</v>
      </c>
      <c r="AK10">
        <f t="shared" si="1"/>
        <v>1.1542209199603075</v>
      </c>
      <c r="AL10">
        <f t="shared" si="2"/>
        <v>4.2896925630108815E-2</v>
      </c>
      <c r="AM10">
        <f t="shared" si="3"/>
        <v>1.2899921817371729</v>
      </c>
      <c r="AN10">
        <f t="shared" si="5"/>
        <v>4.7942900467706211E-2</v>
      </c>
      <c r="AO10">
        <f t="shared" si="6"/>
        <v>5.4271363329443434E-2</v>
      </c>
    </row>
    <row r="11" spans="14:41" x14ac:dyDescent="0.45">
      <c r="N11" s="107"/>
      <c r="O11" s="103"/>
      <c r="P11" s="103"/>
      <c r="Q11" s="103"/>
      <c r="R11" s="108"/>
      <c r="S11" s="103"/>
      <c r="T11" s="103"/>
      <c r="U11" s="103"/>
      <c r="V11" s="103"/>
      <c r="AD11" s="220" t="s">
        <v>95</v>
      </c>
      <c r="AE11" s="221"/>
      <c r="AF11" s="222"/>
      <c r="AI11" s="92">
        <f t="shared" si="4"/>
        <v>1.1360000000000001</v>
      </c>
      <c r="AJ11" s="92">
        <f t="shared" si="0"/>
        <v>13.946</v>
      </c>
      <c r="AK11">
        <f t="shared" si="1"/>
        <v>1.1544137947083999</v>
      </c>
      <c r="AL11">
        <f t="shared" si="2"/>
        <v>4.2797815759336194E-2</v>
      </c>
      <c r="AM11">
        <f t="shared" si="3"/>
        <v>1.2993419299913258</v>
      </c>
      <c r="AN11">
        <f t="shared" si="5"/>
        <v>4.8170765788705487E-2</v>
      </c>
      <c r="AO11">
        <f t="shared" si="6"/>
        <v>5.472198993596944E-2</v>
      </c>
    </row>
    <row r="12" spans="14:41" x14ac:dyDescent="0.45">
      <c r="N12" s="107"/>
      <c r="O12" s="103"/>
      <c r="P12" s="103"/>
      <c r="Q12" s="103"/>
      <c r="R12" s="108"/>
      <c r="S12" s="103"/>
      <c r="T12" s="103"/>
      <c r="U12" s="103"/>
      <c r="V12" s="103"/>
      <c r="AD12" s="100" t="s">
        <v>30</v>
      </c>
      <c r="AE12" s="97">
        <f>'1 - Géométrie de pale'!B7</f>
        <v>-6</v>
      </c>
      <c r="AF12" s="99" t="s">
        <v>31</v>
      </c>
      <c r="AI12" s="92">
        <f t="shared" si="4"/>
        <v>1.1400000000000001</v>
      </c>
      <c r="AJ12" s="92">
        <f t="shared" si="0"/>
        <v>13.94</v>
      </c>
      <c r="AK12">
        <f t="shared" si="1"/>
        <v>1.1546057514828088</v>
      </c>
      <c r="AL12">
        <f t="shared" si="2"/>
        <v>4.269902705140112E-2</v>
      </c>
      <c r="AM12">
        <f t="shared" si="3"/>
        <v>1.3087259146755832</v>
      </c>
      <c r="AN12">
        <f t="shared" si="5"/>
        <v>4.8398618456418137E-2</v>
      </c>
      <c r="AO12">
        <f t="shared" si="6"/>
        <v>5.517442504031668E-2</v>
      </c>
    </row>
    <row r="13" spans="14:41" x14ac:dyDescent="0.45">
      <c r="N13" s="107"/>
      <c r="O13" s="103"/>
      <c r="P13" s="103"/>
      <c r="Q13" s="103"/>
      <c r="R13" s="108"/>
      <c r="S13" s="103"/>
      <c r="T13" s="103"/>
      <c r="U13" s="103"/>
      <c r="V13" s="103"/>
      <c r="AD13" s="98" t="s">
        <v>18</v>
      </c>
      <c r="AE13" s="97">
        <f>'1 - Géométrie de pale'!B4</f>
        <v>1.1000000000000001</v>
      </c>
      <c r="AF13" s="99" t="s">
        <v>29</v>
      </c>
      <c r="AI13" s="92">
        <f t="shared" si="4"/>
        <v>1.1440000000000001</v>
      </c>
      <c r="AJ13" s="92">
        <f t="shared" si="0"/>
        <v>13.933999999999999</v>
      </c>
      <c r="AK13">
        <f t="shared" si="1"/>
        <v>1.154796789694887</v>
      </c>
      <c r="AL13">
        <f t="shared" si="2"/>
        <v>4.2600558674869546E-2</v>
      </c>
      <c r="AM13">
        <f t="shared" si="3"/>
        <v>1.318144129323414</v>
      </c>
      <c r="AN13">
        <f t="shared" si="5"/>
        <v>4.8626456900710206E-2</v>
      </c>
      <c r="AO13">
        <f t="shared" si="6"/>
        <v>5.5628666694412479E-2</v>
      </c>
    </row>
    <row r="14" spans="14:41" x14ac:dyDescent="0.45">
      <c r="N14" s="107"/>
      <c r="O14" s="103"/>
      <c r="P14" s="103"/>
      <c r="Q14" s="103"/>
      <c r="R14" s="108"/>
      <c r="S14" s="103"/>
      <c r="T14" s="103"/>
      <c r="U14" s="103"/>
      <c r="V14" s="103"/>
      <c r="AD14" s="98" t="s">
        <v>17</v>
      </c>
      <c r="AE14" s="97">
        <f>'1 - Géométrie de pale'!B3</f>
        <v>5.0999999999999996</v>
      </c>
      <c r="AF14" s="99" t="s">
        <v>29</v>
      </c>
      <c r="AI14" s="92">
        <f t="shared" si="4"/>
        <v>1.1480000000000001</v>
      </c>
      <c r="AJ14" s="92">
        <f t="shared" si="0"/>
        <v>13.928000000000001</v>
      </c>
      <c r="AK14">
        <f t="shared" si="1"/>
        <v>1.1549869087601923</v>
      </c>
      <c r="AL14">
        <f t="shared" si="2"/>
        <v>4.2502409799834967E-2</v>
      </c>
      <c r="AM14">
        <f t="shared" si="3"/>
        <v>1.3275965673005703</v>
      </c>
      <c r="AN14">
        <f t="shared" si="5"/>
        <v>4.8854279580391895E-2</v>
      </c>
      <c r="AO14">
        <f t="shared" si="6"/>
        <v>5.6084712958289901E-2</v>
      </c>
    </row>
    <row r="15" spans="14:41" x14ac:dyDescent="0.45">
      <c r="N15" s="107"/>
      <c r="O15" s="103"/>
      <c r="P15" s="103"/>
      <c r="Q15" s="103"/>
      <c r="R15" s="108"/>
      <c r="S15" s="103"/>
      <c r="T15" s="103"/>
      <c r="U15" s="103"/>
      <c r="V15" s="103"/>
      <c r="AD15" s="98" t="s">
        <v>88</v>
      </c>
      <c r="AE15" s="97">
        <f>(AE14-AE13)/1000</f>
        <v>3.9999999999999992E-3</v>
      </c>
      <c r="AF15" s="99" t="s">
        <v>29</v>
      </c>
      <c r="AI15" s="92">
        <f t="shared" si="4"/>
        <v>1.1520000000000001</v>
      </c>
      <c r="AJ15" s="92">
        <f t="shared" si="0"/>
        <v>13.922000000000001</v>
      </c>
      <c r="AK15">
        <f t="shared" si="1"/>
        <v>1.1551761080984724</v>
      </c>
      <c r="AL15">
        <f t="shared" si="2"/>
        <v>4.2404579597916103E-2</v>
      </c>
      <c r="AM15">
        <f t="shared" si="3"/>
        <v>1.3370832218050748</v>
      </c>
      <c r="AN15">
        <f t="shared" si="5"/>
        <v>4.9082084983044137E-2</v>
      </c>
      <c r="AO15">
        <f t="shared" si="6"/>
        <v>5.6542561900466852E-2</v>
      </c>
    </row>
    <row r="16" spans="14:41" x14ac:dyDescent="0.45">
      <c r="N16" s="218" t="s">
        <v>51</v>
      </c>
      <c r="O16" s="214"/>
      <c r="P16" s="214"/>
      <c r="Q16" s="214"/>
      <c r="R16" s="219"/>
      <c r="S16" s="103"/>
      <c r="T16" s="103"/>
      <c r="U16" s="103"/>
      <c r="V16" s="103"/>
      <c r="AD16" s="94" t="s">
        <v>55</v>
      </c>
      <c r="AE16" s="69">
        <f>'4 - Aérodyn 10° - 12 p - Re cor'!B20</f>
        <v>0.26500000000000001</v>
      </c>
      <c r="AF16" s="95" t="s">
        <v>29</v>
      </c>
      <c r="AI16" s="92">
        <f t="shared" si="4"/>
        <v>1.1560000000000001</v>
      </c>
      <c r="AJ16" s="92">
        <f t="shared" si="0"/>
        <v>13.916</v>
      </c>
      <c r="AK16">
        <f t="shared" si="1"/>
        <v>1.1553643871336634</v>
      </c>
      <c r="AL16">
        <f t="shared" si="2"/>
        <v>4.2307067242256122E-2</v>
      </c>
      <c r="AM16">
        <f t="shared" si="3"/>
        <v>1.3466040858672255</v>
      </c>
      <c r="AN16">
        <f t="shared" si="5"/>
        <v>4.9309871624847491E-2</v>
      </c>
      <c r="AO16">
        <f t="shared" si="6"/>
        <v>5.7002211598323707E-2</v>
      </c>
    </row>
    <row r="17" spans="14:41" x14ac:dyDescent="0.45">
      <c r="N17" s="107"/>
      <c r="O17" s="103"/>
      <c r="P17" s="103"/>
      <c r="Q17" s="103"/>
      <c r="R17" s="109"/>
      <c r="S17" s="104"/>
      <c r="T17" s="105"/>
      <c r="U17" s="103"/>
      <c r="V17" s="103"/>
      <c r="AD17" s="33" t="s">
        <v>54</v>
      </c>
      <c r="AE17" s="69">
        <f>'4 - Aérodyn 10° - 12 p - Re cor'!B19</f>
        <v>36.651914291880914</v>
      </c>
      <c r="AF17" s="95" t="s">
        <v>53</v>
      </c>
      <c r="AI17" s="92">
        <f t="shared" si="4"/>
        <v>1.1600000000000001</v>
      </c>
      <c r="AJ17" s="92">
        <f t="shared" si="0"/>
        <v>13.91</v>
      </c>
      <c r="AK17">
        <f t="shared" si="1"/>
        <v>1.1555517452938804</v>
      </c>
      <c r="AL17">
        <f t="shared" si="2"/>
        <v>4.2209871907520236E-2</v>
      </c>
      <c r="AM17">
        <f t="shared" si="3"/>
        <v>1.3561591523495891</v>
      </c>
      <c r="AN17">
        <f t="shared" si="5"/>
        <v>4.9537638050409616E-2</v>
      </c>
      <c r="AO17">
        <f t="shared" si="6"/>
        <v>5.7463660138475162E-2</v>
      </c>
    </row>
    <row r="18" spans="14:41" ht="25.9" thickBot="1" x14ac:dyDescent="0.8">
      <c r="N18" s="110"/>
      <c r="O18" s="111"/>
      <c r="P18" s="16" t="s">
        <v>100</v>
      </c>
      <c r="Q18" s="93">
        <v>14</v>
      </c>
      <c r="R18" s="112" t="s">
        <v>31</v>
      </c>
      <c r="S18" s="103"/>
      <c r="T18" s="103"/>
      <c r="U18" s="103"/>
      <c r="V18" s="103"/>
      <c r="AD18" s="102" t="s">
        <v>56</v>
      </c>
      <c r="AE18" s="101">
        <f>'4 - Aérodyn 10° - 12 p - Re cor'!B21</f>
        <v>1.2250000000000001</v>
      </c>
      <c r="AF18" s="17" t="s">
        <v>48</v>
      </c>
      <c r="AI18" s="92">
        <f t="shared" si="4"/>
        <v>1.1640000000000001</v>
      </c>
      <c r="AJ18" s="92">
        <f t="shared" si="0"/>
        <v>13.904</v>
      </c>
      <c r="AK18">
        <f t="shared" si="1"/>
        <v>1.1557381820114094</v>
      </c>
      <c r="AL18">
        <f t="shared" si="2"/>
        <v>4.2112992769893789E-2</v>
      </c>
      <c r="AM18">
        <f t="shared" si="3"/>
        <v>1.3657484139470037</v>
      </c>
      <c r="AN18">
        <f t="shared" si="5"/>
        <v>4.9765382832594074E-2</v>
      </c>
      <c r="AO18">
        <f t="shared" si="6"/>
        <v>5.7926905617139507E-2</v>
      </c>
    </row>
    <row r="19" spans="14:41" ht="14.65" thickBot="1" x14ac:dyDescent="0.5">
      <c r="P19" s="103"/>
      <c r="Q19" s="103"/>
      <c r="R19" s="103"/>
      <c r="S19" s="103"/>
      <c r="T19" s="103"/>
      <c r="U19" s="103"/>
      <c r="V19" s="103"/>
      <c r="AI19" s="92">
        <f t="shared" si="4"/>
        <v>1.1680000000000001</v>
      </c>
      <c r="AJ19" s="92">
        <f t="shared" si="0"/>
        <v>13.898</v>
      </c>
      <c r="AK19">
        <f t="shared" si="1"/>
        <v>1.1559236967227022</v>
      </c>
      <c r="AL19">
        <f t="shared" si="2"/>
        <v>4.2016429007081149E-2</v>
      </c>
      <c r="AM19">
        <f t="shared" si="3"/>
        <v>1.3753718631865803</v>
      </c>
      <c r="AN19">
        <f t="shared" si="5"/>
        <v>4.9993104572350379E-2</v>
      </c>
      <c r="AO19">
        <f t="shared" si="6"/>
        <v>5.8391946140505253E-2</v>
      </c>
    </row>
    <row r="20" spans="14:41" x14ac:dyDescent="0.45">
      <c r="P20" s="103"/>
      <c r="Q20" s="103"/>
      <c r="R20" s="103"/>
      <c r="S20" s="103"/>
      <c r="T20" s="103"/>
      <c r="U20" s="103"/>
      <c r="V20" s="103"/>
      <c r="AD20" s="220" t="s">
        <v>96</v>
      </c>
      <c r="AE20" s="222"/>
      <c r="AI20" s="92">
        <f t="shared" si="4"/>
        <v>1.1720000000000002</v>
      </c>
      <c r="AJ20" s="92">
        <f t="shared" si="0"/>
        <v>13.891999999999999</v>
      </c>
      <c r="AK20">
        <f t="shared" si="1"/>
        <v>1.156108288868368</v>
      </c>
      <c r="AL20">
        <f t="shared" si="2"/>
        <v>4.1920179798303314E-2</v>
      </c>
      <c r="AM20">
        <f t="shared" si="3"/>
        <v>1.3850294924277047</v>
      </c>
      <c r="AN20">
        <f t="shared" si="5"/>
        <v>5.0220801898543284E-2</v>
      </c>
      <c r="AO20">
        <f t="shared" si="6"/>
        <v>5.8858779825092737E-2</v>
      </c>
    </row>
    <row r="21" spans="14:41" x14ac:dyDescent="0.45">
      <c r="P21" s="103"/>
      <c r="Q21" s="103"/>
      <c r="R21" s="103"/>
      <c r="S21" s="103"/>
      <c r="T21" s="103"/>
      <c r="U21" s="106"/>
      <c r="V21" s="103"/>
      <c r="AD21" s="7" t="s">
        <v>15</v>
      </c>
      <c r="AE21" s="6">
        <f>Q18-AE12*AE13/(AE14-AE13)</f>
        <v>15.65</v>
      </c>
      <c r="AI21" s="92">
        <f t="shared" si="4"/>
        <v>1.1760000000000002</v>
      </c>
      <c r="AJ21" s="92">
        <f t="shared" si="0"/>
        <v>13.885999999999999</v>
      </c>
      <c r="AK21">
        <f t="shared" si="1"/>
        <v>1.1562919578931674</v>
      </c>
      <c r="AL21">
        <f t="shared" si="2"/>
        <v>4.1824244324296517E-2</v>
      </c>
      <c r="AM21">
        <f t="shared" si="3"/>
        <v>1.3947212938620446</v>
      </c>
      <c r="AN21">
        <f t="shared" si="5"/>
        <v>5.0448473467783687E-2</v>
      </c>
      <c r="AO21">
        <f t="shared" si="6"/>
        <v>5.9327404798113624E-2</v>
      </c>
    </row>
    <row r="22" spans="14:41" ht="14.65" thickBot="1" x14ac:dyDescent="0.5">
      <c r="N22" s="92"/>
      <c r="O22" s="92"/>
      <c r="P22" s="92"/>
      <c r="Q22" s="150"/>
      <c r="R22" s="103"/>
      <c r="S22" s="103"/>
      <c r="T22" s="103"/>
      <c r="U22" s="103"/>
      <c r="V22" s="103"/>
      <c r="AD22" s="4" t="s">
        <v>16</v>
      </c>
      <c r="AE22" s="5">
        <f>AE12/(AE14-AE13)</f>
        <v>-1.5000000000000002</v>
      </c>
      <c r="AI22" s="92">
        <f t="shared" si="4"/>
        <v>1.1800000000000002</v>
      </c>
      <c r="AJ22" s="92">
        <f t="shared" si="0"/>
        <v>13.879999999999999</v>
      </c>
      <c r="AK22">
        <f t="shared" si="1"/>
        <v>1.1564747032460017</v>
      </c>
      <c r="AL22">
        <f t="shared" si="2"/>
        <v>4.172862176731032E-2</v>
      </c>
      <c r="AM22">
        <f t="shared" si="3"/>
        <v>1.4044472595135482</v>
      </c>
      <c r="AN22">
        <f t="shared" si="5"/>
        <v>5.0676117964259491E-2</v>
      </c>
      <c r="AO22">
        <f t="shared" si="6"/>
        <v>5.9797819197826209E-2</v>
      </c>
    </row>
    <row r="23" spans="14:41" ht="14.65" thickBot="1" x14ac:dyDescent="0.5">
      <c r="AI23" s="92">
        <f t="shared" si="4"/>
        <v>1.1840000000000002</v>
      </c>
      <c r="AJ23" s="92">
        <f t="shared" si="0"/>
        <v>13.874000000000001</v>
      </c>
      <c r="AK23">
        <f t="shared" si="1"/>
        <v>1.156656524379911</v>
      </c>
      <c r="AL23">
        <f t="shared" si="2"/>
        <v>4.1633311311105828E-2</v>
      </c>
      <c r="AM23">
        <f t="shared" si="3"/>
        <v>1.4142073812384619</v>
      </c>
      <c r="AN23">
        <f t="shared" si="5"/>
        <v>5.0903734099567249E-2</v>
      </c>
      <c r="AO23">
        <f t="shared" si="6"/>
        <v>6.0270021173887633E-2</v>
      </c>
    </row>
    <row r="24" spans="14:41" x14ac:dyDescent="0.45">
      <c r="AD24" s="220" t="s">
        <v>97</v>
      </c>
      <c r="AE24" s="221"/>
      <c r="AF24" s="222"/>
      <c r="AI24" s="92">
        <f t="shared" si="4"/>
        <v>1.1880000000000002</v>
      </c>
      <c r="AJ24" s="92">
        <f t="shared" si="0"/>
        <v>13.868</v>
      </c>
      <c r="AK24">
        <f t="shared" si="1"/>
        <v>1.1568374207520631</v>
      </c>
      <c r="AL24">
        <f t="shared" si="2"/>
        <v>4.1538312140953992E-2</v>
      </c>
      <c r="AM24">
        <f t="shared" si="3"/>
        <v>1.4240016507253299</v>
      </c>
      <c r="AN24">
        <f t="shared" si="5"/>
        <v>5.1131320612544259E-2</v>
      </c>
      <c r="AO24">
        <f t="shared" si="6"/>
        <v>6.0744008887702587E-2</v>
      </c>
    </row>
    <row r="25" spans="14:41" x14ac:dyDescent="0.45">
      <c r="AD25" s="154" t="s">
        <v>92</v>
      </c>
      <c r="AE25" s="138">
        <f>ROUND(3*SUM(AM2:AM1002),0)</f>
        <v>30138</v>
      </c>
      <c r="AF25" s="151" t="s">
        <v>9</v>
      </c>
      <c r="AI25" s="92">
        <f t="shared" si="4"/>
        <v>1.1920000000000002</v>
      </c>
      <c r="AJ25" s="92">
        <f t="shared" si="0"/>
        <v>13.862</v>
      </c>
      <c r="AK25">
        <f t="shared" si="1"/>
        <v>1.1570173918237467</v>
      </c>
      <c r="AL25">
        <f t="shared" si="2"/>
        <v>4.1443623443633927E-2</v>
      </c>
      <c r="AM25">
        <f t="shared" si="3"/>
        <v>1.4338300594950075</v>
      </c>
      <c r="AN25">
        <f t="shared" si="5"/>
        <v>5.1358876269101482E-2</v>
      </c>
      <c r="AO25">
        <f t="shared" si="6"/>
        <v>6.1219780512768975E-2</v>
      </c>
    </row>
    <row r="26" spans="14:41" x14ac:dyDescent="0.45">
      <c r="AD26" s="154" t="s">
        <v>102</v>
      </c>
      <c r="AE26" s="138">
        <f>ROUND(3*SUM(AO2:AO1002),0)</f>
        <v>1996</v>
      </c>
      <c r="AF26" s="151" t="s">
        <v>10</v>
      </c>
      <c r="AI26" s="92">
        <f t="shared" si="4"/>
        <v>1.1960000000000002</v>
      </c>
      <c r="AJ26" s="92">
        <f t="shared" si="0"/>
        <v>13.856</v>
      </c>
      <c r="AK26">
        <f t="shared" si="1"/>
        <v>1.1571964370603671</v>
      </c>
      <c r="AL26">
        <f t="shared" si="2"/>
        <v>4.1349244407431041E-2</v>
      </c>
      <c r="AM26">
        <f t="shared" si="3"/>
        <v>1.4436925989006739</v>
      </c>
      <c r="AN26">
        <f t="shared" si="5"/>
        <v>5.1586399862056577E-2</v>
      </c>
      <c r="AO26">
        <f t="shared" si="6"/>
        <v>6.1697334235019677E-2</v>
      </c>
    </row>
    <row r="27" spans="14:41" x14ac:dyDescent="0.45">
      <c r="AD27" s="232" t="s">
        <v>116</v>
      </c>
      <c r="AE27" s="138">
        <f>ROUND(AE26*AE17,0)</f>
        <v>73157</v>
      </c>
      <c r="AF27" s="151" t="s">
        <v>11</v>
      </c>
      <c r="AI27" s="92">
        <f t="shared" si="4"/>
        <v>1.2000000000000002</v>
      </c>
      <c r="AJ27" s="92">
        <f t="shared" si="0"/>
        <v>13.85</v>
      </c>
      <c r="AK27">
        <f t="shared" si="1"/>
        <v>1.157374555931435</v>
      </c>
      <c r="AL27">
        <f t="shared" si="2"/>
        <v>4.1255174222135219E-2</v>
      </c>
      <c r="AM27">
        <f t="shared" si="3"/>
        <v>1.4535892601278411</v>
      </c>
      <c r="AN27">
        <f t="shared" si="5"/>
        <v>5.1813890210967564E-2</v>
      </c>
      <c r="AO27">
        <f t="shared" si="6"/>
        <v>6.2176668253161087E-2</v>
      </c>
    </row>
    <row r="28" spans="14:41" x14ac:dyDescent="0.45">
      <c r="AD28" s="232"/>
      <c r="AE28" s="139">
        <f>ROUND(AE27/736,0)</f>
        <v>99</v>
      </c>
      <c r="AF28" s="151" t="s">
        <v>12</v>
      </c>
      <c r="AI28" s="92">
        <f t="shared" si="4"/>
        <v>1.2040000000000002</v>
      </c>
      <c r="AJ28" s="92">
        <f t="shared" si="0"/>
        <v>13.843999999999999</v>
      </c>
      <c r="AK28">
        <f t="shared" si="1"/>
        <v>1.1575517479105635</v>
      </c>
      <c r="AL28">
        <f t="shared" si="2"/>
        <v>4.1161412079039318E-2</v>
      </c>
      <c r="AM28">
        <f t="shared" si="3"/>
        <v>1.4635200341943717</v>
      </c>
      <c r="AN28">
        <f t="shared" si="5"/>
        <v>5.2041346161967567E-2</v>
      </c>
      <c r="AO28">
        <f t="shared" si="6"/>
        <v>6.2657780779008965E-2</v>
      </c>
    </row>
    <row r="29" spans="14:41" x14ac:dyDescent="0.45">
      <c r="AD29" s="233" t="s">
        <v>120</v>
      </c>
      <c r="AE29" s="138">
        <f>ROUND(SQRT(AE25^3/(2*AE18*PI()*(AE14^2)))/1000,0)</f>
        <v>370</v>
      </c>
      <c r="AF29" s="155" t="s">
        <v>117</v>
      </c>
      <c r="AI29" s="92">
        <f t="shared" si="4"/>
        <v>1.2080000000000002</v>
      </c>
      <c r="AJ29" s="92">
        <f t="shared" si="0"/>
        <v>13.837999999999999</v>
      </c>
      <c r="AK29">
        <f t="shared" si="1"/>
        <v>1.1577280124754574</v>
      </c>
      <c r="AL29">
        <f t="shared" si="2"/>
        <v>4.1067957170937031E-2</v>
      </c>
      <c r="AM29">
        <f t="shared" si="3"/>
        <v>1.4734849119504922</v>
      </c>
      <c r="AN29">
        <f t="shared" si="5"/>
        <v>5.226876658759913E-2</v>
      </c>
      <c r="AO29">
        <f t="shared" si="6"/>
        <v>6.3140670037819757E-2</v>
      </c>
    </row>
    <row r="30" spans="14:41" x14ac:dyDescent="0.45">
      <c r="AD30" s="233"/>
      <c r="AE30" s="138">
        <f>ROUND(AE29/0.736,0)</f>
        <v>503</v>
      </c>
      <c r="AF30" s="155" t="s">
        <v>118</v>
      </c>
      <c r="AI30" s="92">
        <f t="shared" si="4"/>
        <v>1.2120000000000002</v>
      </c>
      <c r="AJ30" s="92">
        <f t="shared" si="0"/>
        <v>13.832000000000001</v>
      </c>
      <c r="AK30">
        <f t="shared" si="1"/>
        <v>1.1579033491079072</v>
      </c>
      <c r="AL30">
        <f t="shared" si="2"/>
        <v>4.0974808692121611E-2</v>
      </c>
      <c r="AM30">
        <f t="shared" si="3"/>
        <v>1.4834838840788083</v>
      </c>
      <c r="AN30">
        <f t="shared" si="5"/>
        <v>5.2496150386650252E-2</v>
      </c>
      <c r="AO30">
        <f t="shared" si="6"/>
        <v>6.3625334268620118E-2</v>
      </c>
    </row>
    <row r="31" spans="14:41" ht="14.65" thickBot="1" x14ac:dyDescent="0.5">
      <c r="AD31" s="156" t="s">
        <v>14</v>
      </c>
      <c r="AE31" s="157">
        <f>ROUND(AE29*1000/AE17,0)</f>
        <v>10095</v>
      </c>
      <c r="AF31" s="91" t="s">
        <v>10</v>
      </c>
      <c r="AI31" s="92">
        <f t="shared" si="4"/>
        <v>1.2160000000000002</v>
      </c>
      <c r="AJ31" s="92">
        <f t="shared" si="0"/>
        <v>13.826000000000001</v>
      </c>
      <c r="AK31">
        <f t="shared" si="1"/>
        <v>1.1580777572937837</v>
      </c>
      <c r="AL31">
        <f t="shared" si="2"/>
        <v>4.0881965838383605E-2</v>
      </c>
      <c r="AM31">
        <f t="shared" si="3"/>
        <v>1.4935169410943274</v>
      </c>
      <c r="AN31">
        <f t="shared" si="5"/>
        <v>5.272349648398969E-2</v>
      </c>
      <c r="AO31">
        <f t="shared" si="6"/>
        <v>6.4111771724531474E-2</v>
      </c>
    </row>
    <row r="32" spans="14:41" x14ac:dyDescent="0.45">
      <c r="AD32" s="152"/>
      <c r="AE32" s="153"/>
      <c r="AF32" s="150"/>
      <c r="AI32" s="92">
        <f t="shared" si="4"/>
        <v>1.2200000000000002</v>
      </c>
      <c r="AJ32" s="92">
        <f t="shared" si="0"/>
        <v>13.82</v>
      </c>
      <c r="AK32">
        <f t="shared" si="1"/>
        <v>1.1582512365230286</v>
      </c>
      <c r="AL32">
        <f t="shared" si="2"/>
        <v>4.0789427807009629E-2</v>
      </c>
      <c r="AM32">
        <f t="shared" si="3"/>
        <v>1.5035840733444736</v>
      </c>
      <c r="AN32">
        <f t="shared" si="5"/>
        <v>5.2950803830404104E-2</v>
      </c>
      <c r="AO32">
        <f t="shared" si="6"/>
        <v>6.4599980673093013E-2</v>
      </c>
    </row>
    <row r="33" spans="30:41" x14ac:dyDescent="0.45">
      <c r="AI33" s="92">
        <f t="shared" si="4"/>
        <v>1.2240000000000002</v>
      </c>
      <c r="AJ33" s="92">
        <f t="shared" si="0"/>
        <v>13.814</v>
      </c>
      <c r="AK33">
        <f t="shared" si="1"/>
        <v>1.1584237862896485</v>
      </c>
      <c r="AL33">
        <f t="shared" si="2"/>
        <v>4.0697193796780086E-2</v>
      </c>
      <c r="AM33">
        <f t="shared" si="3"/>
        <v>1.5136852710091111</v>
      </c>
      <c r="AN33">
        <f t="shared" si="5"/>
        <v>5.317807140243444E-2</v>
      </c>
      <c r="AO33">
        <f t="shared" si="6"/>
        <v>6.5089959396579772E-2</v>
      </c>
    </row>
    <row r="34" spans="30:41" x14ac:dyDescent="0.45">
      <c r="AI34" s="92">
        <f t="shared" si="4"/>
        <v>1.2280000000000002</v>
      </c>
      <c r="AJ34" s="92">
        <f t="shared" si="0"/>
        <v>13.808</v>
      </c>
      <c r="AK34">
        <f t="shared" si="1"/>
        <v>1.1585954060917061</v>
      </c>
      <c r="AL34">
        <f t="shared" si="2"/>
        <v>4.0605263007967837E-2</v>
      </c>
      <c r="AM34">
        <f t="shared" si="3"/>
        <v>1.5238205241005633</v>
      </c>
      <c r="AN34">
        <f t="shared" si="5"/>
        <v>5.3405298202213979E-2</v>
      </c>
      <c r="AO34">
        <f t="shared" si="6"/>
        <v>6.5581706192318776E-2</v>
      </c>
    </row>
    <row r="35" spans="30:41" ht="14.65" thickBot="1" x14ac:dyDescent="0.5">
      <c r="AI35" s="92">
        <f t="shared" si="4"/>
        <v>1.2320000000000002</v>
      </c>
      <c r="AJ35" s="92">
        <f t="shared" si="0"/>
        <v>13.802</v>
      </c>
      <c r="AK35">
        <f t="shared" si="1"/>
        <v>1.158766095431317</v>
      </c>
      <c r="AL35">
        <f t="shared" si="2"/>
        <v>4.0513634642336253E-2</v>
      </c>
      <c r="AM35">
        <f t="shared" si="3"/>
        <v>1.5339898224636428</v>
      </c>
      <c r="AN35">
        <f t="shared" si="5"/>
        <v>5.3632483257306275E-2</v>
      </c>
      <c r="AO35">
        <f t="shared" si="6"/>
        <v>6.6075219373001343E-2</v>
      </c>
    </row>
    <row r="36" spans="30:41" x14ac:dyDescent="0.45">
      <c r="AD36" s="220" t="s">
        <v>98</v>
      </c>
      <c r="AE36" s="221"/>
      <c r="AF36" s="222"/>
      <c r="AI36" s="92">
        <f t="shared" si="4"/>
        <v>1.2360000000000002</v>
      </c>
      <c r="AJ36" s="92">
        <f t="shared" si="0"/>
        <v>13.795999999999999</v>
      </c>
      <c r="AK36">
        <f t="shared" si="1"/>
        <v>1.1589358538146382</v>
      </c>
      <c r="AL36">
        <f t="shared" si="2"/>
        <v>4.0422307903137535E-2</v>
      </c>
      <c r="AM36">
        <f t="shared" si="3"/>
        <v>1.5441931557756676</v>
      </c>
      <c r="AN36">
        <f t="shared" si="5"/>
        <v>5.385962562054377E-2</v>
      </c>
      <c r="AO36">
        <f t="shared" si="6"/>
        <v>6.6570497266992115E-2</v>
      </c>
    </row>
    <row r="37" spans="30:41" ht="18" x14ac:dyDescent="0.55000000000000004">
      <c r="AD37" s="223" t="str">
        <f>" Portance Rotor "&amp;AE25&amp;" N"</f>
        <v xml:space="preserve"> Portance Rotor 30138 N</v>
      </c>
      <c r="AE37" s="224"/>
      <c r="AF37" s="225"/>
      <c r="AI37" s="92">
        <f t="shared" si="4"/>
        <v>1.2400000000000002</v>
      </c>
      <c r="AJ37" s="92">
        <f t="shared" si="0"/>
        <v>13.79</v>
      </c>
      <c r="AK37">
        <f t="shared" si="1"/>
        <v>1.1591046807518641</v>
      </c>
      <c r="AL37">
        <f t="shared" si="2"/>
        <v>4.0331281995110851E-2</v>
      </c>
      <c r="AM37">
        <f t="shared" si="3"/>
        <v>1.5544305135464944</v>
      </c>
      <c r="AN37">
        <f t="shared" si="5"/>
        <v>5.4086724369866897E-2</v>
      </c>
      <c r="AO37">
        <f t="shared" si="6"/>
        <v>6.7067538218634967E-2</v>
      </c>
    </row>
    <row r="38" spans="30:41" x14ac:dyDescent="0.45">
      <c r="AD38" s="226" t="str">
        <f>" Couple Rotor "&amp;AE31&amp;" N.m"</f>
        <v xml:space="preserve"> Couple Rotor 10095 N.m</v>
      </c>
      <c r="AE38" s="227"/>
      <c r="AF38" s="228"/>
      <c r="AI38" s="92">
        <f t="shared" si="4"/>
        <v>1.2440000000000002</v>
      </c>
      <c r="AJ38" s="92">
        <f t="shared" si="0"/>
        <v>13.783999999999999</v>
      </c>
      <c r="AK38">
        <f t="shared" si="1"/>
        <v>1.1592725757572167</v>
      </c>
      <c r="AL38">
        <f t="shared" si="2"/>
        <v>4.0240556124480874E-2</v>
      </c>
      <c r="AM38">
        <f t="shared" si="3"/>
        <v>1.5647018851185404</v>
      </c>
      <c r="AN38">
        <f t="shared" si="5"/>
        <v>5.4313778608164137E-2</v>
      </c>
      <c r="AO38">
        <f t="shared" si="6"/>
        <v>6.7566340588556192E-2</v>
      </c>
    </row>
    <row r="39" spans="30:41" ht="14.65" thickBot="1" x14ac:dyDescent="0.5">
      <c r="AD39" s="229" t="str">
        <f>" Puissance Rotor "&amp;AE29&amp;" KW  soit  "&amp;AE30&amp;" Cv"</f>
        <v xml:space="preserve"> Puissance Rotor 370 KW  soit  503 Cv</v>
      </c>
      <c r="AE39" s="230"/>
      <c r="AF39" s="231"/>
      <c r="AI39" s="92">
        <f t="shared" si="4"/>
        <v>1.2480000000000002</v>
      </c>
      <c r="AJ39" s="92">
        <f t="shared" si="0"/>
        <v>13.778</v>
      </c>
      <c r="AK39">
        <f t="shared" si="1"/>
        <v>1.1594395383489413</v>
      </c>
      <c r="AL39">
        <f t="shared" si="2"/>
        <v>4.0150129498955675E-2</v>
      </c>
      <c r="AM39">
        <f t="shared" si="3"/>
        <v>1.5750072596668181</v>
      </c>
      <c r="AN39">
        <f t="shared" si="5"/>
        <v>5.4540787463111778E-2</v>
      </c>
      <c r="AO39">
        <f t="shared" si="6"/>
        <v>6.8066902753963515E-2</v>
      </c>
    </row>
    <row r="40" spans="30:41" x14ac:dyDescent="0.45">
      <c r="AD40" s="214"/>
      <c r="AE40" s="214"/>
      <c r="AF40" s="214"/>
      <c r="AI40" s="92">
        <f t="shared" si="4"/>
        <v>1.2520000000000002</v>
      </c>
      <c r="AJ40" s="92">
        <f t="shared" si="0"/>
        <v>13.772</v>
      </c>
      <c r="AK40">
        <f t="shared" si="1"/>
        <v>1.1596055680492983</v>
      </c>
      <c r="AL40">
        <f t="shared" si="2"/>
        <v>4.0060001327725109E-2</v>
      </c>
      <c r="AM40">
        <f t="shared" si="3"/>
        <v>1.5853466261989611</v>
      </c>
      <c r="AN40">
        <f t="shared" si="5"/>
        <v>5.4767750087014878E-2</v>
      </c>
      <c r="AO40">
        <f t="shared" si="6"/>
        <v>6.8569223108942645E-2</v>
      </c>
    </row>
    <row r="41" spans="30:41" x14ac:dyDescent="0.45">
      <c r="AI41" s="92">
        <f t="shared" si="4"/>
        <v>1.2560000000000002</v>
      </c>
      <c r="AJ41" s="92">
        <f t="shared" si="0"/>
        <v>13.766</v>
      </c>
      <c r="AK41">
        <f t="shared" si="1"/>
        <v>1.1597706643845542</v>
      </c>
      <c r="AL41">
        <f t="shared" si="2"/>
        <v>3.9970170821459323E-2</v>
      </c>
      <c r="AM41">
        <f t="shared" si="3"/>
        <v>1.5957199735552543</v>
      </c>
      <c r="AN41">
        <f t="shared" si="5"/>
        <v>5.4994665656648851E-2</v>
      </c>
      <c r="AO41">
        <f t="shared" si="6"/>
        <v>6.9073300064750973E-2</v>
      </c>
    </row>
    <row r="42" spans="30:41" x14ac:dyDescent="0.45">
      <c r="AI42" s="92">
        <f t="shared" si="4"/>
        <v>1.2600000000000002</v>
      </c>
      <c r="AJ42" s="92">
        <f t="shared" si="0"/>
        <v>13.76</v>
      </c>
      <c r="AK42">
        <f t="shared" si="1"/>
        <v>1.1599348268849776</v>
      </c>
      <c r="AL42">
        <f t="shared" si="2"/>
        <v>3.9880637192306528E-2</v>
      </c>
      <c r="AM42">
        <f t="shared" si="3"/>
        <v>1.6061272904086719</v>
      </c>
      <c r="AN42">
        <f t="shared" si="5"/>
        <v>5.5221533373100713E-2</v>
      </c>
      <c r="AO42">
        <f t="shared" si="6"/>
        <v>6.9579132050106907E-2</v>
      </c>
    </row>
    <row r="43" spans="30:41" x14ac:dyDescent="0.45">
      <c r="AI43" s="92">
        <f t="shared" si="4"/>
        <v>1.2640000000000002</v>
      </c>
      <c r="AJ43" s="92">
        <f t="shared" si="0"/>
        <v>13.754</v>
      </c>
      <c r="AK43">
        <f t="shared" si="1"/>
        <v>1.160098055084831</v>
      </c>
      <c r="AL43">
        <f t="shared" si="2"/>
        <v>3.979139965389189E-2</v>
      </c>
      <c r="AM43">
        <f t="shared" si="3"/>
        <v>1.6165685652649084</v>
      </c>
      <c r="AN43">
        <f t="shared" si="5"/>
        <v>5.5448352461612262E-2</v>
      </c>
      <c r="AO43">
        <f t="shared" si="6"/>
        <v>7.0086717511477908E-2</v>
      </c>
    </row>
    <row r="44" spans="30:41" x14ac:dyDescent="0.45">
      <c r="AI44" s="92">
        <f t="shared" si="4"/>
        <v>1.2680000000000002</v>
      </c>
      <c r="AJ44" s="92">
        <f t="shared" si="0"/>
        <v>13.747999999999999</v>
      </c>
      <c r="AK44">
        <f t="shared" si="1"/>
        <v>1.1602603485223624</v>
      </c>
      <c r="AL44">
        <f t="shared" si="2"/>
        <v>3.9702457421315063E-2</v>
      </c>
      <c r="AM44">
        <f t="shared" si="3"/>
        <v>1.6270437864624119</v>
      </c>
      <c r="AN44">
        <f t="shared" si="5"/>
        <v>5.567512217142196E-2</v>
      </c>
      <c r="AO44">
        <f t="shared" si="6"/>
        <v>7.0596054913363057E-2</v>
      </c>
    </row>
    <row r="45" spans="30:41" x14ac:dyDescent="0.45">
      <c r="AI45" s="92">
        <f t="shared" si="4"/>
        <v>1.2720000000000002</v>
      </c>
      <c r="AJ45" s="92">
        <f t="shared" si="0"/>
        <v>13.741999999999999</v>
      </c>
      <c r="AK45">
        <f t="shared" si="1"/>
        <v>1.1604217067398008</v>
      </c>
      <c r="AL45">
        <f t="shared" si="2"/>
        <v>3.9613809711149139E-2</v>
      </c>
      <c r="AM45">
        <f t="shared" si="3"/>
        <v>1.6375529421724264</v>
      </c>
      <c r="AN45">
        <f t="shared" si="5"/>
        <v>5.5901841775609369E-2</v>
      </c>
      <c r="AO45">
        <f t="shared" si="6"/>
        <v>7.110714273857513E-2</v>
      </c>
    </row>
    <row r="46" spans="30:41" x14ac:dyDescent="0.45">
      <c r="AI46" s="92">
        <f t="shared" si="4"/>
        <v>1.2760000000000002</v>
      </c>
      <c r="AJ46" s="92">
        <f t="shared" si="0"/>
        <v>13.736000000000001</v>
      </c>
      <c r="AK46">
        <f t="shared" si="1"/>
        <v>1.1605821292833451</v>
      </c>
      <c r="AL46">
        <f t="shared" si="2"/>
        <v>3.9525455741438377E-2</v>
      </c>
      <c r="AM46">
        <f t="shared" si="3"/>
        <v>1.6480960203990227</v>
      </c>
      <c r="AN46">
        <f t="shared" si="5"/>
        <v>5.6128510570938275E-2</v>
      </c>
      <c r="AO46">
        <f t="shared" si="6"/>
        <v>7.1619979488517255E-2</v>
      </c>
    </row>
    <row r="47" spans="30:41" x14ac:dyDescent="0.45">
      <c r="AI47" s="92">
        <f t="shared" si="4"/>
        <v>1.2800000000000002</v>
      </c>
      <c r="AJ47" s="92">
        <f t="shared" si="0"/>
        <v>13.73</v>
      </c>
      <c r="AK47">
        <f t="shared" si="1"/>
        <v>1.1607416157031629</v>
      </c>
      <c r="AL47">
        <f t="shared" si="2"/>
        <v>3.9437394731696711E-2</v>
      </c>
      <c r="AM47">
        <f t="shared" si="3"/>
        <v>1.6586730089791444</v>
      </c>
      <c r="AN47">
        <f t="shared" si="5"/>
        <v>5.6355127877701534E-2</v>
      </c>
      <c r="AO47">
        <f t="shared" si="6"/>
        <v>7.2134563683457983E-2</v>
      </c>
    </row>
    <row r="48" spans="30:41" x14ac:dyDescent="0.45">
      <c r="AI48" s="92">
        <f t="shared" si="4"/>
        <v>1.2840000000000003</v>
      </c>
      <c r="AJ48" s="92">
        <f t="shared" si="0"/>
        <v>13.724</v>
      </c>
      <c r="AK48">
        <f t="shared" si="1"/>
        <v>1.1609001655533784</v>
      </c>
      <c r="AL48">
        <f t="shared" si="2"/>
        <v>3.9349625902906117E-2</v>
      </c>
      <c r="AM48">
        <f t="shared" si="3"/>
        <v>1.6692838955826443</v>
      </c>
      <c r="AN48">
        <f t="shared" si="5"/>
        <v>5.6581693039566214E-2</v>
      </c>
      <c r="AO48">
        <f t="shared" si="6"/>
        <v>7.2650893862803032E-2</v>
      </c>
    </row>
    <row r="49" spans="35:41" x14ac:dyDescent="0.45">
      <c r="AI49" s="92">
        <f t="shared" si="4"/>
        <v>1.2880000000000003</v>
      </c>
      <c r="AJ49" s="92">
        <f t="shared" si="0"/>
        <v>13.718</v>
      </c>
      <c r="AK49">
        <f t="shared" si="1"/>
        <v>1.1610577783920664</v>
      </c>
      <c r="AL49">
        <f t="shared" si="2"/>
        <v>3.9262148477514663E-2</v>
      </c>
      <c r="AM49">
        <f t="shared" si="3"/>
        <v>1.6799286677123271</v>
      </c>
      <c r="AN49">
        <f t="shared" si="5"/>
        <v>5.6808205423418807E-2</v>
      </c>
      <c r="AO49">
        <f t="shared" si="6"/>
        <v>7.3168968585363439E-2</v>
      </c>
    </row>
    <row r="50" spans="35:41" x14ac:dyDescent="0.45">
      <c r="AI50" s="92">
        <f t="shared" si="4"/>
        <v>1.2920000000000003</v>
      </c>
      <c r="AJ50" s="92">
        <f t="shared" si="0"/>
        <v>13.712</v>
      </c>
      <c r="AK50">
        <f t="shared" si="1"/>
        <v>1.161214453781247</v>
      </c>
      <c r="AL50">
        <f t="shared" si="2"/>
        <v>3.9174961679434794E-2</v>
      </c>
      <c r="AM50">
        <f t="shared" si="3"/>
        <v>1.6906073127039922</v>
      </c>
      <c r="AN50">
        <f t="shared" si="5"/>
        <v>5.7034664419211269E-2</v>
      </c>
      <c r="AO50">
        <f t="shared" si="6"/>
        <v>7.368878642962097E-2</v>
      </c>
    </row>
    <row r="51" spans="35:41" x14ac:dyDescent="0.45">
      <c r="AI51" s="92">
        <f t="shared" si="4"/>
        <v>1.2960000000000003</v>
      </c>
      <c r="AJ51" s="92">
        <f t="shared" si="0"/>
        <v>13.706</v>
      </c>
      <c r="AK51">
        <f t="shared" si="1"/>
        <v>1.1613701912868781</v>
      </c>
      <c r="AL51">
        <f t="shared" si="2"/>
        <v>3.9088064734041757E-2</v>
      </c>
      <c r="AM51">
        <f t="shared" si="3"/>
        <v>1.7013198177264814</v>
      </c>
      <c r="AN51">
        <f t="shared" si="5"/>
        <v>5.726106943980782E-2</v>
      </c>
      <c r="AO51">
        <f t="shared" si="6"/>
        <v>7.4210345993990956E-2</v>
      </c>
    </row>
    <row r="52" spans="35:41" x14ac:dyDescent="0.45">
      <c r="AI52" s="92">
        <f t="shared" si="4"/>
        <v>1.3000000000000003</v>
      </c>
      <c r="AJ52" s="92">
        <f t="shared" si="0"/>
        <v>13.7</v>
      </c>
      <c r="AK52">
        <f t="shared" si="1"/>
        <v>1.1615249904788463</v>
      </c>
      <c r="AL52">
        <f t="shared" si="2"/>
        <v>3.9001456868171747E-2</v>
      </c>
      <c r="AM52">
        <f t="shared" si="3"/>
        <v>1.7120661697817188</v>
      </c>
      <c r="AN52">
        <f t="shared" si="5"/>
        <v>5.7487419920831895E-2</v>
      </c>
      <c r="AO52">
        <f t="shared" si="6"/>
        <v>7.473364589708148E-2</v>
      </c>
    </row>
    <row r="53" spans="35:41" x14ac:dyDescent="0.45">
      <c r="AI53" s="92">
        <f t="shared" si="4"/>
        <v>1.3040000000000003</v>
      </c>
      <c r="AJ53" s="92">
        <f t="shared" si="0"/>
        <v>13.693999999999999</v>
      </c>
      <c r="AK53">
        <f t="shared" si="1"/>
        <v>1.161678850930963</v>
      </c>
      <c r="AL53">
        <f t="shared" si="2"/>
        <v>3.8915137310120286E-2</v>
      </c>
      <c r="AM53">
        <f t="shared" si="3"/>
        <v>1.7228463557047631</v>
      </c>
      <c r="AN53">
        <f t="shared" si="5"/>
        <v>5.7713715320513802E-2</v>
      </c>
      <c r="AO53">
        <f t="shared" si="6"/>
        <v>7.5258684777950016E-2</v>
      </c>
    </row>
    <row r="54" spans="35:41" x14ac:dyDescent="0.45">
      <c r="AI54" s="92">
        <f t="shared" si="4"/>
        <v>1.3080000000000003</v>
      </c>
      <c r="AJ54" s="92">
        <f t="shared" si="0"/>
        <v>13.687999999999999</v>
      </c>
      <c r="AK54">
        <f t="shared" si="1"/>
        <v>1.1618317722209546</v>
      </c>
      <c r="AL54">
        <f t="shared" si="2"/>
        <v>3.8829105289640314E-2</v>
      </c>
      <c r="AM54">
        <f t="shared" si="3"/>
        <v>1.7336603621638531</v>
      </c>
      <c r="AN54">
        <f t="shared" si="5"/>
        <v>5.79399551195387E-2</v>
      </c>
      <c r="AO54">
        <f t="shared" si="6"/>
        <v>7.5785461296356632E-2</v>
      </c>
    </row>
    <row r="55" spans="35:41" x14ac:dyDescent="0.45">
      <c r="AI55" s="92">
        <f t="shared" si="4"/>
        <v>1.3120000000000003</v>
      </c>
      <c r="AJ55" s="92">
        <f t="shared" si="0"/>
        <v>13.682</v>
      </c>
      <c r="AK55">
        <f t="shared" si="1"/>
        <v>1.1619837539304569</v>
      </c>
      <c r="AL55">
        <f t="shared" si="2"/>
        <v>3.8743360037940613E-2</v>
      </c>
      <c r="AM55">
        <f t="shared" si="3"/>
        <v>1.7445081756604572</v>
      </c>
      <c r="AN55">
        <f t="shared" si="5"/>
        <v>5.816613882089533E-2</v>
      </c>
      <c r="AO55">
        <f t="shared" si="6"/>
        <v>7.6313974133014689E-2</v>
      </c>
    </row>
    <row r="56" spans="35:41" x14ac:dyDescent="0.45">
      <c r="AI56" s="92">
        <f t="shared" si="4"/>
        <v>1.3160000000000003</v>
      </c>
      <c r="AJ56" s="92">
        <f t="shared" si="0"/>
        <v>13.676</v>
      </c>
      <c r="AK56">
        <f t="shared" si="1"/>
        <v>1.1621347956450085</v>
      </c>
      <c r="AL56">
        <f t="shared" si="2"/>
        <v>3.8657900787683865E-2</v>
      </c>
      <c r="AM56">
        <f t="shared" si="3"/>
        <v>1.7553897825293252</v>
      </c>
      <c r="AN56">
        <f t="shared" si="5"/>
        <v>5.8392265949724964E-2</v>
      </c>
      <c r="AO56">
        <f t="shared" si="6"/>
        <v>7.6844221989838063E-2</v>
      </c>
    </row>
    <row r="57" spans="35:41" x14ac:dyDescent="0.45">
      <c r="AI57" s="92">
        <f t="shared" si="4"/>
        <v>1.3200000000000003</v>
      </c>
      <c r="AJ57" s="92">
        <f t="shared" si="0"/>
        <v>13.67</v>
      </c>
      <c r="AK57">
        <f t="shared" si="1"/>
        <v>1.1622848969540418</v>
      </c>
      <c r="AL57">
        <f t="shared" si="2"/>
        <v>3.85727267729854E-2</v>
      </c>
      <c r="AM57">
        <f t="shared" si="3"/>
        <v>1.7663051689385387</v>
      </c>
      <c r="AN57">
        <f t="shared" si="5"/>
        <v>5.861833605317171E-2</v>
      </c>
      <c r="AO57">
        <f t="shared" si="6"/>
        <v>7.7376203590186668E-2</v>
      </c>
    </row>
    <row r="58" spans="35:41" x14ac:dyDescent="0.45">
      <c r="AI58" s="92">
        <f t="shared" si="4"/>
        <v>1.3240000000000003</v>
      </c>
      <c r="AJ58" s="92">
        <f t="shared" si="0"/>
        <v>13.664</v>
      </c>
      <c r="AK58">
        <f t="shared" si="1"/>
        <v>1.1624340574508785</v>
      </c>
      <c r="AL58">
        <f t="shared" si="2"/>
        <v>3.848783722941089E-2</v>
      </c>
      <c r="AM58">
        <f t="shared" si="3"/>
        <v>1.777254320889567</v>
      </c>
      <c r="AN58">
        <f t="shared" si="5"/>
        <v>5.8844348700231856E-2</v>
      </c>
      <c r="AO58">
        <f t="shared" si="6"/>
        <v>7.7909917679106988E-2</v>
      </c>
    </row>
    <row r="59" spans="35:41" x14ac:dyDescent="0.45">
      <c r="AI59" s="92">
        <f t="shared" si="4"/>
        <v>1.3280000000000003</v>
      </c>
      <c r="AJ59" s="92">
        <f t="shared" si="0"/>
        <v>13.657999999999999</v>
      </c>
      <c r="AK59">
        <f t="shared" si="1"/>
        <v>1.1625822767327214</v>
      </c>
      <c r="AL59">
        <f t="shared" si="2"/>
        <v>3.8403231393975029E-2</v>
      </c>
      <c r="AM59">
        <f t="shared" si="3"/>
        <v>1.7882372242173197</v>
      </c>
      <c r="AN59">
        <f t="shared" si="5"/>
        <v>5.907030348160517E-2</v>
      </c>
      <c r="AO59">
        <f t="shared" si="6"/>
        <v>7.8445363023571676E-2</v>
      </c>
    </row>
    <row r="60" spans="35:41" x14ac:dyDescent="0.45">
      <c r="AI60" s="92">
        <f t="shared" si="4"/>
        <v>1.3320000000000003</v>
      </c>
      <c r="AJ60" s="92">
        <f t="shared" si="0"/>
        <v>13.651999999999999</v>
      </c>
      <c r="AK60">
        <f t="shared" si="1"/>
        <v>1.1627295544006468</v>
      </c>
      <c r="AL60">
        <f t="shared" si="2"/>
        <v>3.8318908505139665E-2</v>
      </c>
      <c r="AM60">
        <f t="shared" si="3"/>
        <v>1.7992538645902025</v>
      </c>
      <c r="AN60">
        <f t="shared" si="5"/>
        <v>5.9296200009545892E-2</v>
      </c>
      <c r="AO60">
        <f t="shared" si="6"/>
        <v>7.8982538412715145E-2</v>
      </c>
    </row>
    <row r="61" spans="35:41" x14ac:dyDescent="0.45">
      <c r="AI61" s="92">
        <f t="shared" si="4"/>
        <v>1.3360000000000003</v>
      </c>
      <c r="AJ61" s="92">
        <f t="shared" si="0"/>
        <v>13.645999999999999</v>
      </c>
      <c r="AK61">
        <f t="shared" si="1"/>
        <v>1.162875890059599</v>
      </c>
      <c r="AL61">
        <f t="shared" si="2"/>
        <v>3.8234867802811968E-2</v>
      </c>
      <c r="AM61">
        <f t="shared" si="3"/>
        <v>1.8103042275101753</v>
      </c>
      <c r="AN61">
        <f t="shared" si="5"/>
        <v>5.9522037917714279E-2</v>
      </c>
      <c r="AO61">
        <f t="shared" si="6"/>
        <v>7.9521442658066294E-2</v>
      </c>
    </row>
    <row r="62" spans="35:41" x14ac:dyDescent="0.45">
      <c r="AI62" s="92">
        <f t="shared" si="4"/>
        <v>1.3400000000000003</v>
      </c>
      <c r="AJ62" s="92">
        <f t="shared" si="0"/>
        <v>13.64</v>
      </c>
      <c r="AK62">
        <f t="shared" si="1"/>
        <v>1.1630212833183813</v>
      </c>
      <c r="AL62">
        <f t="shared" si="2"/>
        <v>3.8151108528342928E-2</v>
      </c>
      <c r="AM62">
        <f t="shared" si="3"/>
        <v>1.821388298312808</v>
      </c>
      <c r="AN62">
        <f t="shared" si="5"/>
        <v>5.9747816861029181E-2</v>
      </c>
      <c r="AO62">
        <f t="shared" si="6"/>
        <v>8.006207459377912E-2</v>
      </c>
    </row>
    <row r="63" spans="35:41" x14ac:dyDescent="0.45">
      <c r="AI63" s="92">
        <f t="shared" si="4"/>
        <v>1.3440000000000003</v>
      </c>
      <c r="AJ63" s="92">
        <f t="shared" si="0"/>
        <v>13.634</v>
      </c>
      <c r="AK63">
        <f t="shared" si="1"/>
        <v>1.1631657337896517</v>
      </c>
      <c r="AL63">
        <f t="shared" si="2"/>
        <v>3.8067629924525545E-2</v>
      </c>
      <c r="AM63">
        <f t="shared" si="3"/>
        <v>1.8325060621673439</v>
      </c>
      <c r="AN63">
        <f t="shared" si="5"/>
        <v>5.9973536515520648E-2</v>
      </c>
      <c r="AO63">
        <f t="shared" si="6"/>
        <v>8.0604433076859772E-2</v>
      </c>
    </row>
    <row r="64" spans="35:41" x14ac:dyDescent="0.45">
      <c r="AI64" s="92">
        <f t="shared" si="4"/>
        <v>1.3480000000000003</v>
      </c>
      <c r="AJ64" s="92">
        <f t="shared" si="0"/>
        <v>13.628</v>
      </c>
      <c r="AK64">
        <f t="shared" si="1"/>
        <v>1.1633092410899131</v>
      </c>
      <c r="AL64">
        <f t="shared" si="2"/>
        <v>3.7984431235592989E-2</v>
      </c>
      <c r="AM64">
        <f t="shared" si="3"/>
        <v>1.8436575040767564</v>
      </c>
      <c r="AN64">
        <f t="shared" si="5"/>
        <v>6.0199196578182991E-2</v>
      </c>
      <c r="AO64">
        <f t="shared" si="6"/>
        <v>8.1148516987390687E-2</v>
      </c>
    </row>
    <row r="65" spans="35:41" x14ac:dyDescent="0.45">
      <c r="AI65" s="92">
        <f t="shared" si="4"/>
        <v>1.3520000000000003</v>
      </c>
      <c r="AJ65" s="92">
        <f t="shared" si="0"/>
        <v>13.622</v>
      </c>
      <c r="AK65">
        <f t="shared" si="1"/>
        <v>1.1634518048395082</v>
      </c>
      <c r="AL65">
        <f t="shared" si="2"/>
        <v>3.7901511707217034E-2</v>
      </c>
      <c r="AM65">
        <f t="shared" si="3"/>
        <v>1.8548426088778132</v>
      </c>
      <c r="AN65">
        <f t="shared" si="5"/>
        <v>6.0424796766828777E-2</v>
      </c>
      <c r="AO65">
        <f t="shared" si="6"/>
        <v>8.1694325228752529E-2</v>
      </c>
    </row>
    <row r="66" spans="35:41" x14ac:dyDescent="0.45">
      <c r="AI66" s="92">
        <f t="shared" si="4"/>
        <v>1.3560000000000003</v>
      </c>
      <c r="AJ66" s="92">
        <f t="shared" ref="AJ66:AJ129" si="7">$AE$21+$AE$22*AI66</f>
        <v>13.616</v>
      </c>
      <c r="AK66">
        <f t="shared" ref="AK66:AK129" si="8">$AE$3*AJ66^6+$AE$4*AJ66^5+$AE$5*AJ66^4+$AE$6*AJ66^3+$AE$7*AJ66^2+$AE$8*AJ66+$AE$9</f>
        <v>1.1635934246626118</v>
      </c>
      <c r="AL66">
        <f t="shared" ref="AL66:AL129" si="9">$AG$3*AJ66^6+$AG$4*AJ66^5+$AG$5*AJ66^4+$AG$6*AJ66^3+$AG$7*AJ66^2+$AG$8*AJ66+$AG$9</f>
        <v>3.781887058650639E-2</v>
      </c>
      <c r="AM66">
        <f t="shared" ref="AM66:AM129" si="10">0.5*$AE$18*$AE$17^2*$AE$16*AI66^2*AK66*$AE$15</f>
        <v>1.8660613612411392</v>
      </c>
      <c r="AN66">
        <f t="shared" si="5"/>
        <v>6.0650336819943189E-2</v>
      </c>
      <c r="AO66">
        <f t="shared" si="6"/>
        <v>8.2241856727842982E-2</v>
      </c>
    </row>
    <row r="67" spans="35:41" x14ac:dyDescent="0.45">
      <c r="AI67" s="92">
        <f t="shared" ref="AI67:AI130" si="11">AI66+$AE$15</f>
        <v>1.3600000000000003</v>
      </c>
      <c r="AJ67" s="92">
        <f t="shared" si="7"/>
        <v>13.61</v>
      </c>
      <c r="AK67">
        <f t="shared" si="8"/>
        <v>1.1637341001872259</v>
      </c>
      <c r="AL67">
        <f t="shared" si="9"/>
        <v>3.7736507122004687E-2</v>
      </c>
      <c r="AM67">
        <f t="shared" si="10"/>
        <v>1.877313745671283</v>
      </c>
      <c r="AN67">
        <f t="shared" ref="AN67:AN130" si="12">0.5*$AE$18*$AE$17^2*$AE$16*AI67^2*AL67*$AE$15</f>
        <v>6.0875816496538289E-2</v>
      </c>
      <c r="AO67">
        <f t="shared" ref="AO67:AO130" si="13">AN67*AI67</f>
        <v>8.2791110435292095E-2</v>
      </c>
    </row>
    <row r="68" spans="35:41" x14ac:dyDescent="0.45">
      <c r="AI68" s="92">
        <f t="shared" si="11"/>
        <v>1.3640000000000003</v>
      </c>
      <c r="AJ68" s="92">
        <f t="shared" si="7"/>
        <v>13.603999999999999</v>
      </c>
      <c r="AK68">
        <f t="shared" si="8"/>
        <v>1.1638738310451677</v>
      </c>
      <c r="AL68">
        <f t="shared" si="9"/>
        <v>3.7654420563689249E-2</v>
      </c>
      <c r="AM68">
        <f t="shared" si="10"/>
        <v>1.8885997465067756</v>
      </c>
      <c r="AN68">
        <f t="shared" si="12"/>
        <v>6.1101235576009126E-2</v>
      </c>
      <c r="AO68">
        <f t="shared" si="13"/>
        <v>8.3342085325676468E-2</v>
      </c>
    </row>
    <row r="69" spans="35:41" x14ac:dyDescent="0.45">
      <c r="AI69" s="92">
        <f t="shared" si="11"/>
        <v>1.3680000000000003</v>
      </c>
      <c r="AJ69" s="92">
        <f t="shared" si="7"/>
        <v>13.597999999999999</v>
      </c>
      <c r="AK69">
        <f t="shared" si="8"/>
        <v>1.1640126168720673</v>
      </c>
      <c r="AL69">
        <f t="shared" si="9"/>
        <v>3.757261016296877E-2</v>
      </c>
      <c r="AM69">
        <f t="shared" si="10"/>
        <v>1.8999193479202039</v>
      </c>
      <c r="AN69">
        <f t="shared" si="12"/>
        <v>6.1326593857988505E-2</v>
      </c>
      <c r="AO69">
        <f t="shared" si="13"/>
        <v>8.3894780397728297E-2</v>
      </c>
    </row>
    <row r="70" spans="35:41" x14ac:dyDescent="0.45">
      <c r="AI70" s="92">
        <f t="shared" si="11"/>
        <v>1.3720000000000003</v>
      </c>
      <c r="AJ70" s="92">
        <f t="shared" si="7"/>
        <v>13.591999999999999</v>
      </c>
      <c r="AK70">
        <f t="shared" si="8"/>
        <v>1.1641504573073607</v>
      </c>
      <c r="AL70">
        <f t="shared" si="9"/>
        <v>3.749107517268209E-2</v>
      </c>
      <c r="AM70">
        <f t="shared" si="10"/>
        <v>1.9112725339182783</v>
      </c>
      <c r="AN70">
        <f t="shared" si="12"/>
        <v>6.155189116220406E-2</v>
      </c>
      <c r="AO70">
        <f t="shared" si="13"/>
        <v>8.4449194674543995E-2</v>
      </c>
    </row>
    <row r="71" spans="35:41" x14ac:dyDescent="0.45">
      <c r="AI71" s="92">
        <f t="shared" si="11"/>
        <v>1.3760000000000003</v>
      </c>
      <c r="AJ71" s="92">
        <f t="shared" si="7"/>
        <v>13.585999999999999</v>
      </c>
      <c r="AK71">
        <f t="shared" si="8"/>
        <v>1.1642873519942798</v>
      </c>
      <c r="AL71">
        <f t="shared" si="9"/>
        <v>3.7409814847096309E-2</v>
      </c>
      <c r="AM71">
        <f t="shared" si="10"/>
        <v>1.922659288341898</v>
      </c>
      <c r="AN71">
        <f t="shared" si="12"/>
        <v>6.1777127328334784E-2</v>
      </c>
      <c r="AO71">
        <f t="shared" si="13"/>
        <v>8.5005327203788686E-2</v>
      </c>
    </row>
    <row r="72" spans="35:41" x14ac:dyDescent="0.45">
      <c r="AI72" s="92">
        <f t="shared" si="11"/>
        <v>1.3800000000000003</v>
      </c>
      <c r="AJ72" s="92">
        <f t="shared" si="7"/>
        <v>13.58</v>
      </c>
      <c r="AK72">
        <f t="shared" si="8"/>
        <v>1.1644233005798479</v>
      </c>
      <c r="AL72">
        <f t="shared" si="9"/>
        <v>3.7328828441905132E-2</v>
      </c>
      <c r="AM72">
        <f t="shared" si="10"/>
        <v>1.9340795948662255</v>
      </c>
      <c r="AN72">
        <f t="shared" si="12"/>
        <v>6.2002302215868409E-2</v>
      </c>
      <c r="AO72">
        <f t="shared" si="13"/>
        <v>8.5563177057898426E-2</v>
      </c>
    </row>
    <row r="73" spans="35:41" x14ac:dyDescent="0.45">
      <c r="AI73" s="92">
        <f t="shared" si="11"/>
        <v>1.3840000000000003</v>
      </c>
      <c r="AJ73" s="92">
        <f t="shared" si="7"/>
        <v>13.574</v>
      </c>
      <c r="AK73">
        <f t="shared" si="8"/>
        <v>1.1645583027148707</v>
      </c>
      <c r="AL73">
        <f t="shared" si="9"/>
        <v>3.7248115214226829E-2</v>
      </c>
      <c r="AM73">
        <f t="shared" si="10"/>
        <v>1.9455334370007524</v>
      </c>
      <c r="AN73">
        <f t="shared" si="12"/>
        <v>6.2227415703958622E-2</v>
      </c>
      <c r="AO73">
        <f t="shared" si="13"/>
        <v>8.6122743334278759E-2</v>
      </c>
    </row>
    <row r="74" spans="35:41" x14ac:dyDescent="0.45">
      <c r="AI74" s="92">
        <f t="shared" si="11"/>
        <v>1.3880000000000003</v>
      </c>
      <c r="AJ74" s="92">
        <f t="shared" si="7"/>
        <v>13.568</v>
      </c>
      <c r="AK74">
        <f t="shared" si="8"/>
        <v>1.1646923580539323</v>
      </c>
      <c r="AL74">
        <f t="shared" si="9"/>
        <v>3.7167674422603089E-2</v>
      </c>
      <c r="AM74">
        <f t="shared" si="10"/>
        <v>1.9570207980893812</v>
      </c>
      <c r="AN74">
        <f t="shared" si="12"/>
        <v>6.2452467691284333E-2</v>
      </c>
      <c r="AO74">
        <f t="shared" si="13"/>
        <v>8.6684025155502678E-2</v>
      </c>
    </row>
    <row r="75" spans="35:41" x14ac:dyDescent="0.45">
      <c r="AI75" s="92">
        <f t="shared" si="11"/>
        <v>1.3920000000000003</v>
      </c>
      <c r="AJ75" s="92">
        <f t="shared" si="7"/>
        <v>13.561999999999999</v>
      </c>
      <c r="AK75">
        <f t="shared" si="8"/>
        <v>1.1648254662553867</v>
      </c>
      <c r="AL75">
        <f t="shared" si="9"/>
        <v>3.7087505326996964E-2</v>
      </c>
      <c r="AM75">
        <f t="shared" si="10"/>
        <v>1.968541661310492</v>
      </c>
      <c r="AN75">
        <f t="shared" si="12"/>
        <v>6.2677458095907843E-2</v>
      </c>
      <c r="AO75">
        <f t="shared" si="13"/>
        <v>8.7247021669503738E-2</v>
      </c>
    </row>
    <row r="76" spans="35:41" x14ac:dyDescent="0.45">
      <c r="AI76" s="92">
        <f t="shared" si="11"/>
        <v>1.3960000000000004</v>
      </c>
      <c r="AJ76" s="92">
        <f t="shared" si="7"/>
        <v>13.555999999999999</v>
      </c>
      <c r="AK76">
        <f t="shared" si="8"/>
        <v>1.1649576269813493</v>
      </c>
      <c r="AL76">
        <f t="shared" si="9"/>
        <v>3.7007607188791064E-2</v>
      </c>
      <c r="AM76">
        <f t="shared" si="10"/>
        <v>1.9800960096770184</v>
      </c>
      <c r="AN76">
        <f t="shared" si="12"/>
        <v>6.2902386855133996E-2</v>
      </c>
      <c r="AO76">
        <f t="shared" si="13"/>
        <v>8.7811732049767083E-2</v>
      </c>
    </row>
    <row r="77" spans="35:41" x14ac:dyDescent="0.45">
      <c r="AI77" s="92">
        <f t="shared" si="11"/>
        <v>1.4000000000000004</v>
      </c>
      <c r="AJ77" s="92">
        <f t="shared" si="7"/>
        <v>13.549999999999999</v>
      </c>
      <c r="AK77">
        <f t="shared" si="8"/>
        <v>1.1650888398976944</v>
      </c>
      <c r="AL77">
        <f t="shared" si="9"/>
        <v>3.6927979270786254E-2</v>
      </c>
      <c r="AM77">
        <f t="shared" si="10"/>
        <v>1.9916838260365308</v>
      </c>
      <c r="AN77">
        <f t="shared" si="12"/>
        <v>6.3127253925370649E-2</v>
      </c>
      <c r="AO77">
        <f t="shared" si="13"/>
        <v>8.8378155495518931E-2</v>
      </c>
    </row>
    <row r="78" spans="35:41" x14ac:dyDescent="0.45">
      <c r="AI78" s="92">
        <f t="shared" si="11"/>
        <v>1.4040000000000004</v>
      </c>
      <c r="AJ78" s="92">
        <f t="shared" si="7"/>
        <v>13.544</v>
      </c>
      <c r="AK78">
        <f t="shared" si="8"/>
        <v>1.1652191046740419</v>
      </c>
      <c r="AL78">
        <f t="shared" si="9"/>
        <v>3.6848620837199447E-2</v>
      </c>
      <c r="AM78">
        <f t="shared" si="10"/>
        <v>2.0033050930713006</v>
      </c>
      <c r="AN78">
        <f t="shared" si="12"/>
        <v>6.3352059281988019E-2</v>
      </c>
      <c r="AO78">
        <f t="shared" si="13"/>
        <v>8.8946291231911195E-2</v>
      </c>
    </row>
    <row r="79" spans="35:41" x14ac:dyDescent="0.45">
      <c r="AI79" s="92">
        <f t="shared" si="11"/>
        <v>1.4080000000000004</v>
      </c>
      <c r="AJ79" s="92">
        <f t="shared" si="7"/>
        <v>13.538</v>
      </c>
      <c r="AK79">
        <f t="shared" si="8"/>
        <v>1.1653484209837559</v>
      </c>
      <c r="AL79">
        <f t="shared" si="9"/>
        <v>3.676953115366223E-2</v>
      </c>
      <c r="AM79">
        <f t="shared" si="10"/>
        <v>2.0149597932983929</v>
      </c>
      <c r="AN79">
        <f t="shared" si="12"/>
        <v>6.3576802919180178E-2</v>
      </c>
      <c r="AO79">
        <f t="shared" si="13"/>
        <v>8.951613851020572E-2</v>
      </c>
    </row>
    <row r="80" spans="35:41" x14ac:dyDescent="0.45">
      <c r="AI80" s="92">
        <f t="shared" si="11"/>
        <v>1.4120000000000004</v>
      </c>
      <c r="AJ80" s="92">
        <f t="shared" si="7"/>
        <v>13.532</v>
      </c>
      <c r="AK80">
        <f t="shared" si="8"/>
        <v>1.1654767885039368</v>
      </c>
      <c r="AL80">
        <f t="shared" si="9"/>
        <v>3.6690709487219197E-2</v>
      </c>
      <c r="AM80">
        <f t="shared" si="10"/>
        <v>2.0266479090697396</v>
      </c>
      <c r="AN80">
        <f t="shared" si="12"/>
        <v>6.3801484849826215E-2</v>
      </c>
      <c r="AO80">
        <f t="shared" si="13"/>
        <v>9.008769660795464E-2</v>
      </c>
    </row>
    <row r="81" spans="35:41" x14ac:dyDescent="0.45">
      <c r="AI81" s="92">
        <f t="shared" si="11"/>
        <v>1.4160000000000004</v>
      </c>
      <c r="AJ81" s="92">
        <f t="shared" si="7"/>
        <v>13.526</v>
      </c>
      <c r="AK81">
        <f t="shared" si="8"/>
        <v>1.1656042069154113</v>
      </c>
      <c r="AL81">
        <f t="shared" si="9"/>
        <v>3.6612155106325969E-2</v>
      </c>
      <c r="AM81">
        <f t="shared" si="10"/>
        <v>2.0383694225722184</v>
      </c>
      <c r="AN81">
        <f t="shared" si="12"/>
        <v>6.4026105105351644E-2</v>
      </c>
      <c r="AO81">
        <f t="shared" si="13"/>
        <v>9.0660964829177945E-2</v>
      </c>
    </row>
    <row r="82" spans="35:41" x14ac:dyDescent="0.45">
      <c r="AI82" s="92">
        <f t="shared" si="11"/>
        <v>1.4200000000000004</v>
      </c>
      <c r="AJ82" s="92">
        <f t="shared" si="7"/>
        <v>13.52</v>
      </c>
      <c r="AK82">
        <f t="shared" si="8"/>
        <v>1.1657306759027286</v>
      </c>
      <c r="AL82">
        <f t="shared" si="9"/>
        <v>3.6533867280847607E-2</v>
      </c>
      <c r="AM82">
        <f t="shared" si="10"/>
        <v>2.0501243158277398</v>
      </c>
      <c r="AN82">
        <f t="shared" si="12"/>
        <v>6.4250663735590754E-2</v>
      </c>
      <c r="AO82">
        <f t="shared" si="13"/>
        <v>9.1235942504538897E-2</v>
      </c>
    </row>
    <row r="83" spans="35:41" x14ac:dyDescent="0.45">
      <c r="AI83" s="92">
        <f t="shared" si="11"/>
        <v>1.4240000000000004</v>
      </c>
      <c r="AJ83" s="92">
        <f t="shared" si="7"/>
        <v>13.513999999999999</v>
      </c>
      <c r="AK83">
        <f t="shared" si="8"/>
        <v>1.1658561951541544</v>
      </c>
      <c r="AL83">
        <f t="shared" si="9"/>
        <v>3.6455845282057246E-2</v>
      </c>
      <c r="AM83">
        <f t="shared" si="10"/>
        <v>2.0619125706933317</v>
      </c>
      <c r="AN83">
        <f t="shared" si="12"/>
        <v>6.4475160808650067E-2</v>
      </c>
      <c r="AO83">
        <f t="shared" si="13"/>
        <v>9.1812628991517722E-2</v>
      </c>
    </row>
    <row r="84" spans="35:41" x14ac:dyDescent="0.45">
      <c r="AI84" s="92">
        <f t="shared" si="11"/>
        <v>1.4280000000000004</v>
      </c>
      <c r="AJ84" s="92">
        <f t="shared" si="7"/>
        <v>13.507999999999999</v>
      </c>
      <c r="AK84">
        <f t="shared" si="8"/>
        <v>1.1659807643616591</v>
      </c>
      <c r="AL84">
        <f t="shared" si="9"/>
        <v>3.6378088382633761E-2</v>
      </c>
      <c r="AM84">
        <f t="shared" si="10"/>
        <v>2.073734168861213</v>
      </c>
      <c r="AN84">
        <f t="shared" si="12"/>
        <v>6.4699596410770263E-2</v>
      </c>
      <c r="AO84">
        <f t="shared" si="13"/>
        <v>9.2391023674579964E-2</v>
      </c>
    </row>
    <row r="85" spans="35:41" x14ac:dyDescent="0.45">
      <c r="AI85" s="92">
        <f t="shared" si="11"/>
        <v>1.4320000000000004</v>
      </c>
      <c r="AJ85" s="92">
        <f t="shared" si="7"/>
        <v>13.501999999999999</v>
      </c>
      <c r="AK85">
        <f t="shared" si="8"/>
        <v>1.1661043832209164</v>
      </c>
      <c r="AL85">
        <f t="shared" si="9"/>
        <v>3.6300595856660567E-2</v>
      </c>
      <c r="AM85">
        <f t="shared" si="10"/>
        <v>2.0855890918588944</v>
      </c>
      <c r="AN85">
        <f t="shared" si="12"/>
        <v>6.4923970646191015E-2</v>
      </c>
      <c r="AO85">
        <f t="shared" si="13"/>
        <v>9.2971125965345555E-2</v>
      </c>
    </row>
    <row r="86" spans="35:41" x14ac:dyDescent="0.45">
      <c r="AI86" s="92">
        <f t="shared" si="11"/>
        <v>1.4360000000000004</v>
      </c>
      <c r="AJ86" s="92">
        <f t="shared" si="7"/>
        <v>13.495999999999999</v>
      </c>
      <c r="AK86">
        <f t="shared" si="8"/>
        <v>1.1662270514312936</v>
      </c>
      <c r="AL86">
        <f t="shared" si="9"/>
        <v>3.6223366979623764E-2</v>
      </c>
      <c r="AM86">
        <f t="shared" si="10"/>
        <v>2.0974773210492557</v>
      </c>
      <c r="AN86">
        <f t="shared" si="12"/>
        <v>6.5148283637014776E-2</v>
      </c>
      <c r="AO86">
        <f t="shared" si="13"/>
        <v>9.3552935302753243E-2</v>
      </c>
    </row>
    <row r="87" spans="35:41" x14ac:dyDescent="0.45">
      <c r="AI87" s="92">
        <f t="shared" si="11"/>
        <v>1.4400000000000004</v>
      </c>
      <c r="AJ87" s="92">
        <f t="shared" si="7"/>
        <v>13.489999999999998</v>
      </c>
      <c r="AK87">
        <f t="shared" si="8"/>
        <v>1.1663487686958447</v>
      </c>
      <c r="AL87">
        <f t="shared" si="9"/>
        <v>3.6146401028410415E-2</v>
      </c>
      <c r="AM87">
        <f t="shared" si="10"/>
        <v>2.1093988376306347</v>
      </c>
      <c r="AN87">
        <f t="shared" si="12"/>
        <v>6.5372535523071401E-2</v>
      </c>
      <c r="AO87">
        <f t="shared" si="13"/>
        <v>9.4136451153222847E-2</v>
      </c>
    </row>
    <row r="88" spans="35:41" x14ac:dyDescent="0.45">
      <c r="AI88" s="92">
        <f t="shared" si="11"/>
        <v>1.4440000000000004</v>
      </c>
      <c r="AJ88" s="92">
        <f t="shared" si="7"/>
        <v>13.484</v>
      </c>
      <c r="AK88">
        <f t="shared" si="8"/>
        <v>1.1664695347213048</v>
      </c>
      <c r="AL88">
        <f t="shared" si="9"/>
        <v>3.6069697281306851E-2</v>
      </c>
      <c r="AM88">
        <f t="shared" si="10"/>
        <v>2.1213536226369185</v>
      </c>
      <c r="AN88">
        <f t="shared" si="12"/>
        <v>6.5596726461783494E-2</v>
      </c>
      <c r="AO88">
        <f t="shared" si="13"/>
        <v>9.4721673010815396E-2</v>
      </c>
    </row>
    <row r="89" spans="35:41" x14ac:dyDescent="0.45">
      <c r="AI89" s="92">
        <f t="shared" si="11"/>
        <v>1.4480000000000004</v>
      </c>
      <c r="AJ89" s="92">
        <f t="shared" si="7"/>
        <v>13.478</v>
      </c>
      <c r="AK89">
        <f t="shared" si="8"/>
        <v>1.1665893492180817</v>
      </c>
      <c r="AL89">
        <f t="shared" si="9"/>
        <v>3.5993255017997029E-2</v>
      </c>
      <c r="AM89">
        <f t="shared" si="10"/>
        <v>2.1333416569376324</v>
      </c>
      <c r="AN89">
        <f t="shared" si="12"/>
        <v>6.5820856628032026E-2</v>
      </c>
      <c r="AO89">
        <f t="shared" si="13"/>
        <v>9.5308600397390406E-2</v>
      </c>
    </row>
    <row r="90" spans="35:41" x14ac:dyDescent="0.45">
      <c r="AI90" s="92">
        <f t="shared" si="11"/>
        <v>1.4520000000000004</v>
      </c>
      <c r="AJ90" s="92">
        <f t="shared" si="7"/>
        <v>13.472</v>
      </c>
      <c r="AK90">
        <f t="shared" si="8"/>
        <v>1.166708211900251</v>
      </c>
      <c r="AL90">
        <f t="shared" si="9"/>
        <v>3.5917073519560715E-2</v>
      </c>
      <c r="AM90">
        <f t="shared" si="10"/>
        <v>2.1453629212380325</v>
      </c>
      <c r="AN90">
        <f t="shared" si="12"/>
        <v>6.6044926214022304E-2</v>
      </c>
      <c r="AO90">
        <f t="shared" si="13"/>
        <v>9.5897232862760418E-2</v>
      </c>
    </row>
    <row r="91" spans="35:41" x14ac:dyDescent="0.45">
      <c r="AI91" s="92">
        <f t="shared" si="11"/>
        <v>1.4560000000000004</v>
      </c>
      <c r="AJ91" s="92">
        <f t="shared" si="7"/>
        <v>13.465999999999999</v>
      </c>
      <c r="AK91">
        <f t="shared" si="8"/>
        <v>1.1668261224855476</v>
      </c>
      <c r="AL91">
        <f t="shared" si="9"/>
        <v>3.5841152068471945E-2</v>
      </c>
      <c r="AM91">
        <f t="shared" si="10"/>
        <v>2.1574173960791985</v>
      </c>
      <c r="AN91">
        <f t="shared" si="12"/>
        <v>6.6268935429150938E-2</v>
      </c>
      <c r="AO91">
        <f t="shared" si="13"/>
        <v>9.6487569984843799E-2</v>
      </c>
    </row>
    <row r="92" spans="35:41" x14ac:dyDescent="0.45">
      <c r="AI92" s="92">
        <f t="shared" si="11"/>
        <v>1.4600000000000004</v>
      </c>
      <c r="AJ92" s="92">
        <f t="shared" si="7"/>
        <v>13.459999999999999</v>
      </c>
      <c r="AK92">
        <f t="shared" si="8"/>
        <v>1.16694308069536</v>
      </c>
      <c r="AL92">
        <f t="shared" si="9"/>
        <v>3.5765489948597372E-2</v>
      </c>
      <c r="AM92">
        <f t="shared" si="10"/>
        <v>2.1695050618381249</v>
      </c>
      <c r="AN92">
        <f t="shared" si="12"/>
        <v>6.649288449987302E-2</v>
      </c>
      <c r="AO92">
        <f t="shared" si="13"/>
        <v>9.7079611369814633E-2</v>
      </c>
    </row>
    <row r="93" spans="35:41" x14ac:dyDescent="0.45">
      <c r="AI93" s="92">
        <f t="shared" si="11"/>
        <v>1.4640000000000004</v>
      </c>
      <c r="AJ93" s="92">
        <f t="shared" si="7"/>
        <v>13.453999999999999</v>
      </c>
      <c r="AK93">
        <f t="shared" si="8"/>
        <v>1.1670590862547219</v>
      </c>
      <c r="AL93">
        <f t="shared" si="9"/>
        <v>3.5690086445194308E-2</v>
      </c>
      <c r="AM93">
        <f t="shared" si="10"/>
        <v>2.1816258987278179</v>
      </c>
      <c r="AN93">
        <f t="shared" si="12"/>
        <v>6.6716773669569227E-2</v>
      </c>
      <c r="AO93">
        <f t="shared" si="13"/>
        <v>9.7673356652249368E-2</v>
      </c>
    </row>
    <row r="94" spans="35:41" x14ac:dyDescent="0.45">
      <c r="AI94" s="92">
        <f t="shared" si="11"/>
        <v>1.4680000000000004</v>
      </c>
      <c r="AJ94" s="92">
        <f t="shared" si="7"/>
        <v>13.448</v>
      </c>
      <c r="AK94">
        <f t="shared" si="8"/>
        <v>1.1671741388923074</v>
      </c>
      <c r="AL94">
        <f t="shared" si="9"/>
        <v>3.5614940844909182E-2</v>
      </c>
      <c r="AM94">
        <f t="shared" si="10"/>
        <v>2.1937798867973903</v>
      </c>
      <c r="AN94">
        <f t="shared" si="12"/>
        <v>6.6940603198414092E-2</v>
      </c>
      <c r="AO94">
        <f t="shared" si="13"/>
        <v>9.8268805495271921E-2</v>
      </c>
    </row>
    <row r="95" spans="35:41" x14ac:dyDescent="0.45">
      <c r="AI95" s="92">
        <f t="shared" si="11"/>
        <v>1.4720000000000004</v>
      </c>
      <c r="AJ95" s="92">
        <f t="shared" si="7"/>
        <v>13.442</v>
      </c>
      <c r="AK95">
        <f t="shared" si="8"/>
        <v>1.1672882383404231</v>
      </c>
      <c r="AL95">
        <f t="shared" si="9"/>
        <v>3.5540052435775973E-2</v>
      </c>
      <c r="AM95">
        <f t="shared" si="10"/>
        <v>2.2059670059321594</v>
      </c>
      <c r="AN95">
        <f t="shared" si="12"/>
        <v>6.7164373363244975E-2</v>
      </c>
      <c r="AO95">
        <f t="shared" si="13"/>
        <v>9.8865957590696635E-2</v>
      </c>
    </row>
    <row r="96" spans="35:41" x14ac:dyDescent="0.45">
      <c r="AI96" s="92">
        <f t="shared" si="11"/>
        <v>1.4760000000000004</v>
      </c>
      <c r="AJ96" s="92">
        <f t="shared" si="7"/>
        <v>13.436</v>
      </c>
      <c r="AK96">
        <f t="shared" si="8"/>
        <v>1.1674013843349997</v>
      </c>
      <c r="AL96">
        <f t="shared" si="9"/>
        <v>3.5465420507214296E-2</v>
      </c>
      <c r="AM96">
        <f t="shared" si="10"/>
        <v>2.2181872358537431</v>
      </c>
      <c r="AN96">
        <f t="shared" si="12"/>
        <v>6.7388084457430567E-2</v>
      </c>
      <c r="AO96">
        <f t="shared" si="13"/>
        <v>9.946481265916754E-2</v>
      </c>
    </row>
    <row r="97" spans="35:41" x14ac:dyDescent="0.45">
      <c r="AI97" s="92">
        <f t="shared" si="11"/>
        <v>1.4800000000000004</v>
      </c>
      <c r="AJ97" s="92">
        <f t="shared" si="7"/>
        <v>13.43</v>
      </c>
      <c r="AK97">
        <f t="shared" si="8"/>
        <v>1.16751357661559</v>
      </c>
      <c r="AL97">
        <f t="shared" si="9"/>
        <v>3.5391044350027982E-2</v>
      </c>
      <c r="AM97">
        <f t="shared" si="10"/>
        <v>2.2304405561201635</v>
      </c>
      <c r="AN97">
        <f t="shared" si="12"/>
        <v>6.7611736790740909E-2</v>
      </c>
      <c r="AO97">
        <f t="shared" si="13"/>
        <v>0.10006537045029658</v>
      </c>
    </row>
    <row r="98" spans="35:41" x14ac:dyDescent="0.45">
      <c r="AI98" s="92">
        <f t="shared" si="11"/>
        <v>1.4840000000000004</v>
      </c>
      <c r="AJ98" s="92">
        <f t="shared" si="7"/>
        <v>13.423999999999999</v>
      </c>
      <c r="AK98">
        <f t="shared" si="8"/>
        <v>1.1676248149253556</v>
      </c>
      <c r="AL98">
        <f t="shared" si="9"/>
        <v>3.5316923256403038E-2</v>
      </c>
      <c r="AM98">
        <f t="shared" si="10"/>
        <v>2.2427269461259414</v>
      </c>
      <c r="AN98">
        <f t="shared" si="12"/>
        <v>6.7835330689216766E-2</v>
      </c>
      <c r="AO98">
        <f t="shared" si="13"/>
        <v>0.10066763074279771</v>
      </c>
    </row>
    <row r="99" spans="35:41" x14ac:dyDescent="0.45">
      <c r="AI99" s="92">
        <f t="shared" si="11"/>
        <v>1.4880000000000004</v>
      </c>
      <c r="AJ99" s="92">
        <f t="shared" si="7"/>
        <v>13.417999999999999</v>
      </c>
      <c r="AK99">
        <f t="shared" si="8"/>
        <v>1.1677350990110662</v>
      </c>
      <c r="AL99">
        <f t="shared" si="9"/>
        <v>3.5243056519906363E-2</v>
      </c>
      <c r="AM99">
        <f t="shared" si="10"/>
        <v>2.255046385102204</v>
      </c>
      <c r="AN99">
        <f t="shared" si="12"/>
        <v>6.8058866495040893E-2</v>
      </c>
      <c r="AO99">
        <f t="shared" si="13"/>
        <v>0.10127159334462088</v>
      </c>
    </row>
    <row r="100" spans="35:41" x14ac:dyDescent="0.45">
      <c r="AI100" s="92">
        <f t="shared" si="11"/>
        <v>1.4920000000000004</v>
      </c>
      <c r="AJ100" s="92">
        <f t="shared" si="7"/>
        <v>13.411999999999999</v>
      </c>
      <c r="AK100">
        <f t="shared" si="8"/>
        <v>1.1678444286230885</v>
      </c>
      <c r="AL100">
        <f t="shared" si="9"/>
        <v>3.5169443435483644E-2</v>
      </c>
      <c r="AM100">
        <f t="shared" si="10"/>
        <v>2.2673988521167807</v>
      </c>
      <c r="AN100">
        <f t="shared" si="12"/>
        <v>6.8282344566408054E-2</v>
      </c>
      <c r="AO100">
        <f t="shared" si="13"/>
        <v>0.10187725809308085</v>
      </c>
    </row>
    <row r="101" spans="35:41" x14ac:dyDescent="0.45">
      <c r="AI101" s="92">
        <f t="shared" si="11"/>
        <v>1.4960000000000004</v>
      </c>
      <c r="AJ101" s="92">
        <f t="shared" si="7"/>
        <v>13.405999999999999</v>
      </c>
      <c r="AK101">
        <f t="shared" si="8"/>
        <v>1.1679528035153817</v>
      </c>
      <c r="AL101">
        <f t="shared" si="9"/>
        <v>3.5096083299458097E-2</v>
      </c>
      <c r="AM101">
        <f t="shared" si="10"/>
        <v>2.2797843260743136</v>
      </c>
      <c r="AN101">
        <f t="shared" si="12"/>
        <v>6.8505765277397462E-2</v>
      </c>
      <c r="AO101">
        <f t="shared" si="13"/>
        <v>0.10248462485498663</v>
      </c>
    </row>
    <row r="102" spans="35:41" x14ac:dyDescent="0.45">
      <c r="AI102" s="92">
        <f t="shared" si="11"/>
        <v>1.5000000000000004</v>
      </c>
      <c r="AJ102" s="92">
        <f t="shared" si="7"/>
        <v>13.399999999999999</v>
      </c>
      <c r="AK102">
        <f t="shared" si="8"/>
        <v>1.1680602234454902</v>
      </c>
      <c r="AL102">
        <f t="shared" si="9"/>
        <v>3.5022975409528437E-2</v>
      </c>
      <c r="AM102">
        <f t="shared" si="10"/>
        <v>2.2922027857163574</v>
      </c>
      <c r="AN102">
        <f t="shared" si="12"/>
        <v>6.8729129017843824E-2</v>
      </c>
      <c r="AO102">
        <f t="shared" si="13"/>
        <v>0.10309369352676577</v>
      </c>
    </row>
    <row r="103" spans="35:41" x14ac:dyDescent="0.45">
      <c r="AI103" s="92">
        <f t="shared" si="11"/>
        <v>1.5040000000000004</v>
      </c>
      <c r="AJ103" s="92">
        <f t="shared" si="7"/>
        <v>13.393999999999998</v>
      </c>
      <c r="AK103">
        <f t="shared" si="8"/>
        <v>1.1681666881745347</v>
      </c>
      <c r="AL103">
        <f t="shared" si="9"/>
        <v>3.4950119064767353E-2</v>
      </c>
      <c r="AM103">
        <f t="shared" si="10"/>
        <v>2.3046542096214839</v>
      </c>
      <c r="AN103">
        <f t="shared" si="12"/>
        <v>6.8952436193210107E-2</v>
      </c>
      <c r="AO103">
        <f t="shared" si="13"/>
        <v>0.10370446403458804</v>
      </c>
    </row>
    <row r="104" spans="35:41" x14ac:dyDescent="0.45">
      <c r="AI104" s="92">
        <f t="shared" si="11"/>
        <v>1.5080000000000005</v>
      </c>
      <c r="AJ104" s="92">
        <f t="shared" si="7"/>
        <v>13.388</v>
      </c>
      <c r="AK104">
        <f t="shared" si="8"/>
        <v>1.1682721974672103</v>
      </c>
      <c r="AL104">
        <f t="shared" si="9"/>
        <v>3.4877513565619925E-2</v>
      </c>
      <c r="AM104">
        <f t="shared" si="10"/>
        <v>2.3171385762053975</v>
      </c>
      <c r="AN104">
        <f t="shared" si="12"/>
        <v>6.9175687224460575E-2</v>
      </c>
      <c r="AO104">
        <f t="shared" si="13"/>
        <v>0.10431693633448658</v>
      </c>
    </row>
    <row r="105" spans="35:41" x14ac:dyDescent="0.45">
      <c r="AI105" s="92">
        <f t="shared" si="11"/>
        <v>1.5120000000000005</v>
      </c>
      <c r="AJ105" s="92">
        <f t="shared" si="7"/>
        <v>13.382</v>
      </c>
      <c r="AK105">
        <f t="shared" si="8"/>
        <v>1.1683767510917749</v>
      </c>
      <c r="AL105">
        <f t="shared" si="9"/>
        <v>3.4805158213901684E-2</v>
      </c>
      <c r="AM105">
        <f t="shared" si="10"/>
        <v>2.3296558637210327</v>
      </c>
      <c r="AN105">
        <f t="shared" si="12"/>
        <v>6.9398882547933596E-2</v>
      </c>
      <c r="AO105">
        <f t="shared" si="13"/>
        <v>0.10493111041247563</v>
      </c>
    </row>
    <row r="106" spans="35:41" x14ac:dyDescent="0.45">
      <c r="AI106" s="92">
        <f t="shared" si="11"/>
        <v>1.5160000000000005</v>
      </c>
      <c r="AJ106" s="92">
        <f t="shared" si="7"/>
        <v>13.375999999999999</v>
      </c>
      <c r="AK106">
        <f t="shared" si="8"/>
        <v>1.1684803488200441</v>
      </c>
      <c r="AL106">
        <f t="shared" si="9"/>
        <v>3.4733052312797032E-2</v>
      </c>
      <c r="AM106">
        <f t="shared" si="10"/>
        <v>2.3422060502586688</v>
      </c>
      <c r="AN106">
        <f t="shared" si="12"/>
        <v>6.9622022615215523E-2</v>
      </c>
      <c r="AO106">
        <f t="shared" si="13"/>
        <v>0.10554698628466677</v>
      </c>
    </row>
    <row r="107" spans="35:41" x14ac:dyDescent="0.45">
      <c r="AI107" s="92">
        <f t="shared" si="11"/>
        <v>1.5200000000000005</v>
      </c>
      <c r="AJ107" s="92">
        <f t="shared" si="7"/>
        <v>13.37</v>
      </c>
      <c r="AK107">
        <f t="shared" si="8"/>
        <v>1.1685829904273861</v>
      </c>
      <c r="AL107">
        <f t="shared" si="9"/>
        <v>3.4661195166857742E-2</v>
      </c>
      <c r="AM107">
        <f t="shared" si="10"/>
        <v>2.3547891137460399</v>
      </c>
      <c r="AN107">
        <f t="shared" si="12"/>
        <v>6.9845107893015498E-2</v>
      </c>
      <c r="AO107">
        <f t="shared" si="13"/>
        <v>0.1061645639973836</v>
      </c>
    </row>
    <row r="108" spans="35:41" x14ac:dyDescent="0.45">
      <c r="AI108" s="92">
        <f t="shared" si="11"/>
        <v>1.5240000000000005</v>
      </c>
      <c r="AJ108" s="92">
        <f t="shared" si="7"/>
        <v>13.363999999999999</v>
      </c>
      <c r="AK108">
        <f t="shared" si="8"/>
        <v>1.1686846756927123</v>
      </c>
      <c r="AL108">
        <f t="shared" si="9"/>
        <v>3.4589586082001189E-2</v>
      </c>
      <c r="AM108">
        <f t="shared" si="10"/>
        <v>2.3674050319484459</v>
      </c>
      <c r="AN108">
        <f t="shared" si="12"/>
        <v>7.0068138863039753E-2</v>
      </c>
      <c r="AO108">
        <f t="shared" si="13"/>
        <v>0.10678384362727261</v>
      </c>
    </row>
    <row r="109" spans="35:41" x14ac:dyDescent="0.45">
      <c r="AI109" s="92">
        <f t="shared" si="11"/>
        <v>1.5280000000000005</v>
      </c>
      <c r="AJ109" s="92">
        <f t="shared" si="7"/>
        <v>13.357999999999999</v>
      </c>
      <c r="AK109">
        <f t="shared" si="8"/>
        <v>1.1687854043984722</v>
      </c>
      <c r="AL109">
        <f t="shared" si="9"/>
        <v>3.4518224365508478E-2</v>
      </c>
      <c r="AM109">
        <f t="shared" si="10"/>
        <v>2.3800537824688615</v>
      </c>
      <c r="AN109">
        <f t="shared" si="12"/>
        <v>7.0291116021866593E-2</v>
      </c>
      <c r="AO109">
        <f t="shared" si="13"/>
        <v>0.10740482528141218</v>
      </c>
    </row>
    <row r="110" spans="35:41" x14ac:dyDescent="0.45">
      <c r="AI110" s="92">
        <f t="shared" si="11"/>
        <v>1.5320000000000005</v>
      </c>
      <c r="AJ110" s="92">
        <f t="shared" si="7"/>
        <v>13.352</v>
      </c>
      <c r="AK110">
        <f t="shared" si="8"/>
        <v>1.1688851763306463</v>
      </c>
      <c r="AL110">
        <f t="shared" si="9"/>
        <v>3.4447109326022962E-2</v>
      </c>
      <c r="AM110">
        <f t="shared" si="10"/>
        <v>2.3927353427480549</v>
      </c>
      <c r="AN110">
        <f t="shared" si="12"/>
        <v>7.051403988082236E-2</v>
      </c>
      <c r="AO110">
        <f t="shared" si="13"/>
        <v>0.10802750909741989</v>
      </c>
    </row>
    <row r="111" spans="35:41" x14ac:dyDescent="0.45">
      <c r="AI111" s="92">
        <f t="shared" si="11"/>
        <v>1.5360000000000005</v>
      </c>
      <c r="AJ111" s="92">
        <f t="shared" si="7"/>
        <v>13.346</v>
      </c>
      <c r="AK111">
        <f t="shared" si="8"/>
        <v>1.1689839912787394</v>
      </c>
      <c r="AL111">
        <f t="shared" si="9"/>
        <v>3.4376240273548617E-2</v>
      </c>
      <c r="AM111">
        <f t="shared" si="10"/>
        <v>2.4054496900646978</v>
      </c>
      <c r="AN111">
        <f t="shared" si="12"/>
        <v>7.0736910965857644E-2</v>
      </c>
      <c r="AO111">
        <f t="shared" si="13"/>
        <v>0.10865189524355738</v>
      </c>
    </row>
    <row r="112" spans="35:41" x14ac:dyDescent="0.45">
      <c r="AI112" s="92">
        <f t="shared" si="11"/>
        <v>1.5400000000000005</v>
      </c>
      <c r="AJ112" s="92">
        <f t="shared" si="7"/>
        <v>13.34</v>
      </c>
      <c r="AK112">
        <f t="shared" si="8"/>
        <v>1.1690818490357726</v>
      </c>
      <c r="AL112">
        <f t="shared" si="9"/>
        <v>3.4305616519448141E-2</v>
      </c>
      <c r="AM112">
        <f t="shared" si="10"/>
        <v>2.4181968015354816</v>
      </c>
      <c r="AN112">
        <f t="shared" si="12"/>
        <v>7.0959729817423461E-2</v>
      </c>
      <c r="AO112">
        <f t="shared" si="13"/>
        <v>0.10927798391883216</v>
      </c>
    </row>
    <row r="113" spans="35:41" x14ac:dyDescent="0.45">
      <c r="AI113" s="92">
        <f t="shared" si="11"/>
        <v>1.5440000000000005</v>
      </c>
      <c r="AJ113" s="92">
        <f t="shared" si="7"/>
        <v>13.334</v>
      </c>
      <c r="AK113">
        <f t="shared" si="8"/>
        <v>1.1691787493982795</v>
      </c>
      <c r="AL113">
        <f t="shared" si="9"/>
        <v>3.4235237376441532E-2</v>
      </c>
      <c r="AM113">
        <f t="shared" si="10"/>
        <v>2.4309766541152378</v>
      </c>
      <c r="AN113">
        <f t="shared" si="12"/>
        <v>7.1182496990348773E-2</v>
      </c>
      <c r="AO113">
        <f t="shared" si="13"/>
        <v>0.10990577535309853</v>
      </c>
    </row>
    <row r="114" spans="35:41" x14ac:dyDescent="0.45">
      <c r="AI114" s="92">
        <f t="shared" si="11"/>
        <v>1.5480000000000005</v>
      </c>
      <c r="AJ114" s="92">
        <f t="shared" si="7"/>
        <v>13.327999999999999</v>
      </c>
      <c r="AK114">
        <f t="shared" si="8"/>
        <v>1.1692746921662966</v>
      </c>
      <c r="AL114">
        <f t="shared" si="9"/>
        <v>3.4165102158604382E-2</v>
      </c>
      <c r="AM114">
        <f t="shared" si="10"/>
        <v>2.4437892245970492</v>
      </c>
      <c r="AN114">
        <f t="shared" si="12"/>
        <v>7.1405213053717859E-2</v>
      </c>
      <c r="AO114">
        <f t="shared" si="13"/>
        <v>0.11053526980715528</v>
      </c>
    </row>
    <row r="115" spans="35:41" x14ac:dyDescent="0.45">
      <c r="AI115" s="92">
        <f t="shared" si="11"/>
        <v>1.5520000000000005</v>
      </c>
      <c r="AJ115" s="92">
        <f t="shared" si="7"/>
        <v>13.321999999999999</v>
      </c>
      <c r="AK115">
        <f t="shared" si="8"/>
        <v>1.1693696771433575</v>
      </c>
      <c r="AL115">
        <f t="shared" si="9"/>
        <v>3.4095210181365826E-2</v>
      </c>
      <c r="AM115">
        <f t="shared" si="10"/>
        <v>2.4566344896123731</v>
      </c>
      <c r="AN115">
        <f t="shared" si="12"/>
        <v>7.1627878590747679E-2</v>
      </c>
      <c r="AO115">
        <f t="shared" si="13"/>
        <v>0.11116646757284043</v>
      </c>
    </row>
    <row r="116" spans="35:41" x14ac:dyDescent="0.45">
      <c r="AI116" s="92">
        <f t="shared" si="11"/>
        <v>1.5560000000000005</v>
      </c>
      <c r="AJ116" s="92">
        <f t="shared" si="7"/>
        <v>13.315999999999999</v>
      </c>
      <c r="AK116">
        <f t="shared" si="8"/>
        <v>1.1694637041364868</v>
      </c>
      <c r="AL116">
        <f t="shared" si="9"/>
        <v>3.4025560761507437E-2</v>
      </c>
      <c r="AM116">
        <f t="shared" si="10"/>
        <v>2.4695124256311596</v>
      </c>
      <c r="AN116">
        <f t="shared" si="12"/>
        <v>7.185049419866732E-2</v>
      </c>
      <c r="AO116">
        <f t="shared" si="13"/>
        <v>0.11179936897312638</v>
      </c>
    </row>
    <row r="117" spans="35:41" x14ac:dyDescent="0.45">
      <c r="AI117" s="92">
        <f t="shared" si="11"/>
        <v>1.5600000000000005</v>
      </c>
      <c r="AJ117" s="92">
        <f t="shared" si="7"/>
        <v>13.309999999999999</v>
      </c>
      <c r="AK117">
        <f t="shared" si="8"/>
        <v>1.1695567729561933</v>
      </c>
      <c r="AL117">
        <f t="shared" si="9"/>
        <v>3.3956153217161306E-2</v>
      </c>
      <c r="AM117">
        <f t="shared" si="10"/>
        <v>2.4824230089619719</v>
      </c>
      <c r="AN117">
        <f t="shared" si="12"/>
        <v>7.207306048859638E-2</v>
      </c>
      <c r="AO117">
        <f t="shared" si="13"/>
        <v>0.11243397436221039</v>
      </c>
    </row>
    <row r="118" spans="35:41" x14ac:dyDescent="0.45">
      <c r="AI118" s="92">
        <f t="shared" si="11"/>
        <v>1.5640000000000005</v>
      </c>
      <c r="AJ118" s="92">
        <f t="shared" si="7"/>
        <v>13.303999999999998</v>
      </c>
      <c r="AK118">
        <f t="shared" si="8"/>
        <v>1.169648883416462</v>
      </c>
      <c r="AL118">
        <f t="shared" si="9"/>
        <v>3.3886986867808194E-2</v>
      </c>
      <c r="AM118">
        <f t="shared" si="10"/>
        <v>2.4953662157521084</v>
      </c>
      <c r="AN118">
        <f t="shared" si="12"/>
        <v>7.2295578085424098E-2</v>
      </c>
      <c r="AO118">
        <f t="shared" si="13"/>
        <v>0.11307028412560333</v>
      </c>
    </row>
    <row r="119" spans="35:41" x14ac:dyDescent="0.45">
      <c r="AI119" s="92">
        <f t="shared" si="11"/>
        <v>1.5680000000000005</v>
      </c>
      <c r="AJ119" s="92">
        <f t="shared" si="7"/>
        <v>13.297999999999998</v>
      </c>
      <c r="AK119">
        <f t="shared" si="8"/>
        <v>1.1697400353347489</v>
      </c>
      <c r="AL119">
        <f t="shared" si="9"/>
        <v>3.3818061034276203E-2</v>
      </c>
      <c r="AM119">
        <f t="shared" si="10"/>
        <v>2.5083420219877257</v>
      </c>
      <c r="AN119">
        <f t="shared" si="12"/>
        <v>7.2518047627689639E-2</v>
      </c>
      <c r="AO119">
        <f t="shared" si="13"/>
        <v>0.1137082986802174</v>
      </c>
    </row>
    <row r="120" spans="35:41" x14ac:dyDescent="0.45">
      <c r="AI120" s="92">
        <f t="shared" si="11"/>
        <v>1.5720000000000005</v>
      </c>
      <c r="AJ120" s="92">
        <f t="shared" si="7"/>
        <v>13.292</v>
      </c>
      <c r="AK120">
        <f t="shared" si="8"/>
        <v>1.1698302285319739</v>
      </c>
      <c r="AL120">
        <f t="shared" si="9"/>
        <v>3.3749375038738899E-2</v>
      </c>
      <c r="AM120">
        <f t="shared" si="10"/>
        <v>2.5213504034939604</v>
      </c>
      <c r="AN120">
        <f t="shared" si="12"/>
        <v>7.2740469767462082E-2</v>
      </c>
      <c r="AO120">
        <f t="shared" si="13"/>
        <v>0.11434801847445043</v>
      </c>
    </row>
    <row r="121" spans="35:41" x14ac:dyDescent="0.45">
      <c r="AI121" s="92">
        <f t="shared" si="11"/>
        <v>1.5760000000000005</v>
      </c>
      <c r="AJ121" s="92">
        <f t="shared" si="7"/>
        <v>13.286</v>
      </c>
      <c r="AK121">
        <f t="shared" si="8"/>
        <v>1.1699194628325134</v>
      </c>
      <c r="AL121">
        <f t="shared" si="9"/>
        <v>3.3680928204713509E-2</v>
      </c>
      <c r="AM121">
        <f t="shared" si="10"/>
        <v>2.5343913359350561</v>
      </c>
      <c r="AN121">
        <f t="shared" si="12"/>
        <v>7.2962845170220836E-2</v>
      </c>
      <c r="AO121">
        <f t="shared" si="13"/>
        <v>0.11498944398826808</v>
      </c>
    </row>
    <row r="122" spans="35:41" x14ac:dyDescent="0.45">
      <c r="AI122" s="92">
        <f t="shared" si="11"/>
        <v>1.5800000000000005</v>
      </c>
      <c r="AJ122" s="92">
        <f t="shared" si="7"/>
        <v>13.28</v>
      </c>
      <c r="AK122">
        <f t="shared" si="8"/>
        <v>1.1700077380641951</v>
      </c>
      <c r="AL122">
        <f t="shared" si="9"/>
        <v>3.3612719857059777E-2</v>
      </c>
      <c r="AM122">
        <f t="shared" si="10"/>
        <v>2.5474647948144922</v>
      </c>
      <c r="AN122">
        <f t="shared" si="12"/>
        <v>7.3185174514737841E-2</v>
      </c>
      <c r="AO122">
        <f t="shared" si="13"/>
        <v>0.11563257573328582</v>
      </c>
    </row>
    <row r="123" spans="35:41" x14ac:dyDescent="0.45">
      <c r="AI123" s="92">
        <f t="shared" si="11"/>
        <v>1.5840000000000005</v>
      </c>
      <c r="AJ123" s="92">
        <f t="shared" si="7"/>
        <v>13.273999999999999</v>
      </c>
      <c r="AK123">
        <f t="shared" si="8"/>
        <v>1.1700950540582888</v>
      </c>
      <c r="AL123">
        <f t="shared" si="9"/>
        <v>3.3544749321977707E-2</v>
      </c>
      <c r="AM123">
        <f t="shared" si="10"/>
        <v>2.5605707554750983</v>
      </c>
      <c r="AN123">
        <f t="shared" si="12"/>
        <v>7.3407458492957975E-2</v>
      </c>
      <c r="AO123">
        <f t="shared" si="13"/>
        <v>0.11627741425284548</v>
      </c>
    </row>
    <row r="124" spans="35:41" x14ac:dyDescent="0.45">
      <c r="AI124" s="92">
        <f t="shared" si="11"/>
        <v>1.5880000000000005</v>
      </c>
      <c r="AJ124" s="92">
        <f t="shared" si="7"/>
        <v>13.267999999999999</v>
      </c>
      <c r="AK124">
        <f t="shared" si="8"/>
        <v>1.1701814106495032</v>
      </c>
      <c r="AL124">
        <f t="shared" si="9"/>
        <v>3.3477015927006304E-2</v>
      </c>
      <c r="AM124">
        <f t="shared" si="10"/>
        <v>2.5737091930992002</v>
      </c>
      <c r="AN124">
        <f t="shared" si="12"/>
        <v>7.3629697809882086E-2</v>
      </c>
      <c r="AO124">
        <f t="shared" si="13"/>
        <v>0.11692396012209279</v>
      </c>
    </row>
    <row r="125" spans="35:41" x14ac:dyDescent="0.45">
      <c r="AI125" s="92">
        <f t="shared" si="11"/>
        <v>1.5920000000000005</v>
      </c>
      <c r="AJ125" s="92">
        <f t="shared" si="7"/>
        <v>13.261999999999999</v>
      </c>
      <c r="AK125">
        <f t="shared" si="8"/>
        <v>1.1702668076759761</v>
      </c>
      <c r="AL125">
        <f t="shared" si="9"/>
        <v>3.3409519001021667E-2</v>
      </c>
      <c r="AM125">
        <f t="shared" si="10"/>
        <v>2.5868800827087322</v>
      </c>
      <c r="AN125">
        <f t="shared" si="12"/>
        <v>7.3851893183448869E-2</v>
      </c>
      <c r="AO125">
        <f t="shared" si="13"/>
        <v>0.11757221394805063</v>
      </c>
    </row>
    <row r="126" spans="35:41" x14ac:dyDescent="0.45">
      <c r="AI126" s="92">
        <f t="shared" si="11"/>
        <v>1.5960000000000005</v>
      </c>
      <c r="AJ126" s="92">
        <f t="shared" si="7"/>
        <v>13.256</v>
      </c>
      <c r="AK126">
        <f t="shared" si="8"/>
        <v>1.1703512449792695</v>
      </c>
      <c r="AL126">
        <f t="shared" si="9"/>
        <v>3.3342257874235531E-2</v>
      </c>
      <c r="AM126">
        <f t="shared" si="10"/>
        <v>2.6000833991653782</v>
      </c>
      <c r="AN126">
        <f t="shared" si="12"/>
        <v>7.4074045344418374E-2</v>
      </c>
      <c r="AO126">
        <f t="shared" si="13"/>
        <v>0.11822217636969176</v>
      </c>
    </row>
    <row r="127" spans="35:41" x14ac:dyDescent="0.45">
      <c r="AI127" s="92">
        <f t="shared" si="11"/>
        <v>1.6000000000000005</v>
      </c>
      <c r="AJ127" s="92">
        <f t="shared" si="7"/>
        <v>13.25</v>
      </c>
      <c r="AK127">
        <f t="shared" si="8"/>
        <v>1.1704347224043623</v>
      </c>
      <c r="AL127">
        <f t="shared" si="9"/>
        <v>3.3275231878193465E-2</v>
      </c>
      <c r="AM127">
        <f t="shared" si="10"/>
        <v>2.613319117170696</v>
      </c>
      <c r="AN127">
        <f t="shared" si="12"/>
        <v>7.429615503625514E-2</v>
      </c>
      <c r="AO127">
        <f t="shared" si="13"/>
        <v>0.11887384805800827</v>
      </c>
    </row>
    <row r="128" spans="35:41" x14ac:dyDescent="0.45">
      <c r="AI128" s="92">
        <f t="shared" si="11"/>
        <v>1.6040000000000005</v>
      </c>
      <c r="AJ128" s="92">
        <f t="shared" si="7"/>
        <v>13.244</v>
      </c>
      <c r="AK128">
        <f t="shared" si="8"/>
        <v>1.1705172397996435</v>
      </c>
      <c r="AL128">
        <f t="shared" si="9"/>
        <v>3.3208440345773166E-2</v>
      </c>
      <c r="AM128">
        <f t="shared" si="10"/>
        <v>2.6265872112662527</v>
      </c>
      <c r="AN128">
        <f t="shared" si="12"/>
        <v>7.4518223015011945E-2</v>
      </c>
      <c r="AO128">
        <f t="shared" si="13"/>
        <v>0.11952722971607919</v>
      </c>
    </row>
    <row r="129" spans="35:41" x14ac:dyDescent="0.45">
      <c r="AI129" s="92">
        <f t="shared" si="11"/>
        <v>1.6080000000000005</v>
      </c>
      <c r="AJ129" s="92">
        <f t="shared" si="7"/>
        <v>13.238</v>
      </c>
      <c r="AK129">
        <f t="shared" si="8"/>
        <v>1.1705987970169061</v>
      </c>
      <c r="AL129">
        <f t="shared" si="9"/>
        <v>3.3141882611183122E-2</v>
      </c>
      <c r="AM129">
        <f t="shared" si="10"/>
        <v>2.6398876558337543</v>
      </c>
      <c r="AN129">
        <f t="shared" si="12"/>
        <v>7.4740250049214862E-2</v>
      </c>
      <c r="AO129">
        <f t="shared" si="13"/>
        <v>0.12018232207913754</v>
      </c>
    </row>
    <row r="130" spans="35:41" x14ac:dyDescent="0.45">
      <c r="AI130" s="92">
        <f t="shared" si="11"/>
        <v>1.6120000000000005</v>
      </c>
      <c r="AJ130" s="92">
        <f t="shared" ref="AJ130:AJ193" si="14">$AE$21+$AE$22*AI130</f>
        <v>13.231999999999999</v>
      </c>
      <c r="AK130">
        <f t="shared" ref="AK130:AK193" si="15">$AE$3*AJ130^6+$AE$4*AJ130^5+$AE$5*AJ130^4+$AE$6*AJ130^3+$AE$7*AJ130^2+$AE$8*AJ130+$AE$9</f>
        <v>1.1706793939113402</v>
      </c>
      <c r="AL130">
        <f t="shared" ref="AL130:AL193" si="16">$AG$3*AJ130^6+$AG$4*AJ130^5+$AG$5*AJ130^4+$AG$6*AJ130^3+$AG$7*AJ130^2+$AG$8*AJ130+$AG$9</f>
        <v>3.3075558009960523E-2</v>
      </c>
      <c r="AM130">
        <f t="shared" ref="AM130:AM193" si="17">0.5*$AE$18*$AE$17^2*$AE$16*AI130^2*AK130*$AE$15</f>
        <v>2.6532204250951832</v>
      </c>
      <c r="AN130">
        <f t="shared" si="12"/>
        <v>7.4962236919747113E-2</v>
      </c>
      <c r="AO130">
        <f t="shared" si="13"/>
        <v>0.12083912591463239</v>
      </c>
    </row>
    <row r="131" spans="35:41" x14ac:dyDescent="0.45">
      <c r="AI131" s="92">
        <f t="shared" ref="AI131:AI194" si="18">AI130+$AE$15</f>
        <v>1.6160000000000005</v>
      </c>
      <c r="AJ131" s="92">
        <f t="shared" si="14"/>
        <v>13.225999999999999</v>
      </c>
      <c r="AK131">
        <f t="shared" si="15"/>
        <v>1.1707590303415256</v>
      </c>
      <c r="AL131">
        <f t="shared" si="16"/>
        <v>3.300946587896994E-2</v>
      </c>
      <c r="AM131">
        <f t="shared" si="17"/>
        <v>2.6665854931129287</v>
      </c>
      <c r="AN131">
        <f t="shared" ref="AN131:AN194" si="19">0.5*$AE$18*$AE$17^2*$AE$16*AI131^2*AL131*$AE$15</f>
        <v>7.5184184419735067E-2</v>
      </c>
      <c r="AO131">
        <f t="shared" ref="AO131:AO194" si="20">AN131*AI131</f>
        <v>0.12149764202229191</v>
      </c>
    </row>
    <row r="132" spans="35:41" x14ac:dyDescent="0.45">
      <c r="AI132" s="92">
        <f t="shared" si="18"/>
        <v>1.6200000000000006</v>
      </c>
      <c r="AJ132" s="92">
        <f t="shared" si="14"/>
        <v>13.219999999999999</v>
      </c>
      <c r="AK132">
        <f t="shared" si="15"/>
        <v>1.1708377061694279</v>
      </c>
      <c r="AL132">
        <f t="shared" si="16"/>
        <v>3.2943605556401488E-2</v>
      </c>
      <c r="AM132">
        <f t="shared" si="17"/>
        <v>2.6799828337899307</v>
      </c>
      <c r="AN132">
        <f t="shared" si="19"/>
        <v>7.5406093354433407E-2</v>
      </c>
      <c r="AO132">
        <f t="shared" si="20"/>
        <v>0.12215787123418216</v>
      </c>
    </row>
    <row r="133" spans="35:41" x14ac:dyDescent="0.45">
      <c r="AI133" s="92">
        <f t="shared" si="18"/>
        <v>1.6240000000000006</v>
      </c>
      <c r="AJ133" s="92">
        <f t="shared" si="14"/>
        <v>13.213999999999999</v>
      </c>
      <c r="AK133">
        <f t="shared" si="15"/>
        <v>1.1709154212603869</v>
      </c>
      <c r="AL133">
        <f t="shared" si="16"/>
        <v>3.2877976381769203E-2</v>
      </c>
      <c r="AM133">
        <f t="shared" si="17"/>
        <v>2.6934124208698029</v>
      </c>
      <c r="AN133">
        <f t="shared" si="19"/>
        <v>7.5627964541111509E-2</v>
      </c>
      <c r="AO133">
        <f t="shared" si="20"/>
        <v>0.12281981441476514</v>
      </c>
    </row>
    <row r="134" spans="35:41" x14ac:dyDescent="0.45">
      <c r="AI134" s="92">
        <f t="shared" si="18"/>
        <v>1.6280000000000006</v>
      </c>
      <c r="AJ134" s="92">
        <f t="shared" si="14"/>
        <v>13.207999999999998</v>
      </c>
      <c r="AK134">
        <f t="shared" si="15"/>
        <v>1.1709921754831163</v>
      </c>
      <c r="AL134">
        <f t="shared" si="16"/>
        <v>3.2812577695909555E-2</v>
      </c>
      <c r="AM134">
        <f t="shared" si="17"/>
        <v>2.7068742279369875</v>
      </c>
      <c r="AN134">
        <f t="shared" si="19"/>
        <v>7.5849798808940216E-2</v>
      </c>
      <c r="AO134">
        <f t="shared" si="20"/>
        <v>0.12348347246095472</v>
      </c>
    </row>
    <row r="135" spans="35:41" x14ac:dyDescent="0.45">
      <c r="AI135" s="92">
        <f t="shared" si="18"/>
        <v>1.6320000000000006</v>
      </c>
      <c r="AJ135" s="92">
        <f t="shared" si="14"/>
        <v>13.201999999999998</v>
      </c>
      <c r="AK135">
        <f t="shared" si="15"/>
        <v>1.1710679687096903</v>
      </c>
      <c r="AL135">
        <f t="shared" si="16"/>
        <v>3.2747408840979438E-2</v>
      </c>
      <c r="AM135">
        <f t="shared" si="17"/>
        <v>2.7203682284168771</v>
      </c>
      <c r="AN135">
        <f t="shared" si="19"/>
        <v>7.6071596998878152E-2</v>
      </c>
      <c r="AO135">
        <f t="shared" si="20"/>
        <v>0.12414884630216919</v>
      </c>
    </row>
    <row r="136" spans="35:41" x14ac:dyDescent="0.45">
      <c r="AI136" s="92">
        <f t="shared" si="18"/>
        <v>1.6360000000000006</v>
      </c>
      <c r="AJ136" s="92">
        <f t="shared" si="14"/>
        <v>13.196</v>
      </c>
      <c r="AK136">
        <f t="shared" si="15"/>
        <v>1.1711428008155429</v>
      </c>
      <c r="AL136">
        <f t="shared" si="16"/>
        <v>3.2682469160454967E-2</v>
      </c>
      <c r="AM136">
        <f t="shared" si="17"/>
        <v>2.7338943955759678</v>
      </c>
      <c r="AN136">
        <f t="shared" si="19"/>
        <v>7.6293359963560153E-2</v>
      </c>
      <c r="AO136">
        <f t="shared" si="20"/>
        <v>0.12481593690038445</v>
      </c>
    </row>
    <row r="137" spans="35:41" x14ac:dyDescent="0.45">
      <c r="AI137" s="92">
        <f t="shared" si="18"/>
        <v>1.6400000000000006</v>
      </c>
      <c r="AJ137" s="92">
        <f t="shared" si="14"/>
        <v>13.19</v>
      </c>
      <c r="AK137">
        <f t="shared" si="15"/>
        <v>1.1712166716794576</v>
      </c>
      <c r="AL137">
        <f t="shared" si="16"/>
        <v>3.2617757999129492E-2</v>
      </c>
      <c r="AM137">
        <f t="shared" si="17"/>
        <v>2.7474527025219899</v>
      </c>
      <c r="AN137">
        <f t="shared" si="19"/>
        <v>7.651508856718435E-2</v>
      </c>
      <c r="AO137">
        <f t="shared" si="20"/>
        <v>0.12548474525018238</v>
      </c>
    </row>
    <row r="138" spans="35:41" x14ac:dyDescent="0.45">
      <c r="AI138" s="92">
        <f t="shared" si="18"/>
        <v>1.6440000000000006</v>
      </c>
      <c r="AJ138" s="92">
        <f t="shared" si="14"/>
        <v>13.183999999999999</v>
      </c>
      <c r="AK138">
        <f t="shared" si="15"/>
        <v>1.1712895811835624</v>
      </c>
      <c r="AL138">
        <f t="shared" si="16"/>
        <v>3.2553274703112048E-2</v>
      </c>
      <c r="AM138">
        <f t="shared" si="17"/>
        <v>2.7610431222040588</v>
      </c>
      <c r="AN138">
        <f t="shared" si="19"/>
        <v>7.6736783685400947E-2</v>
      </c>
      <c r="AO138">
        <f t="shared" si="20"/>
        <v>0.1261552723787992</v>
      </c>
    </row>
    <row r="139" spans="35:41" x14ac:dyDescent="0.45">
      <c r="AI139" s="92">
        <f t="shared" si="18"/>
        <v>1.6480000000000006</v>
      </c>
      <c r="AJ139" s="92">
        <f t="shared" si="14"/>
        <v>13.177999999999999</v>
      </c>
      <c r="AK139">
        <f t="shared" si="15"/>
        <v>1.171361529213323</v>
      </c>
      <c r="AL139">
        <f t="shared" si="16"/>
        <v>3.2489018619825852E-2</v>
      </c>
      <c r="AM139">
        <f t="shared" si="17"/>
        <v>2.7746656274128094</v>
      </c>
      <c r="AN139">
        <f t="shared" si="19"/>
        <v>7.6958446205201037E-2</v>
      </c>
      <c r="AO139">
        <f t="shared" si="20"/>
        <v>0.12682751934617134</v>
      </c>
    </row>
    <row r="140" spans="35:41" x14ac:dyDescent="0.45">
      <c r="AI140" s="92">
        <f t="shared" si="18"/>
        <v>1.6520000000000006</v>
      </c>
      <c r="AJ140" s="92">
        <f t="shared" si="14"/>
        <v>13.171999999999999</v>
      </c>
      <c r="AK140">
        <f t="shared" si="15"/>
        <v>1.1714325156575356</v>
      </c>
      <c r="AL140">
        <f t="shared" si="16"/>
        <v>3.2424989098006382E-2</v>
      </c>
      <c r="AM140">
        <f t="shared" si="17"/>
        <v>2.7883201907805439</v>
      </c>
      <c r="AN140">
        <f t="shared" si="19"/>
        <v>7.7180077024805449E-2</v>
      </c>
      <c r="AO140">
        <f t="shared" si="20"/>
        <v>0.12750148724497865</v>
      </c>
    </row>
    <row r="141" spans="35:41" x14ac:dyDescent="0.45">
      <c r="AI141" s="92">
        <f t="shared" si="18"/>
        <v>1.6560000000000006</v>
      </c>
      <c r="AJ141" s="92">
        <f t="shared" si="14"/>
        <v>13.165999999999999</v>
      </c>
      <c r="AK141">
        <f t="shared" si="15"/>
        <v>1.1715025404083204</v>
      </c>
      <c r="AL141">
        <f t="shared" si="16"/>
        <v>3.2361185487699853E-2</v>
      </c>
      <c r="AM141">
        <f t="shared" si="17"/>
        <v>2.8020067847813759</v>
      </c>
      <c r="AN141">
        <f t="shared" si="19"/>
        <v>7.7401677053554593E-2</v>
      </c>
      <c r="AO141">
        <f t="shared" si="20"/>
        <v>0.12817717720068644</v>
      </c>
    </row>
    <row r="142" spans="35:41" x14ac:dyDescent="0.45">
      <c r="AI142" s="92">
        <f t="shared" si="18"/>
        <v>1.6600000000000006</v>
      </c>
      <c r="AJ142" s="92">
        <f t="shared" si="14"/>
        <v>13.16</v>
      </c>
      <c r="AK142">
        <f t="shared" si="15"/>
        <v>1.1715716033611163</v>
      </c>
      <c r="AL142">
        <f t="shared" si="16"/>
        <v>3.2297607140261766E-2</v>
      </c>
      <c r="AM142">
        <f t="shared" si="17"/>
        <v>2.8157253817313745</v>
      </c>
      <c r="AN142">
        <f t="shared" si="19"/>
        <v>7.7623247211798876E-2</v>
      </c>
      <c r="AO142">
        <f t="shared" si="20"/>
        <v>0.12885459037158617</v>
      </c>
    </row>
    <row r="143" spans="35:41" x14ac:dyDescent="0.45">
      <c r="AI143" s="92">
        <f t="shared" si="18"/>
        <v>1.6640000000000006</v>
      </c>
      <c r="AJ143" s="92">
        <f t="shared" si="14"/>
        <v>13.154</v>
      </c>
      <c r="AK143">
        <f t="shared" si="15"/>
        <v>1.171639704414672</v>
      </c>
      <c r="AL143">
        <f t="shared" si="16"/>
        <v>3.2234253408355062E-2</v>
      </c>
      <c r="AM143">
        <f t="shared" si="17"/>
        <v>2.8294759537887098</v>
      </c>
      <c r="AN143">
        <f t="shared" si="19"/>
        <v>7.7844788430789083E-2</v>
      </c>
      <c r="AO143">
        <f t="shared" si="20"/>
        <v>0.12953372794883308</v>
      </c>
    </row>
    <row r="144" spans="35:41" x14ac:dyDescent="0.45">
      <c r="AI144" s="92">
        <f t="shared" si="18"/>
        <v>1.6680000000000006</v>
      </c>
      <c r="AJ144" s="92">
        <f t="shared" si="14"/>
        <v>13.148</v>
      </c>
      <c r="AK144">
        <f t="shared" si="15"/>
        <v>1.1717068434710423</v>
      </c>
      <c r="AL144">
        <f t="shared" si="16"/>
        <v>3.2171123645948388E-2</v>
      </c>
      <c r="AM144">
        <f t="shared" si="17"/>
        <v>2.8432584729538051</v>
      </c>
      <c r="AN144">
        <f t="shared" si="19"/>
        <v>7.8066301652566811E-2</v>
      </c>
      <c r="AO144">
        <f t="shared" si="20"/>
        <v>0.13021459115648149</v>
      </c>
    </row>
    <row r="145" spans="35:41" x14ac:dyDescent="0.45">
      <c r="AI145" s="92">
        <f t="shared" si="18"/>
        <v>1.6720000000000006</v>
      </c>
      <c r="AJ145" s="92">
        <f t="shared" si="14"/>
        <v>13.141999999999999</v>
      </c>
      <c r="AK145">
        <f t="shared" si="15"/>
        <v>1.1717730204355785</v>
      </c>
      <c r="AL145">
        <f t="shared" si="16"/>
        <v>3.2108217208314693E-2</v>
      </c>
      <c r="AM145">
        <f t="shared" si="17"/>
        <v>2.8570729110694799</v>
      </c>
      <c r="AN145">
        <f t="shared" si="19"/>
        <v>7.8287787829856639E-2</v>
      </c>
      <c r="AO145">
        <f t="shared" si="20"/>
        <v>0.13089718125152036</v>
      </c>
    </row>
    <row r="146" spans="35:41" x14ac:dyDescent="0.45">
      <c r="AI146" s="92">
        <f t="shared" si="18"/>
        <v>1.6760000000000006</v>
      </c>
      <c r="AJ146" s="92">
        <f t="shared" si="14"/>
        <v>13.135999999999999</v>
      </c>
      <c r="AK146">
        <f t="shared" si="15"/>
        <v>1.1718382352169239</v>
      </c>
      <c r="AL146">
        <f t="shared" si="16"/>
        <v>3.2045533452029457E-2</v>
      </c>
      <c r="AM146">
        <f t="shared" si="17"/>
        <v>2.870919239821101</v>
      </c>
      <c r="AN146">
        <f t="shared" si="19"/>
        <v>7.8509247925957579E-2</v>
      </c>
      <c r="AO146">
        <f t="shared" si="20"/>
        <v>0.13158149952390494</v>
      </c>
    </row>
    <row r="147" spans="35:41" x14ac:dyDescent="0.45">
      <c r="AI147" s="92">
        <f t="shared" si="18"/>
        <v>1.6800000000000006</v>
      </c>
      <c r="AJ147" s="92">
        <f t="shared" si="14"/>
        <v>13.129999999999999</v>
      </c>
      <c r="AK147">
        <f t="shared" si="15"/>
        <v>1.171902487727007</v>
      </c>
      <c r="AL147">
        <f t="shared" si="16"/>
        <v>3.198307173496906E-2</v>
      </c>
      <c r="AM147">
        <f t="shared" si="17"/>
        <v>2.8847974307367332</v>
      </c>
      <c r="AN147">
        <f t="shared" si="19"/>
        <v>7.8730682914635391E-2</v>
      </c>
      <c r="AO147">
        <f t="shared" si="20"/>
        <v>0.13226754729658752</v>
      </c>
    </row>
    <row r="148" spans="35:41" x14ac:dyDescent="0.45">
      <c r="AI148" s="92">
        <f t="shared" si="18"/>
        <v>1.6840000000000006</v>
      </c>
      <c r="AJ148" s="92">
        <f t="shared" si="14"/>
        <v>13.123999999999999</v>
      </c>
      <c r="AK148">
        <f t="shared" si="15"/>
        <v>1.1719657778810348</v>
      </c>
      <c r="AL148">
        <f t="shared" si="16"/>
        <v>3.1920831416309199E-2</v>
      </c>
      <c r="AM148">
        <f t="shared" si="17"/>
        <v>2.8987074551872909</v>
      </c>
      <c r="AN148">
        <f t="shared" si="19"/>
        <v>7.89520937800154E-2</v>
      </c>
      <c r="AO148">
        <f t="shared" si="20"/>
        <v>0.13295532592554599</v>
      </c>
    </row>
    <row r="149" spans="35:41" x14ac:dyDescent="0.45">
      <c r="AI149" s="92">
        <f t="shared" si="18"/>
        <v>1.6880000000000006</v>
      </c>
      <c r="AJ149" s="92">
        <f t="shared" si="14"/>
        <v>13.117999999999999</v>
      </c>
      <c r="AK149">
        <f t="shared" si="15"/>
        <v>1.172028105597485</v>
      </c>
      <c r="AL149">
        <f t="shared" si="16"/>
        <v>3.1858811856523166E-2</v>
      </c>
      <c r="AM149">
        <f t="shared" si="17"/>
        <v>2.9126492843866867</v>
      </c>
      <c r="AN149">
        <f t="shared" si="19"/>
        <v>7.9173481516475505E-2</v>
      </c>
      <c r="AO149">
        <f t="shared" si="20"/>
        <v>0.13364483679981071</v>
      </c>
    </row>
    <row r="150" spans="35:41" x14ac:dyDescent="0.45">
      <c r="AI150" s="92">
        <f t="shared" si="18"/>
        <v>1.6920000000000006</v>
      </c>
      <c r="AJ150" s="92">
        <f t="shared" si="14"/>
        <v>13.111999999999998</v>
      </c>
      <c r="AK150">
        <f t="shared" si="15"/>
        <v>1.1720894707981016</v>
      </c>
      <c r="AL150">
        <f t="shared" si="16"/>
        <v>3.1797012417380255E-2</v>
      </c>
      <c r="AM150">
        <f t="shared" si="17"/>
        <v>2.9266228893919881</v>
      </c>
      <c r="AN150">
        <f t="shared" si="19"/>
        <v>7.9394847128539753E-2</v>
      </c>
      <c r="AO150">
        <f t="shared" si="20"/>
        <v>0.13433608134148931</v>
      </c>
    </row>
    <row r="151" spans="35:41" x14ac:dyDescent="0.45">
      <c r="AI151" s="92">
        <f t="shared" si="18"/>
        <v>1.6960000000000006</v>
      </c>
      <c r="AJ151" s="92">
        <f t="shared" si="14"/>
        <v>13.105999999999998</v>
      </c>
      <c r="AK151">
        <f t="shared" si="15"/>
        <v>1.1721498734078859</v>
      </c>
      <c r="AL151">
        <f t="shared" si="16"/>
        <v>3.1735432461944151E-2</v>
      </c>
      <c r="AM151">
        <f t="shared" si="17"/>
        <v>2.940628241103568</v>
      </c>
      <c r="AN151">
        <f t="shared" si="19"/>
        <v>7.9616191630772437E-2</v>
      </c>
      <c r="AO151">
        <f t="shared" si="20"/>
        <v>0.1350290610057901</v>
      </c>
    </row>
    <row r="152" spans="35:41" x14ac:dyDescent="0.45">
      <c r="AI152" s="92">
        <f t="shared" si="18"/>
        <v>1.7000000000000006</v>
      </c>
      <c r="AJ152" s="92">
        <f t="shared" si="14"/>
        <v>13.1</v>
      </c>
      <c r="AK152">
        <f t="shared" si="15"/>
        <v>1.1722093133550926</v>
      </c>
      <c r="AL152">
        <f t="shared" si="16"/>
        <v>3.1674071354571329E-2</v>
      </c>
      <c r="AM152">
        <f t="shared" si="17"/>
        <v>2.9546653102652631</v>
      </c>
      <c r="AN152">
        <f t="shared" si="19"/>
        <v>7.9837516047672683E-2</v>
      </c>
      <c r="AO152">
        <f t="shared" si="20"/>
        <v>0.13572377728104362</v>
      </c>
    </row>
    <row r="153" spans="35:41" x14ac:dyDescent="0.45">
      <c r="AI153" s="92">
        <f t="shared" si="18"/>
        <v>1.7040000000000006</v>
      </c>
      <c r="AJ153" s="92">
        <f t="shared" si="14"/>
        <v>13.093999999999999</v>
      </c>
      <c r="AK153">
        <f t="shared" si="15"/>
        <v>1.1722677905712215</v>
      </c>
      <c r="AL153">
        <f t="shared" si="16"/>
        <v>3.1612928460909254E-2</v>
      </c>
      <c r="AM153">
        <f t="shared" si="17"/>
        <v>2.9687340674645277</v>
      </c>
      <c r="AN153">
        <f t="shared" si="19"/>
        <v>8.0058821413568765E-2</v>
      </c>
      <c r="AO153">
        <f t="shared" si="20"/>
        <v>0.13642023168872122</v>
      </c>
    </row>
    <row r="154" spans="35:41" x14ac:dyDescent="0.45">
      <c r="AI154" s="92">
        <f t="shared" si="18"/>
        <v>1.7080000000000006</v>
      </c>
      <c r="AJ154" s="92">
        <f t="shared" si="14"/>
        <v>13.087999999999999</v>
      </c>
      <c r="AK154">
        <f t="shared" si="15"/>
        <v>1.1723253049910118</v>
      </c>
      <c r="AL154">
        <f t="shared" si="16"/>
        <v>3.15520031478949E-2</v>
      </c>
      <c r="AM154">
        <f t="shared" si="17"/>
        <v>2.9828344831325886</v>
      </c>
      <c r="AN154">
        <f t="shared" si="19"/>
        <v>8.0280108772513833E-2</v>
      </c>
      <c r="AO154">
        <f t="shared" si="20"/>
        <v>0.13711842578345368</v>
      </c>
    </row>
    <row r="155" spans="35:41" x14ac:dyDescent="0.45">
      <c r="AI155" s="92">
        <f t="shared" si="18"/>
        <v>1.7120000000000006</v>
      </c>
      <c r="AJ155" s="92">
        <f t="shared" si="14"/>
        <v>13.081999999999999</v>
      </c>
      <c r="AK155">
        <f t="shared" si="15"/>
        <v>1.172381856552434</v>
      </c>
      <c r="AL155">
        <f t="shared" si="16"/>
        <v>3.1491294783753107E-2</v>
      </c>
      <c r="AM155">
        <f t="shared" si="17"/>
        <v>2.9969665275446036</v>
      </c>
      <c r="AN155">
        <f t="shared" si="19"/>
        <v>8.0501379178181634E-2</v>
      </c>
      <c r="AO155">
        <f t="shared" si="20"/>
        <v>0.13781836115304702</v>
      </c>
    </row>
    <row r="156" spans="35:41" x14ac:dyDescent="0.45">
      <c r="AI156" s="92">
        <f t="shared" si="18"/>
        <v>1.7160000000000006</v>
      </c>
      <c r="AJ156" s="92">
        <f t="shared" si="14"/>
        <v>13.075999999999999</v>
      </c>
      <c r="AK156">
        <f t="shared" si="15"/>
        <v>1.1724374451966866</v>
      </c>
      <c r="AL156">
        <f t="shared" si="16"/>
        <v>3.1430802737994978E-2</v>
      </c>
      <c r="AM156">
        <f t="shared" si="17"/>
        <v>3.0111301708198237</v>
      </c>
      <c r="AN156">
        <f t="shared" si="19"/>
        <v>8.0722633693762619E-2</v>
      </c>
      <c r="AO156">
        <f t="shared" si="20"/>
        <v>0.13852003941849669</v>
      </c>
    </row>
    <row r="157" spans="35:41" x14ac:dyDescent="0.45">
      <c r="AI157" s="92">
        <f t="shared" si="18"/>
        <v>1.7200000000000006</v>
      </c>
      <c r="AJ157" s="92">
        <f t="shared" si="14"/>
        <v>13.069999999999999</v>
      </c>
      <c r="AK157">
        <f t="shared" si="15"/>
        <v>1.1724920708681863</v>
      </c>
      <c r="AL157">
        <f t="shared" si="16"/>
        <v>3.1370526381415985E-2</v>
      </c>
      <c r="AM157">
        <f t="shared" si="17"/>
        <v>3.0253253829217468</v>
      </c>
      <c r="AN157">
        <f t="shared" si="19"/>
        <v>8.0943873391859877E-2</v>
      </c>
      <c r="AO157">
        <f t="shared" si="20"/>
        <v>0.13922346223399903</v>
      </c>
    </row>
    <row r="158" spans="35:41" x14ac:dyDescent="0.45">
      <c r="AI158" s="92">
        <f t="shared" si="18"/>
        <v>1.7240000000000006</v>
      </c>
      <c r="AJ158" s="92">
        <f t="shared" si="14"/>
        <v>13.064</v>
      </c>
      <c r="AK158">
        <f t="shared" si="15"/>
        <v>1.172545733514563</v>
      </c>
      <c r="AL158">
        <f t="shared" si="16"/>
        <v>3.1310465086094828E-2</v>
      </c>
      <c r="AM158">
        <f t="shared" si="17"/>
        <v>3.0395521336582787</v>
      </c>
      <c r="AN158">
        <f t="shared" si="19"/>
        <v>8.1165099354387427E-2</v>
      </c>
      <c r="AO158">
        <f t="shared" si="20"/>
        <v>0.13992863128696398</v>
      </c>
    </row>
    <row r="159" spans="35:41" x14ac:dyDescent="0.45">
      <c r="AI159" s="92">
        <f t="shared" si="18"/>
        <v>1.7280000000000006</v>
      </c>
      <c r="AJ159" s="92">
        <f t="shared" si="14"/>
        <v>13.058</v>
      </c>
      <c r="AK159">
        <f t="shared" si="15"/>
        <v>1.1725984330866526</v>
      </c>
      <c r="AL159">
        <f t="shared" si="16"/>
        <v>3.1250618225391297E-2</v>
      </c>
      <c r="AM159">
        <f t="shared" si="17"/>
        <v>3.0538103926818971</v>
      </c>
      <c r="AN159">
        <f t="shared" si="19"/>
        <v>8.1386312672466196E-2</v>
      </c>
      <c r="AO159">
        <f t="shared" si="20"/>
        <v>0.14063554829802163</v>
      </c>
    </row>
    <row r="160" spans="35:41" x14ac:dyDescent="0.45">
      <c r="AI160" s="92">
        <f t="shared" si="18"/>
        <v>1.7320000000000007</v>
      </c>
      <c r="AJ160" s="92">
        <f t="shared" si="14"/>
        <v>13.052</v>
      </c>
      <c r="AK160">
        <f t="shared" si="15"/>
        <v>1.1726501695384921</v>
      </c>
      <c r="AL160">
        <f t="shared" si="16"/>
        <v>3.1190985173945064E-2</v>
      </c>
      <c r="AM160">
        <f t="shared" si="17"/>
        <v>3.0681001294898098</v>
      </c>
      <c r="AN160">
        <f t="shared" si="19"/>
        <v>8.1607514446322998E-2</v>
      </c>
      <c r="AO160">
        <f t="shared" si="20"/>
        <v>0.14134421502103148</v>
      </c>
    </row>
    <row r="161" spans="35:41" x14ac:dyDescent="0.45">
      <c r="AI161" s="92">
        <f t="shared" si="18"/>
        <v>1.7360000000000007</v>
      </c>
      <c r="AJ161" s="92">
        <f t="shared" si="14"/>
        <v>13.045999999999999</v>
      </c>
      <c r="AK161">
        <f t="shared" si="15"/>
        <v>1.1727009428273112</v>
      </c>
      <c r="AL161">
        <f t="shared" si="16"/>
        <v>3.1131565307673657E-2</v>
      </c>
      <c r="AM161">
        <f t="shared" si="17"/>
        <v>3.0824213134241245</v>
      </c>
      <c r="AN161">
        <f t="shared" si="19"/>
        <v>8.1828705785187764E-2</v>
      </c>
      <c r="AO161">
        <f t="shared" si="20"/>
        <v>0.14205463324308601</v>
      </c>
    </row>
    <row r="162" spans="35:41" x14ac:dyDescent="0.45">
      <c r="AI162" s="92">
        <f t="shared" si="18"/>
        <v>1.7400000000000007</v>
      </c>
      <c r="AJ162" s="92">
        <f t="shared" si="14"/>
        <v>13.04</v>
      </c>
      <c r="AK162">
        <f t="shared" si="15"/>
        <v>1.1727507529135277</v>
      </c>
      <c r="AL162">
        <f t="shared" si="16"/>
        <v>3.1072358003771335E-2</v>
      </c>
      <c r="AM162">
        <f t="shared" si="17"/>
        <v>3.0967739136720032</v>
      </c>
      <c r="AN162">
        <f t="shared" si="19"/>
        <v>8.2049887807193411E-2</v>
      </c>
      <c r="AO162">
        <f t="shared" si="20"/>
        <v>0.14276680478451659</v>
      </c>
    </row>
    <row r="163" spans="35:41" x14ac:dyDescent="0.45">
      <c r="AI163" s="92">
        <f t="shared" si="18"/>
        <v>1.7440000000000007</v>
      </c>
      <c r="AJ163" s="92">
        <f t="shared" si="14"/>
        <v>13.033999999999999</v>
      </c>
      <c r="AK163">
        <f t="shared" si="15"/>
        <v>1.1727995997607379</v>
      </c>
      <c r="AL163">
        <f t="shared" si="16"/>
        <v>3.1013362640706862E-2</v>
      </c>
      <c r="AM163">
        <f t="shared" si="17"/>
        <v>3.1111578992658311</v>
      </c>
      <c r="AN163">
        <f t="shared" si="19"/>
        <v>8.2271061639273516E-2</v>
      </c>
      <c r="AO163">
        <f t="shared" si="20"/>
        <v>0.14348073149889307</v>
      </c>
    </row>
    <row r="164" spans="35:41" x14ac:dyDescent="0.45">
      <c r="AI164" s="92">
        <f t="shared" si="18"/>
        <v>1.7480000000000007</v>
      </c>
      <c r="AJ164" s="92">
        <f t="shared" si="14"/>
        <v>13.027999999999999</v>
      </c>
      <c r="AK164">
        <f t="shared" si="15"/>
        <v>1.1728474833357143</v>
      </c>
      <c r="AL164">
        <f t="shared" si="16"/>
        <v>3.0954578598222503E-2</v>
      </c>
      <c r="AM164">
        <f t="shared" si="17"/>
        <v>3.125573239083383</v>
      </c>
      <c r="AN164">
        <f t="shared" si="19"/>
        <v>8.2492228417063204E-2</v>
      </c>
      <c r="AO164">
        <f t="shared" si="20"/>
        <v>0.14419641527302654</v>
      </c>
    </row>
    <row r="165" spans="35:41" x14ac:dyDescent="0.45">
      <c r="AI165" s="92">
        <f t="shared" si="18"/>
        <v>1.7520000000000007</v>
      </c>
      <c r="AJ165" s="92">
        <f t="shared" si="14"/>
        <v>13.021999999999998</v>
      </c>
      <c r="AK165">
        <f t="shared" si="15"/>
        <v>1.1728944036083959</v>
      </c>
      <c r="AL165">
        <f t="shared" si="16"/>
        <v>3.0896005257331865E-2</v>
      </c>
      <c r="AM165">
        <f t="shared" si="17"/>
        <v>3.1400199018479897</v>
      </c>
      <c r="AN165">
        <f t="shared" si="19"/>
        <v>8.2713389284797947E-2</v>
      </c>
      <c r="AO165">
        <f t="shared" si="20"/>
        <v>0.14491385802696605</v>
      </c>
    </row>
    <row r="166" spans="35:41" x14ac:dyDescent="0.45">
      <c r="AI166" s="92">
        <f t="shared" si="18"/>
        <v>1.7560000000000007</v>
      </c>
      <c r="AJ166" s="92">
        <f t="shared" si="14"/>
        <v>13.015999999999998</v>
      </c>
      <c r="AK166">
        <f t="shared" si="15"/>
        <v>1.1729403605518827</v>
      </c>
      <c r="AL166">
        <f t="shared" si="16"/>
        <v>3.0837642000318664E-2</v>
      </c>
      <c r="AM166">
        <f t="shared" si="17"/>
        <v>3.1544978561287014</v>
      </c>
      <c r="AN166">
        <f t="shared" si="19"/>
        <v>8.2934545395214707E-2</v>
      </c>
      <c r="AO166">
        <f t="shared" si="20"/>
        <v>0.14563306171399709</v>
      </c>
    </row>
    <row r="167" spans="35:41" x14ac:dyDescent="0.45">
      <c r="AI167" s="92">
        <f t="shared" si="18"/>
        <v>1.7600000000000007</v>
      </c>
      <c r="AJ167" s="92">
        <f t="shared" si="14"/>
        <v>13.009999999999998</v>
      </c>
      <c r="AK167">
        <f t="shared" si="15"/>
        <v>1.1729853541424298</v>
      </c>
      <c r="AL167">
        <f t="shared" si="16"/>
        <v>3.0779488210734948E-2</v>
      </c>
      <c r="AM167">
        <f t="shared" si="17"/>
        <v>3.1690070703404607</v>
      </c>
      <c r="AN167">
        <f t="shared" si="19"/>
        <v>8.3155697909452375E-2</v>
      </c>
      <c r="AO167">
        <f t="shared" si="20"/>
        <v>0.14635402832063624</v>
      </c>
    </row>
    <row r="168" spans="35:41" x14ac:dyDescent="0.45">
      <c r="AI168" s="92">
        <f t="shared" si="18"/>
        <v>1.7640000000000007</v>
      </c>
      <c r="AJ168" s="92">
        <f t="shared" si="14"/>
        <v>13.004</v>
      </c>
      <c r="AK168">
        <f t="shared" si="15"/>
        <v>1.1730293843594399</v>
      </c>
      <c r="AL168">
        <f t="shared" si="16"/>
        <v>3.0721543273399373E-2</v>
      </c>
      <c r="AM168">
        <f t="shared" si="17"/>
        <v>3.1835475127442665</v>
      </c>
      <c r="AN168">
        <f t="shared" si="19"/>
        <v>8.3376847996952622E-2</v>
      </c>
      <c r="AO168">
        <f t="shared" si="20"/>
        <v>0.14707675986662447</v>
      </c>
    </row>
    <row r="169" spans="35:41" x14ac:dyDescent="0.45">
      <c r="AI169" s="92">
        <f t="shared" si="18"/>
        <v>1.7680000000000007</v>
      </c>
      <c r="AJ169" s="92">
        <f t="shared" si="14"/>
        <v>12.997999999999999</v>
      </c>
      <c r="AK169">
        <f t="shared" si="15"/>
        <v>1.1730724511854589</v>
      </c>
      <c r="AL169">
        <f t="shared" si="16"/>
        <v>3.066380657439579E-2</v>
      </c>
      <c r="AM169">
        <f t="shared" si="17"/>
        <v>3.1981191514473517</v>
      </c>
      <c r="AN169">
        <f t="shared" si="19"/>
        <v>8.3597996835362037E-2</v>
      </c>
      <c r="AO169">
        <f t="shared" si="20"/>
        <v>0.14780125840492014</v>
      </c>
    </row>
    <row r="170" spans="35:41" x14ac:dyDescent="0.45">
      <c r="AI170" s="92">
        <f t="shared" si="18"/>
        <v>1.7720000000000007</v>
      </c>
      <c r="AJ170" s="92">
        <f t="shared" si="14"/>
        <v>12.991999999999999</v>
      </c>
      <c r="AK170">
        <f t="shared" si="15"/>
        <v>1.1731145546061663</v>
      </c>
      <c r="AL170">
        <f t="shared" si="16"/>
        <v>3.0606277501071526E-2</v>
      </c>
      <c r="AM170">
        <f t="shared" si="17"/>
        <v>3.2127219544033414</v>
      </c>
      <c r="AN170">
        <f t="shared" si="19"/>
        <v>8.3819145610433882E-2</v>
      </c>
      <c r="AO170">
        <f t="shared" si="20"/>
        <v>0.14852752602168889</v>
      </c>
    </row>
    <row r="171" spans="35:41" x14ac:dyDescent="0.45">
      <c r="AI171" s="92">
        <f t="shared" si="18"/>
        <v>1.7760000000000007</v>
      </c>
      <c r="AJ171" s="92">
        <f t="shared" si="14"/>
        <v>12.985999999999999</v>
      </c>
      <c r="AK171">
        <f t="shared" si="15"/>
        <v>1.1731556946103714</v>
      </c>
      <c r="AL171">
        <f t="shared" si="16"/>
        <v>3.054895544203582E-2</v>
      </c>
      <c r="AM171">
        <f t="shared" si="17"/>
        <v>3.2273558894124372</v>
      </c>
      <c r="AN171">
        <f t="shared" si="19"/>
        <v>8.4040295515930591E-2</v>
      </c>
      <c r="AO171">
        <f t="shared" si="20"/>
        <v>0.14925556483629279</v>
      </c>
    </row>
    <row r="172" spans="35:41" x14ac:dyDescent="0.45">
      <c r="AI172" s="92">
        <f t="shared" si="18"/>
        <v>1.7800000000000007</v>
      </c>
      <c r="AJ172" s="92">
        <f t="shared" si="14"/>
        <v>12.979999999999999</v>
      </c>
      <c r="AK172">
        <f t="shared" si="15"/>
        <v>1.1731958711900061</v>
      </c>
      <c r="AL172">
        <f t="shared" si="16"/>
        <v>3.0491839787158082E-2</v>
      </c>
      <c r="AM172">
        <f t="shared" si="17"/>
        <v>3.2420209241215829</v>
      </c>
      <c r="AN172">
        <f t="shared" si="19"/>
        <v>8.4261447753526328E-2</v>
      </c>
      <c r="AO172">
        <f t="shared" si="20"/>
        <v>0.14998537700127693</v>
      </c>
    </row>
    <row r="173" spans="35:41" x14ac:dyDescent="0.45">
      <c r="AI173" s="92">
        <f t="shared" si="18"/>
        <v>1.7840000000000007</v>
      </c>
      <c r="AJ173" s="92">
        <f t="shared" si="14"/>
        <v>12.973999999999998</v>
      </c>
      <c r="AK173">
        <f t="shared" si="15"/>
        <v>1.1732350843401171</v>
      </c>
      <c r="AL173">
        <f t="shared" si="16"/>
        <v>3.043492992756635E-2</v>
      </c>
      <c r="AM173">
        <f t="shared" si="17"/>
        <v>3.2567170260246336</v>
      </c>
      <c r="AN173">
        <f t="shared" si="19"/>
        <v>8.4482603532710268E-2</v>
      </c>
      <c r="AO173">
        <f t="shared" si="20"/>
        <v>0.15071696470235518</v>
      </c>
    </row>
    <row r="174" spans="35:41" x14ac:dyDescent="0.45">
      <c r="AI174" s="92">
        <f t="shared" si="18"/>
        <v>1.7880000000000007</v>
      </c>
      <c r="AJ174" s="92">
        <f t="shared" si="14"/>
        <v>12.968</v>
      </c>
      <c r="AK174">
        <f t="shared" si="15"/>
        <v>1.1732733340588615</v>
      </c>
      <c r="AL174">
        <f t="shared" si="16"/>
        <v>3.0378225255645874E-2</v>
      </c>
      <c r="AM174">
        <f t="shared" si="17"/>
        <v>3.2714441624625401</v>
      </c>
      <c r="AN174">
        <f t="shared" si="19"/>
        <v>8.4703764070690968E-2</v>
      </c>
      <c r="AO174">
        <f t="shared" si="20"/>
        <v>0.15145033015839551</v>
      </c>
    </row>
    <row r="175" spans="35:41" x14ac:dyDescent="0.45">
      <c r="AI175" s="92">
        <f t="shared" si="18"/>
        <v>1.7920000000000007</v>
      </c>
      <c r="AJ175" s="92">
        <f t="shared" si="14"/>
        <v>12.962</v>
      </c>
      <c r="AK175">
        <f t="shared" si="15"/>
        <v>1.1733106203474997</v>
      </c>
      <c r="AL175">
        <f t="shared" si="16"/>
        <v>3.0321725165037072E-2</v>
      </c>
      <c r="AM175">
        <f t="shared" si="17"/>
        <v>3.2862023006235153</v>
      </c>
      <c r="AN175">
        <f t="shared" si="19"/>
        <v>8.4924930592299067E-2</v>
      </c>
      <c r="AO175">
        <f t="shared" si="20"/>
        <v>0.15218547562139997</v>
      </c>
    </row>
    <row r="176" spans="35:41" x14ac:dyDescent="0.45">
      <c r="AI176" s="92">
        <f t="shared" si="18"/>
        <v>1.7960000000000007</v>
      </c>
      <c r="AJ176" s="92">
        <f t="shared" si="14"/>
        <v>12.956</v>
      </c>
      <c r="AK176">
        <f t="shared" si="15"/>
        <v>1.1733469432103885</v>
      </c>
      <c r="AL176">
        <f t="shared" si="16"/>
        <v>3.0265429050634392E-2</v>
      </c>
      <c r="AM176">
        <f t="shared" si="17"/>
        <v>3.3009914075432136</v>
      </c>
      <c r="AN176">
        <f t="shared" si="19"/>
        <v>8.5146104329893099E-2</v>
      </c>
      <c r="AO176">
        <f t="shared" si="20"/>
        <v>0.15292240337648808</v>
      </c>
    </row>
    <row r="177" spans="35:41" x14ac:dyDescent="0.45">
      <c r="AI177" s="92">
        <f t="shared" si="18"/>
        <v>1.8000000000000007</v>
      </c>
      <c r="AJ177" s="92">
        <f t="shared" si="14"/>
        <v>12.95</v>
      </c>
      <c r="AK177">
        <f t="shared" si="15"/>
        <v>1.173382302654975</v>
      </c>
      <c r="AL177">
        <f t="shared" si="16"/>
        <v>3.0209336308584352E-2</v>
      </c>
      <c r="AM177">
        <f t="shared" si="17"/>
        <v>3.3158114501049059</v>
      </c>
      <c r="AN177">
        <f t="shared" si="19"/>
        <v>8.5367286523263447E-2</v>
      </c>
      <c r="AO177">
        <f t="shared" si="20"/>
        <v>0.15366111574187427</v>
      </c>
    </row>
    <row r="178" spans="35:41" x14ac:dyDescent="0.45">
      <c r="AI178" s="92">
        <f t="shared" si="18"/>
        <v>1.8040000000000007</v>
      </c>
      <c r="AJ178" s="92">
        <f t="shared" si="14"/>
        <v>12.943999999999999</v>
      </c>
      <c r="AK178">
        <f t="shared" si="15"/>
        <v>1.1734166986917904</v>
      </c>
      <c r="AL178">
        <f t="shared" si="16"/>
        <v>3.015344633628405E-2</v>
      </c>
      <c r="AM178">
        <f t="shared" si="17"/>
        <v>3.3306623950396603</v>
      </c>
      <c r="AN178">
        <f t="shared" si="19"/>
        <v>8.5588478419537886E-2</v>
      </c>
      <c r="AO178">
        <f t="shared" si="20"/>
        <v>0.15440161506884642</v>
      </c>
    </row>
    <row r="179" spans="35:41" x14ac:dyDescent="0.45">
      <c r="AI179" s="92">
        <f t="shared" si="18"/>
        <v>1.8080000000000007</v>
      </c>
      <c r="AJ179" s="92">
        <f t="shared" si="14"/>
        <v>12.937999999999999</v>
      </c>
      <c r="AK179">
        <f t="shared" si="15"/>
        <v>1.173450131334443</v>
      </c>
      <c r="AL179">
        <f t="shared" si="16"/>
        <v>3.0097758532379705E-2</v>
      </c>
      <c r="AM179">
        <f t="shared" si="17"/>
        <v>3.3455442089265119</v>
      </c>
      <c r="AN179">
        <f t="shared" si="19"/>
        <v>8.580968127308769E-2</v>
      </c>
      <c r="AO179">
        <f t="shared" si="20"/>
        <v>0.15514390374174261</v>
      </c>
    </row>
    <row r="180" spans="35:41" x14ac:dyDescent="0.45">
      <c r="AI180" s="92">
        <f t="shared" si="18"/>
        <v>1.8120000000000007</v>
      </c>
      <c r="AJ180" s="92">
        <f t="shared" si="14"/>
        <v>12.931999999999999</v>
      </c>
      <c r="AK180">
        <f t="shared" si="15"/>
        <v>1.1734826005996126</v>
      </c>
      <c r="AL180">
        <f t="shared" si="16"/>
        <v>3.0042272296764809E-2</v>
      </c>
      <c r="AM180">
        <f t="shared" si="17"/>
        <v>3.3604568581926535</v>
      </c>
      <c r="AN180">
        <f t="shared" si="19"/>
        <v>8.6030896345433039E-2</v>
      </c>
      <c r="AO180">
        <f t="shared" si="20"/>
        <v>0.15588798417792474</v>
      </c>
    </row>
    <row r="181" spans="35:41" x14ac:dyDescent="0.45">
      <c r="AI181" s="92">
        <f t="shared" si="18"/>
        <v>1.8160000000000007</v>
      </c>
      <c r="AJ181" s="92">
        <f t="shared" si="14"/>
        <v>12.925999999999998</v>
      </c>
      <c r="AK181">
        <f t="shared" si="15"/>
        <v>1.1735141065070438</v>
      </c>
      <c r="AL181">
        <f t="shared" si="16"/>
        <v>2.998698703057856E-2</v>
      </c>
      <c r="AM181">
        <f t="shared" si="17"/>
        <v>3.375400309113604</v>
      </c>
      <c r="AN181">
        <f t="shared" si="19"/>
        <v>8.6252124905149538E-2</v>
      </c>
      <c r="AO181">
        <f t="shared" si="20"/>
        <v>0.15663385882775163</v>
      </c>
    </row>
    <row r="182" spans="35:41" x14ac:dyDescent="0.45">
      <c r="AI182" s="92">
        <f t="shared" si="18"/>
        <v>1.8200000000000007</v>
      </c>
      <c r="AJ182" s="92">
        <f t="shared" si="14"/>
        <v>12.919999999999998</v>
      </c>
      <c r="AK182">
        <f t="shared" si="15"/>
        <v>1.1735446490795387</v>
      </c>
      <c r="AL182">
        <f t="shared" si="16"/>
        <v>2.9931902136204409E-2</v>
      </c>
      <c r="AM182">
        <f t="shared" si="17"/>
        <v>3.3903745278133957</v>
      </c>
      <c r="AN182">
        <f t="shared" si="19"/>
        <v>8.6473368227775738E-2</v>
      </c>
      <c r="AO182">
        <f t="shared" si="20"/>
        <v>0.15738153017455189</v>
      </c>
    </row>
    <row r="183" spans="35:41" x14ac:dyDescent="0.45">
      <c r="AI183" s="92">
        <f t="shared" si="18"/>
        <v>1.8240000000000007</v>
      </c>
      <c r="AJ183" s="92">
        <f t="shared" si="14"/>
        <v>12.913999999999998</v>
      </c>
      <c r="AK183">
        <f t="shared" si="15"/>
        <v>1.1735742283429518</v>
      </c>
      <c r="AL183">
        <f t="shared" si="16"/>
        <v>2.9877017017268435E-2</v>
      </c>
      <c r="AM183">
        <f t="shared" si="17"/>
        <v>3.4053794802647555</v>
      </c>
      <c r="AN183">
        <f t="shared" si="19"/>
        <v>8.669462759572015E-2</v>
      </c>
      <c r="AO183">
        <f t="shared" si="20"/>
        <v>0.15813100073459363</v>
      </c>
    </row>
    <row r="184" spans="35:41" x14ac:dyDescent="0.45">
      <c r="AI184" s="92">
        <f t="shared" si="18"/>
        <v>1.8280000000000007</v>
      </c>
      <c r="AJ184" s="92">
        <f t="shared" si="14"/>
        <v>12.907999999999999</v>
      </c>
      <c r="AK184">
        <f t="shared" si="15"/>
        <v>1.1736028443261837</v>
      </c>
      <c r="AL184">
        <f t="shared" si="16"/>
        <v>2.9822331078637531E-2</v>
      </c>
      <c r="AM184">
        <f t="shared" si="17"/>
        <v>3.4204151322892851</v>
      </c>
      <c r="AN184">
        <f t="shared" si="19"/>
        <v>8.6915904298168437E-2</v>
      </c>
      <c r="AO184">
        <f t="shared" si="20"/>
        <v>0.15888227305705196</v>
      </c>
    </row>
    <row r="185" spans="35:41" x14ac:dyDescent="0.45">
      <c r="AI185" s="92">
        <f t="shared" si="18"/>
        <v>1.8320000000000007</v>
      </c>
      <c r="AJ185" s="92">
        <f t="shared" si="14"/>
        <v>12.901999999999999</v>
      </c>
      <c r="AK185">
        <f t="shared" si="15"/>
        <v>1.1736304970611731</v>
      </c>
      <c r="AL185">
        <f t="shared" si="16"/>
        <v>2.9767843726418036E-2</v>
      </c>
      <c r="AM185">
        <f t="shared" si="17"/>
        <v>3.4354814495576425</v>
      </c>
      <c r="AN185">
        <f t="shared" si="19"/>
        <v>8.7137199630992174E-2</v>
      </c>
      <c r="AO185">
        <f t="shared" si="20"/>
        <v>0.15963534972397772</v>
      </c>
    </row>
    <row r="186" spans="35:41" x14ac:dyDescent="0.45">
      <c r="AI186" s="92">
        <f t="shared" si="18"/>
        <v>1.8360000000000007</v>
      </c>
      <c r="AJ186" s="92">
        <f t="shared" si="14"/>
        <v>12.895999999999999</v>
      </c>
      <c r="AK186">
        <f t="shared" si="15"/>
        <v>1.1736571865828926</v>
      </c>
      <c r="AL186">
        <f t="shared" si="16"/>
        <v>2.9713554367954007E-2</v>
      </c>
      <c r="AM186">
        <f t="shared" si="17"/>
        <v>3.4505783975897315</v>
      </c>
      <c r="AN186">
        <f t="shared" si="19"/>
        <v>8.7358514896656941E-2</v>
      </c>
      <c r="AO186">
        <f t="shared" si="20"/>
        <v>0.1603902333502622</v>
      </c>
    </row>
    <row r="187" spans="35:41" x14ac:dyDescent="0.45">
      <c r="AI187" s="92">
        <f t="shared" si="18"/>
        <v>1.8400000000000007</v>
      </c>
      <c r="AJ187" s="92">
        <f t="shared" si="14"/>
        <v>12.889999999999999</v>
      </c>
      <c r="AK187">
        <f t="shared" si="15"/>
        <v>1.1736829129293402</v>
      </c>
      <c r="AL187">
        <f t="shared" si="16"/>
        <v>2.9659462411825693E-2</v>
      </c>
      <c r="AM187">
        <f t="shared" si="17"/>
        <v>3.4657059417548779</v>
      </c>
      <c r="AN187">
        <f t="shared" si="19"/>
        <v>8.7579851404131437E-2</v>
      </c>
      <c r="AO187">
        <f t="shared" si="20"/>
        <v>0.16114692658360191</v>
      </c>
    </row>
    <row r="188" spans="35:41" x14ac:dyDescent="0.45">
      <c r="AI188" s="92">
        <f t="shared" si="18"/>
        <v>1.8440000000000007</v>
      </c>
      <c r="AJ188" s="92">
        <f t="shared" si="14"/>
        <v>12.883999999999999</v>
      </c>
      <c r="AK188">
        <f t="shared" si="15"/>
        <v>1.173707676141535</v>
      </c>
      <c r="AL188">
        <f t="shared" si="16"/>
        <v>2.9605567267847882E-2</v>
      </c>
      <c r="AM188">
        <f t="shared" si="17"/>
        <v>3.4808640472720249</v>
      </c>
      <c r="AN188">
        <f t="shared" si="19"/>
        <v>8.7801210468796673E-2</v>
      </c>
      <c r="AO188">
        <f t="shared" si="20"/>
        <v>0.16190543210446112</v>
      </c>
    </row>
    <row r="189" spans="35:41" x14ac:dyDescent="0.45">
      <c r="AI189" s="92">
        <f t="shared" si="18"/>
        <v>1.8480000000000008</v>
      </c>
      <c r="AJ189" s="92">
        <f t="shared" si="14"/>
        <v>12.877999999999998</v>
      </c>
      <c r="AK189">
        <f t="shared" si="15"/>
        <v>1.1737314762635089</v>
      </c>
      <c r="AL189">
        <f t="shared" si="16"/>
        <v>2.9551868347068286E-2</v>
      </c>
      <c r="AM189">
        <f t="shared" si="17"/>
        <v>3.4960526792099107</v>
      </c>
      <c r="AN189">
        <f t="shared" si="19"/>
        <v>8.8022593412355507E-2</v>
      </c>
      <c r="AO189">
        <f t="shared" si="20"/>
        <v>0.16266575262603306</v>
      </c>
    </row>
    <row r="190" spans="35:41" x14ac:dyDescent="0.45">
      <c r="AI190" s="92">
        <f t="shared" si="18"/>
        <v>1.8520000000000008</v>
      </c>
      <c r="AJ190" s="92">
        <f t="shared" si="14"/>
        <v>12.872</v>
      </c>
      <c r="AK190">
        <f t="shared" si="15"/>
        <v>1.1737543133423016</v>
      </c>
      <c r="AL190">
        <f t="shared" si="16"/>
        <v>2.9498365061766032E-2</v>
      </c>
      <c r="AM190">
        <f t="shared" si="17"/>
        <v>3.5112718024872587</v>
      </c>
      <c r="AN190">
        <f t="shared" si="19"/>
        <v>8.8244001562742994E-2</v>
      </c>
      <c r="AO190">
        <f t="shared" si="20"/>
        <v>0.1634278908942001</v>
      </c>
    </row>
    <row r="191" spans="35:41" x14ac:dyDescent="0.45">
      <c r="AI191" s="92">
        <f t="shared" si="18"/>
        <v>1.8560000000000008</v>
      </c>
      <c r="AJ191" s="92">
        <f t="shared" si="14"/>
        <v>12.866</v>
      </c>
      <c r="AK191">
        <f t="shared" si="15"/>
        <v>1.1737761874279538</v>
      </c>
      <c r="AL191">
        <f t="shared" si="16"/>
        <v>2.9445056825449956E-2</v>
      </c>
      <c r="AM191">
        <f t="shared" si="17"/>
        <v>3.5265213818729668</v>
      </c>
      <c r="AN191">
        <f t="shared" si="19"/>
        <v>8.8465436254036647E-2</v>
      </c>
      <c r="AO191">
        <f t="shared" si="20"/>
        <v>0.16419184968749209</v>
      </c>
    </row>
    <row r="192" spans="35:41" x14ac:dyDescent="0.45">
      <c r="AI192" s="92">
        <f t="shared" si="18"/>
        <v>1.8600000000000008</v>
      </c>
      <c r="AJ192" s="92">
        <f t="shared" si="14"/>
        <v>12.86</v>
      </c>
      <c r="AK192">
        <f t="shared" si="15"/>
        <v>1.1737970985735007</v>
      </c>
      <c r="AL192">
        <f t="shared" si="16"/>
        <v>2.9391943052857174E-2</v>
      </c>
      <c r="AM192">
        <f t="shared" si="17"/>
        <v>3.5418013819862924</v>
      </c>
      <c r="AN192">
        <f t="shared" si="19"/>
        <v>8.8686898826367655E-2</v>
      </c>
      <c r="AO192">
        <f t="shared" si="20"/>
        <v>0.1649576318170439</v>
      </c>
    </row>
    <row r="193" spans="35:41" x14ac:dyDescent="0.45">
      <c r="AI193" s="92">
        <f t="shared" si="18"/>
        <v>1.8640000000000008</v>
      </c>
      <c r="AJ193" s="92">
        <f t="shared" si="14"/>
        <v>12.853999999999999</v>
      </c>
      <c r="AK193">
        <f t="shared" si="15"/>
        <v>1.1738170468349662</v>
      </c>
      <c r="AL193">
        <f t="shared" si="16"/>
        <v>2.9339023159951259E-2</v>
      </c>
      <c r="AM193">
        <f t="shared" si="17"/>
        <v>3.5571117672970471</v>
      </c>
      <c r="AN193">
        <f t="shared" si="19"/>
        <v>8.8908390625831585E-2</v>
      </c>
      <c r="AO193">
        <f t="shared" si="20"/>
        <v>0.16572524012655016</v>
      </c>
    </row>
    <row r="194" spans="35:41" x14ac:dyDescent="0.45">
      <c r="AI194" s="92">
        <f t="shared" si="18"/>
        <v>1.8680000000000008</v>
      </c>
      <c r="AJ194" s="92">
        <f t="shared" ref="AJ194:AJ257" si="21">$AE$21+$AE$22*AI194</f>
        <v>12.847999999999999</v>
      </c>
      <c r="AK194">
        <f t="shared" ref="AK194:AK257" si="22">$AE$3*AJ194^6+$AE$4*AJ194^5+$AE$5*AJ194^4+$AE$6*AJ194^3+$AE$7*AJ194^2+$AE$8*AJ194+$AE$9</f>
        <v>1.1738360322713564</v>
      </c>
      <c r="AL194">
        <f t="shared" ref="AL194:AL257" si="23">$AG$3*AJ194^6+$AG$4*AJ194^5+$AG$5*AJ194^4+$AG$6*AJ194^3+$AG$7*AJ194^2+$AG$8*AJ194+$AG$9</f>
        <v>2.9286296563920778E-2</v>
      </c>
      <c r="AM194">
        <f t="shared" ref="AM194:AM257" si="24">0.5*$AE$18*$AE$17^2*$AE$16*AI194^2*AK194*$AE$15</f>
        <v>3.5724525021257807</v>
      </c>
      <c r="AN194">
        <f t="shared" si="19"/>
        <v>8.9129913004400318E-2</v>
      </c>
      <c r="AO194">
        <f t="shared" si="20"/>
        <v>0.16649467749221986</v>
      </c>
    </row>
    <row r="195" spans="35:41" x14ac:dyDescent="0.45">
      <c r="AI195" s="92">
        <f t="shared" ref="AI195:AI258" si="25">AI194+$AE$15</f>
        <v>1.8720000000000008</v>
      </c>
      <c r="AJ195" s="92">
        <f t="shared" si="21"/>
        <v>12.841999999999999</v>
      </c>
      <c r="AK195">
        <f t="shared" si="22"/>
        <v>1.1738540549446519</v>
      </c>
      <c r="AL195">
        <f t="shared" si="23"/>
        <v>2.9233762683177799E-2</v>
      </c>
      <c r="AM195">
        <f t="shared" si="24"/>
        <v>3.5878235506439746</v>
      </c>
      <c r="AN195">
        <f t="shared" ref="AN195:AN258" si="26">0.5*$AE$18*$AE$17^2*$AE$16*AI195^2*AL195*$AE$15</f>
        <v>8.9351467319834524E-2</v>
      </c>
      <c r="AO195">
        <f t="shared" ref="AO195:AO258" si="27">AN195*AI195</f>
        <v>0.1672659468227303</v>
      </c>
    </row>
    <row r="196" spans="35:41" x14ac:dyDescent="0.45">
      <c r="AI196" s="92">
        <f t="shared" si="25"/>
        <v>1.8760000000000008</v>
      </c>
      <c r="AJ196" s="92">
        <f t="shared" si="21"/>
        <v>12.835999999999999</v>
      </c>
      <c r="AK196">
        <f t="shared" si="22"/>
        <v>1.1738711149198044</v>
      </c>
      <c r="AL196">
        <f t="shared" si="23"/>
        <v>2.9181420937356064E-2</v>
      </c>
      <c r="AM196">
        <f t="shared" si="24"/>
        <v>3.6032248768742359</v>
      </c>
      <c r="AN196">
        <f t="shared" si="26"/>
        <v>8.9573054935595225E-2</v>
      </c>
      <c r="AO196">
        <f t="shared" si="27"/>
        <v>0.16803905105917671</v>
      </c>
    </row>
    <row r="197" spans="35:41" x14ac:dyDescent="0.45">
      <c r="AI197" s="92">
        <f t="shared" si="25"/>
        <v>1.8800000000000008</v>
      </c>
      <c r="AJ197" s="92">
        <f t="shared" si="21"/>
        <v>12.829999999999998</v>
      </c>
      <c r="AK197">
        <f t="shared" si="22"/>
        <v>1.1738872122647277</v>
      </c>
      <c r="AL197">
        <f t="shared" si="23"/>
        <v>2.9129270747309588E-2</v>
      </c>
      <c r="AM197">
        <f t="shared" si="24"/>
        <v>3.6186564446904863</v>
      </c>
      <c r="AN197">
        <f t="shared" si="26"/>
        <v>8.979467722075736E-2</v>
      </c>
      <c r="AO197">
        <f t="shared" si="27"/>
        <v>0.16881399317502391</v>
      </c>
    </row>
    <row r="198" spans="35:41" x14ac:dyDescent="0.45">
      <c r="AI198" s="92">
        <f t="shared" si="25"/>
        <v>1.8840000000000008</v>
      </c>
      <c r="AJ198" s="92">
        <f t="shared" si="21"/>
        <v>12.823999999999998</v>
      </c>
      <c r="AK198">
        <f t="shared" si="22"/>
        <v>1.1739023470502916</v>
      </c>
      <c r="AL198">
        <f t="shared" si="23"/>
        <v>2.9077311535111092E-2</v>
      </c>
      <c r="AM198">
        <f t="shared" si="24"/>
        <v>3.6341182178181541</v>
      </c>
      <c r="AN198">
        <f t="shared" si="26"/>
        <v>9.0016335549922971E-2</v>
      </c>
      <c r="AO198">
        <f t="shared" si="27"/>
        <v>0.16959077617605495</v>
      </c>
    </row>
    <row r="199" spans="35:41" x14ac:dyDescent="0.45">
      <c r="AI199" s="92">
        <f t="shared" si="25"/>
        <v>1.8880000000000008</v>
      </c>
      <c r="AJ199" s="92">
        <f t="shared" si="21"/>
        <v>12.817999999999998</v>
      </c>
      <c r="AK199">
        <f t="shared" si="22"/>
        <v>1.1739165193503178</v>
      </c>
      <c r="AL199">
        <f t="shared" si="23"/>
        <v>2.902554272405003E-2</v>
      </c>
      <c r="AM199">
        <f t="shared" si="24"/>
        <v>3.6496101598343729</v>
      </c>
      <c r="AN199">
        <f t="shared" si="26"/>
        <v>9.0238031303133626E-2</v>
      </c>
      <c r="AO199">
        <f t="shared" si="27"/>
        <v>0.17036940310031637</v>
      </c>
    </row>
    <row r="200" spans="35:41" x14ac:dyDescent="0.45">
      <c r="AI200" s="92">
        <f t="shared" si="25"/>
        <v>1.8920000000000008</v>
      </c>
      <c r="AJ200" s="92">
        <f t="shared" si="21"/>
        <v>12.811999999999999</v>
      </c>
      <c r="AK200">
        <f t="shared" si="22"/>
        <v>1.1739297292415716</v>
      </c>
      <c r="AL200">
        <f t="shared" si="23"/>
        <v>2.8973963738631713E-2</v>
      </c>
      <c r="AM200">
        <f t="shared" si="24"/>
        <v>3.6651322341681745</v>
      </c>
      <c r="AN200">
        <f t="shared" si="26"/>
        <v>9.045976586578669E-2</v>
      </c>
      <c r="AO200">
        <f t="shared" si="27"/>
        <v>0.1711498770180685</v>
      </c>
    </row>
    <row r="201" spans="35:41" x14ac:dyDescent="0.45">
      <c r="AI201" s="92">
        <f t="shared" si="25"/>
        <v>1.8960000000000008</v>
      </c>
      <c r="AJ201" s="92">
        <f t="shared" si="21"/>
        <v>12.805999999999999</v>
      </c>
      <c r="AK201">
        <f t="shared" si="22"/>
        <v>1.1739419768037558</v>
      </c>
      <c r="AL201">
        <f t="shared" si="23"/>
        <v>2.8922574004575034E-2</v>
      </c>
      <c r="AM201">
        <f t="shared" si="24"/>
        <v>3.6806844041006821</v>
      </c>
      <c r="AN201">
        <f t="shared" si="26"/>
        <v>9.0681540628547511E-2</v>
      </c>
      <c r="AO201">
        <f t="shared" si="27"/>
        <v>0.17193220103172616</v>
      </c>
    </row>
    <row r="202" spans="35:41" x14ac:dyDescent="0.45">
      <c r="AI202" s="92">
        <f t="shared" si="25"/>
        <v>1.9000000000000008</v>
      </c>
      <c r="AJ202" s="92">
        <f t="shared" si="21"/>
        <v>12.799999999999999</v>
      </c>
      <c r="AK202">
        <f t="shared" si="22"/>
        <v>1.1739532621195052</v>
      </c>
      <c r="AL202">
        <f t="shared" si="23"/>
        <v>2.8871372948811164E-2</v>
      </c>
      <c r="AM202">
        <f t="shared" si="24"/>
        <v>3.6962666327653086</v>
      </c>
      <c r="AN202">
        <f t="shared" si="26"/>
        <v>9.0903356987264997E-2</v>
      </c>
      <c r="AO202">
        <f t="shared" si="27"/>
        <v>0.17271637827580358</v>
      </c>
    </row>
    <row r="203" spans="35:41" x14ac:dyDescent="0.45">
      <c r="AI203" s="92">
        <f t="shared" si="25"/>
        <v>1.9040000000000008</v>
      </c>
      <c r="AJ203" s="92">
        <f t="shared" si="21"/>
        <v>12.793999999999999</v>
      </c>
      <c r="AK203">
        <f t="shared" si="22"/>
        <v>1.1739635852743793</v>
      </c>
      <c r="AL203">
        <f t="shared" si="23"/>
        <v>2.8820359999482091E-2</v>
      </c>
      <c r="AM203">
        <f t="shared" si="24"/>
        <v>3.7118788831479494</v>
      </c>
      <c r="AN203">
        <f t="shared" si="26"/>
        <v>9.1125216342887297E-2</v>
      </c>
      <c r="AO203">
        <f t="shared" si="27"/>
        <v>0.17350241191685747</v>
      </c>
    </row>
    <row r="204" spans="35:41" x14ac:dyDescent="0.45">
      <c r="AI204" s="92">
        <f t="shared" si="25"/>
        <v>1.9080000000000008</v>
      </c>
      <c r="AJ204" s="92">
        <f t="shared" si="21"/>
        <v>12.787999999999998</v>
      </c>
      <c r="AK204">
        <f t="shared" si="22"/>
        <v>1.173972946356858</v>
      </c>
      <c r="AL204">
        <f t="shared" si="23"/>
        <v>2.8769534585938852E-2</v>
      </c>
      <c r="AM204">
        <f t="shared" si="24"/>
        <v>3.7275211180871914</v>
      </c>
      <c r="AN204">
        <f t="shared" si="26"/>
        <v>9.1347120101376647E-2</v>
      </c>
      <c r="AO204">
        <f t="shared" si="27"/>
        <v>0.17429030515342672</v>
      </c>
    </row>
    <row r="205" spans="35:41" x14ac:dyDescent="0.45">
      <c r="AI205" s="92">
        <f t="shared" si="25"/>
        <v>1.9120000000000008</v>
      </c>
      <c r="AJ205" s="92">
        <f t="shared" si="21"/>
        <v>12.781999999999998</v>
      </c>
      <c r="AK205">
        <f t="shared" si="22"/>
        <v>1.1739813454583325</v>
      </c>
      <c r="AL205">
        <f t="shared" si="23"/>
        <v>2.8718896138740031E-2</v>
      </c>
      <c r="AM205">
        <f t="shared" si="24"/>
        <v>3.7431933002744961</v>
      </c>
      <c r="AN205">
        <f t="shared" si="26"/>
        <v>9.1569069673625603E-2</v>
      </c>
      <c r="AO205">
        <f t="shared" si="27"/>
        <v>0.17508006121597222</v>
      </c>
    </row>
    <row r="206" spans="35:41" x14ac:dyDescent="0.45">
      <c r="AI206" s="92">
        <f t="shared" si="25"/>
        <v>1.9160000000000008</v>
      </c>
      <c r="AJ206" s="92">
        <f t="shared" si="21"/>
        <v>12.776</v>
      </c>
      <c r="AK206">
        <f t="shared" si="22"/>
        <v>1.1739887826731001</v>
      </c>
      <c r="AL206">
        <f t="shared" si="23"/>
        <v>2.8668444089650056E-2</v>
      </c>
      <c r="AM206">
        <f t="shared" si="24"/>
        <v>3.7588953922544062</v>
      </c>
      <c r="AN206">
        <f t="shared" si="26"/>
        <v>9.1791066475372912E-2</v>
      </c>
      <c r="AO206">
        <f t="shared" si="27"/>
        <v>0.17587168336681458</v>
      </c>
    </row>
    <row r="207" spans="35:41" x14ac:dyDescent="0.45">
      <c r="AI207" s="92">
        <f t="shared" si="25"/>
        <v>1.9200000000000008</v>
      </c>
      <c r="AJ207" s="92">
        <f t="shared" si="21"/>
        <v>12.77</v>
      </c>
      <c r="AK207">
        <f t="shared" si="22"/>
        <v>1.1739952580983599</v>
      </c>
      <c r="AL207">
        <f t="shared" si="23"/>
        <v>2.8618177871637854E-2</v>
      </c>
      <c r="AM207">
        <f t="shared" si="24"/>
        <v>3.7746273564247494</v>
      </c>
      <c r="AN207">
        <f t="shared" si="26"/>
        <v>9.2013111927120972E-2</v>
      </c>
      <c r="AO207">
        <f t="shared" si="27"/>
        <v>0.17666517490007233</v>
      </c>
    </row>
    <row r="208" spans="35:41" x14ac:dyDescent="0.45">
      <c r="AI208" s="92">
        <f t="shared" si="25"/>
        <v>1.9240000000000008</v>
      </c>
      <c r="AJ208" s="92">
        <f t="shared" si="21"/>
        <v>12.763999999999999</v>
      </c>
      <c r="AK208">
        <f t="shared" si="22"/>
        <v>1.1740007718342038</v>
      </c>
      <c r="AL208">
        <f t="shared" si="23"/>
        <v>2.8568096918875078E-2</v>
      </c>
      <c r="AM208">
        <f t="shared" si="24"/>
        <v>3.7903891550368347</v>
      </c>
      <c r="AN208">
        <f t="shared" si="26"/>
        <v>9.2235207454052281E-2</v>
      </c>
      <c r="AO208">
        <f t="shared" si="27"/>
        <v>0.17746053914159665</v>
      </c>
    </row>
    <row r="209" spans="35:41" x14ac:dyDescent="0.45">
      <c r="AI209" s="92">
        <f t="shared" si="25"/>
        <v>1.9280000000000008</v>
      </c>
      <c r="AJ209" s="92">
        <f t="shared" si="21"/>
        <v>12.757999999999999</v>
      </c>
      <c r="AK209">
        <f t="shared" si="22"/>
        <v>1.1740053239836121</v>
      </c>
      <c r="AL209">
        <f t="shared" si="23"/>
        <v>2.8518200666734481E-2</v>
      </c>
      <c r="AM209">
        <f t="shared" si="24"/>
        <v>3.8061807501956499</v>
      </c>
      <c r="AN209">
        <f t="shared" si="26"/>
        <v>9.2457354485946691E-2</v>
      </c>
      <c r="AO209">
        <f t="shared" si="27"/>
        <v>0.17825777944890531</v>
      </c>
    </row>
    <row r="210" spans="35:41" x14ac:dyDescent="0.45">
      <c r="AI210" s="92">
        <f t="shared" si="25"/>
        <v>1.9320000000000008</v>
      </c>
      <c r="AJ210" s="92">
        <f t="shared" si="21"/>
        <v>12.751999999999999</v>
      </c>
      <c r="AK210">
        <f t="shared" si="22"/>
        <v>1.1740089146524453</v>
      </c>
      <c r="AL210">
        <f t="shared" si="23"/>
        <v>2.846848855178866E-2</v>
      </c>
      <c r="AM210">
        <f t="shared" si="24"/>
        <v>3.8220021038600689</v>
      </c>
      <c r="AN210">
        <f t="shared" si="26"/>
        <v>9.2679554457100327E-2</v>
      </c>
      <c r="AO210">
        <f t="shared" si="27"/>
        <v>0.17905689921111792</v>
      </c>
    </row>
    <row r="211" spans="35:41" x14ac:dyDescent="0.45">
      <c r="AI211" s="92">
        <f t="shared" si="25"/>
        <v>1.9360000000000008</v>
      </c>
      <c r="AJ211" s="92">
        <f t="shared" si="21"/>
        <v>12.745999999999999</v>
      </c>
      <c r="AK211">
        <f t="shared" si="22"/>
        <v>1.1740115439494403</v>
      </c>
      <c r="AL211">
        <f t="shared" si="23"/>
        <v>2.8418960011808055E-2</v>
      </c>
      <c r="AM211">
        <f t="shared" si="24"/>
        <v>3.8378531778430571</v>
      </c>
      <c r="AN211">
        <f t="shared" si="26"/>
        <v>9.2901808806242367E-2</v>
      </c>
      <c r="AO211">
        <f t="shared" si="27"/>
        <v>0.17985790184888531</v>
      </c>
    </row>
    <row r="212" spans="35:41" x14ac:dyDescent="0.45">
      <c r="AI212" s="92">
        <f t="shared" si="25"/>
        <v>1.9400000000000008</v>
      </c>
      <c r="AJ212" s="92">
        <f t="shared" si="21"/>
        <v>12.739999999999998</v>
      </c>
      <c r="AK212">
        <f t="shared" si="22"/>
        <v>1.174013211986203</v>
      </c>
      <c r="AL212">
        <f t="shared" si="23"/>
        <v>2.8369614485759746E-2</v>
      </c>
      <c r="AM212">
        <f t="shared" si="24"/>
        <v>3.853733933811867</v>
      </c>
      <c r="AN212">
        <f t="shared" si="26"/>
        <v>9.3124118976454812E-2</v>
      </c>
      <c r="AO212">
        <f t="shared" si="27"/>
        <v>0.1806607908143224</v>
      </c>
    </row>
    <row r="213" spans="35:41" x14ac:dyDescent="0.45">
      <c r="AI213" s="92">
        <f t="shared" si="25"/>
        <v>1.9440000000000008</v>
      </c>
      <c r="AJ213" s="92">
        <f t="shared" si="21"/>
        <v>12.733999999999998</v>
      </c>
      <c r="AK213">
        <f t="shared" si="22"/>
        <v>1.1740139188772005</v>
      </c>
      <c r="AL213">
        <f t="shared" si="23"/>
        <v>2.8320451413805608E-2</v>
      </c>
      <c r="AM213">
        <f t="shared" si="24"/>
        <v>3.8696443332882438</v>
      </c>
      <c r="AN213">
        <f t="shared" si="26"/>
        <v>9.3346486415090621E-2</v>
      </c>
      <c r="AO213">
        <f t="shared" si="27"/>
        <v>0.18146556959093624</v>
      </c>
    </row>
    <row r="214" spans="35:41" x14ac:dyDescent="0.45">
      <c r="AI214" s="92">
        <f t="shared" si="25"/>
        <v>1.9480000000000008</v>
      </c>
      <c r="AJ214" s="92">
        <f t="shared" si="21"/>
        <v>12.727999999999998</v>
      </c>
      <c r="AK214">
        <f t="shared" si="22"/>
        <v>1.1740136647397579</v>
      </c>
      <c r="AL214">
        <f t="shared" si="23"/>
        <v>2.8271470237300839E-2</v>
      </c>
      <c r="AM214">
        <f t="shared" si="24"/>
        <v>3.8855843376486385</v>
      </c>
      <c r="AN214">
        <f t="shared" si="26"/>
        <v>9.3568912573693375E-2</v>
      </c>
      <c r="AO214">
        <f t="shared" si="27"/>
        <v>0.18227224169355477</v>
      </c>
    </row>
    <row r="215" spans="35:41" x14ac:dyDescent="0.45">
      <c r="AI215" s="92">
        <f t="shared" si="25"/>
        <v>1.9520000000000008</v>
      </c>
      <c r="AJ215" s="92">
        <f t="shared" si="21"/>
        <v>12.721999999999998</v>
      </c>
      <c r="AK215">
        <f t="shared" si="22"/>
        <v>1.1740124496940494</v>
      </c>
      <c r="AL215">
        <f t="shared" si="23"/>
        <v>2.8222670398792477E-2</v>
      </c>
      <c r="AM215">
        <f t="shared" si="24"/>
        <v>3.9015539081244035</v>
      </c>
      <c r="AN215">
        <f t="shared" si="26"/>
        <v>9.3791398907917239E-2</v>
      </c>
      <c r="AO215">
        <f t="shared" si="27"/>
        <v>0.18308081066825452</v>
      </c>
    </row>
    <row r="216" spans="35:41" x14ac:dyDescent="0.45">
      <c r="AI216" s="92">
        <f t="shared" si="25"/>
        <v>1.9560000000000008</v>
      </c>
      <c r="AJ216" s="92">
        <f t="shared" si="21"/>
        <v>12.715999999999999</v>
      </c>
      <c r="AK216">
        <f t="shared" si="22"/>
        <v>1.1740102738630949</v>
      </c>
      <c r="AL216">
        <f t="shared" si="23"/>
        <v>2.8174051342017649E-2</v>
      </c>
      <c r="AM216">
        <f t="shared" si="24"/>
        <v>3.9175530058020076</v>
      </c>
      <c r="AN216">
        <f t="shared" si="26"/>
        <v>9.4013946877446422E-2</v>
      </c>
      <c r="AO216">
        <f t="shared" si="27"/>
        <v>0.18389128009228528</v>
      </c>
    </row>
    <row r="217" spans="35:41" x14ac:dyDescent="0.45">
      <c r="AI217" s="92">
        <f t="shared" si="25"/>
        <v>1.9600000000000009</v>
      </c>
      <c r="AJ217" s="92">
        <f t="shared" si="21"/>
        <v>12.709999999999999</v>
      </c>
      <c r="AK217">
        <f t="shared" si="22"/>
        <v>1.1740071373727496</v>
      </c>
      <c r="AL217">
        <f t="shared" si="23"/>
        <v>2.8125612511902119E-2</v>
      </c>
      <c r="AM217">
        <f t="shared" si="24"/>
        <v>3.9335815916232315</v>
      </c>
      <c r="AN217">
        <f t="shared" si="26"/>
        <v>9.4236557945916094E-2</v>
      </c>
      <c r="AO217">
        <f t="shared" si="27"/>
        <v>0.18470365357399562</v>
      </c>
    </row>
    <row r="218" spans="35:41" x14ac:dyDescent="0.45">
      <c r="AI218" s="92">
        <f t="shared" si="25"/>
        <v>1.9640000000000009</v>
      </c>
      <c r="AJ218" s="92">
        <f t="shared" si="21"/>
        <v>12.703999999999999</v>
      </c>
      <c r="AK218">
        <f t="shared" si="22"/>
        <v>1.174003040351703</v>
      </c>
      <c r="AL218">
        <f t="shared" si="23"/>
        <v>2.8077353354558739E-2</v>
      </c>
      <c r="AM218">
        <f t="shared" si="24"/>
        <v>3.9496396263853897</v>
      </c>
      <c r="AN218">
        <f t="shared" si="26"/>
        <v>9.445923358083326E-2</v>
      </c>
      <c r="AO218">
        <f t="shared" si="27"/>
        <v>0.1855179347527566</v>
      </c>
    </row>
    <row r="219" spans="35:41" x14ac:dyDescent="0.45">
      <c r="AI219" s="92">
        <f t="shared" si="25"/>
        <v>1.9680000000000009</v>
      </c>
      <c r="AJ219" s="92">
        <f t="shared" si="21"/>
        <v>12.697999999999999</v>
      </c>
      <c r="AK219">
        <f t="shared" si="22"/>
        <v>1.1739979829314675</v>
      </c>
      <c r="AL219">
        <f t="shared" si="23"/>
        <v>2.8029273317285823E-2</v>
      </c>
      <c r="AM219">
        <f t="shared" si="24"/>
        <v>3.9657270707415253</v>
      </c>
      <c r="AN219">
        <f t="shared" si="26"/>
        <v>9.4681975253497766E-2</v>
      </c>
      <c r="AO219">
        <f t="shared" si="27"/>
        <v>0.18633412729888368</v>
      </c>
    </row>
    <row r="220" spans="35:41" x14ac:dyDescent="0.45">
      <c r="AI220" s="92">
        <f t="shared" si="25"/>
        <v>1.9720000000000009</v>
      </c>
      <c r="AJ220" s="92">
        <f t="shared" si="21"/>
        <v>12.691999999999998</v>
      </c>
      <c r="AK220">
        <f t="shared" si="22"/>
        <v>1.1739919652463766</v>
      </c>
      <c r="AL220">
        <f t="shared" si="23"/>
        <v>2.7981371848565535E-2</v>
      </c>
      <c r="AM220">
        <f t="shared" si="24"/>
        <v>3.9818438852006297</v>
      </c>
      <c r="AN220">
        <f t="shared" si="26"/>
        <v>9.4904784438923653E-2</v>
      </c>
      <c r="AO220">
        <f t="shared" si="27"/>
        <v>0.18715223491355754</v>
      </c>
    </row>
    <row r="221" spans="35:41" x14ac:dyDescent="0.45">
      <c r="AI221" s="92">
        <f t="shared" si="25"/>
        <v>1.9760000000000009</v>
      </c>
      <c r="AJ221" s="92">
        <f t="shared" si="21"/>
        <v>12.685999999999998</v>
      </c>
      <c r="AK221">
        <f t="shared" si="22"/>
        <v>1.1739849874335757</v>
      </c>
      <c r="AL221">
        <f t="shared" si="23"/>
        <v>2.7933648398062387E-2</v>
      </c>
      <c r="AM221">
        <f t="shared" si="24"/>
        <v>3.9979900301278475</v>
      </c>
      <c r="AN221">
        <f t="shared" si="26"/>
        <v>9.5127662615761444E-2</v>
      </c>
      <c r="AO221">
        <f t="shared" si="27"/>
        <v>0.1879722613287447</v>
      </c>
    </row>
    <row r="222" spans="35:41" x14ac:dyDescent="0.45">
      <c r="AI222" s="92">
        <f t="shared" si="25"/>
        <v>1.9800000000000009</v>
      </c>
      <c r="AJ222" s="92">
        <f t="shared" si="21"/>
        <v>12.68</v>
      </c>
      <c r="AK222">
        <f t="shared" si="22"/>
        <v>1.1739770496330173</v>
      </c>
      <c r="AL222">
        <f t="shared" si="23"/>
        <v>2.7886102416621778E-2</v>
      </c>
      <c r="AM222">
        <f t="shared" si="24"/>
        <v>4.0141654657446848</v>
      </c>
      <c r="AN222">
        <f t="shared" si="26"/>
        <v>9.53506112662207E-2</v>
      </c>
      <c r="AO222">
        <f t="shared" si="27"/>
        <v>0.18879421030711707</v>
      </c>
    </row>
    <row r="223" spans="35:41" x14ac:dyDescent="0.45">
      <c r="AI223" s="92">
        <f t="shared" si="25"/>
        <v>1.9840000000000009</v>
      </c>
      <c r="AJ223" s="92">
        <f t="shared" si="21"/>
        <v>12.673999999999999</v>
      </c>
      <c r="AK223">
        <f t="shared" si="22"/>
        <v>1.1739681519874545</v>
      </c>
      <c r="AL223">
        <f t="shared" si="23"/>
        <v>2.7838733356268169E-2</v>
      </c>
      <c r="AM223">
        <f t="shared" si="24"/>
        <v>4.0303701521292243</v>
      </c>
      <c r="AN223">
        <f t="shared" si="26"/>
        <v>9.5573631875991868E-2</v>
      </c>
      <c r="AO223">
        <f t="shared" si="27"/>
        <v>0.18961808564196794</v>
      </c>
    </row>
    <row r="224" spans="35:41" x14ac:dyDescent="0.45">
      <c r="AI224" s="92">
        <f t="shared" si="25"/>
        <v>1.9880000000000009</v>
      </c>
      <c r="AJ224" s="92">
        <f t="shared" si="21"/>
        <v>12.667999999999999</v>
      </c>
      <c r="AK224">
        <f t="shared" si="22"/>
        <v>1.1739582946424347</v>
      </c>
      <c r="AL224">
        <f t="shared" si="23"/>
        <v>2.7791540670203736E-2</v>
      </c>
      <c r="AM224">
        <f t="shared" si="24"/>
        <v>4.0466040492163389</v>
      </c>
      <c r="AN224">
        <f t="shared" si="26"/>
        <v>9.579672593417006E-2</v>
      </c>
      <c r="AO224">
        <f t="shared" si="27"/>
        <v>0.19044389115713017</v>
      </c>
    </row>
    <row r="225" spans="35:41" x14ac:dyDescent="0.45">
      <c r="AI225" s="92">
        <f t="shared" si="25"/>
        <v>1.9920000000000009</v>
      </c>
      <c r="AJ225" s="92">
        <f t="shared" si="21"/>
        <v>12.661999999999999</v>
      </c>
      <c r="AK225">
        <f t="shared" si="22"/>
        <v>1.1739474777462942</v>
      </c>
      <c r="AL225">
        <f t="shared" si="23"/>
        <v>2.774452381280678E-2</v>
      </c>
      <c r="AM225">
        <f t="shared" si="24"/>
        <v>4.0628671167978965</v>
      </c>
      <c r="AN225">
        <f t="shared" si="26"/>
        <v>9.6019894933178321E-2</v>
      </c>
      <c r="AO225">
        <f t="shared" si="27"/>
        <v>0.19127163070689129</v>
      </c>
    </row>
    <row r="226" spans="35:41" x14ac:dyDescent="0.45">
      <c r="AI226" s="92">
        <f t="shared" si="25"/>
        <v>1.9960000000000009</v>
      </c>
      <c r="AJ226" s="92">
        <f t="shared" si="21"/>
        <v>12.655999999999999</v>
      </c>
      <c r="AK226">
        <f t="shared" si="22"/>
        <v>1.1739357014501501</v>
      </c>
      <c r="AL226">
        <f t="shared" si="23"/>
        <v>2.7697682239629956E-2</v>
      </c>
      <c r="AM226">
        <f t="shared" si="24"/>
        <v>4.079159314522979</v>
      </c>
      <c r="AN226">
        <f t="shared" si="26"/>
        <v>9.6243140368690722E-2</v>
      </c>
      <c r="AO226">
        <f t="shared" si="27"/>
        <v>0.19210130817590676</v>
      </c>
    </row>
    <row r="227" spans="35:41" x14ac:dyDescent="0.45">
      <c r="AI227" s="92">
        <f t="shared" si="25"/>
        <v>2.0000000000000009</v>
      </c>
      <c r="AJ227" s="92">
        <f t="shared" si="21"/>
        <v>12.649999999999999</v>
      </c>
      <c r="AK227">
        <f t="shared" si="22"/>
        <v>1.1739229659078969</v>
      </c>
      <c r="AL227">
        <f t="shared" si="23"/>
        <v>2.7651015407399091E-2</v>
      </c>
      <c r="AM227">
        <f t="shared" si="24"/>
        <v>4.095480601898096</v>
      </c>
      <c r="AN227">
        <f t="shared" si="26"/>
        <v>9.6466463739557876E-2</v>
      </c>
      <c r="AO227">
        <f t="shared" si="27"/>
        <v>0.19293292747911583</v>
      </c>
    </row>
    <row r="228" spans="35:41" x14ac:dyDescent="0.45">
      <c r="AI228" s="92">
        <f t="shared" si="25"/>
        <v>2.0040000000000009</v>
      </c>
      <c r="AJ228" s="92">
        <f t="shared" si="21"/>
        <v>12.643999999999998</v>
      </c>
      <c r="AK228">
        <f t="shared" si="22"/>
        <v>1.173909271276198</v>
      </c>
      <c r="AL228">
        <f t="shared" si="23"/>
        <v>2.7604522774011313E-2</v>
      </c>
      <c r="AM228">
        <f t="shared" si="24"/>
        <v>4.1118309382873983</v>
      </c>
      <c r="AN228">
        <f t="shared" si="26"/>
        <v>9.6689866547730208E-2</v>
      </c>
      <c r="AO228">
        <f t="shared" si="27"/>
        <v>0.19376649256165143</v>
      </c>
    </row>
    <row r="229" spans="35:41" x14ac:dyDescent="0.45">
      <c r="AI229" s="92">
        <f t="shared" si="25"/>
        <v>2.0080000000000009</v>
      </c>
      <c r="AJ229" s="92">
        <f t="shared" si="21"/>
        <v>12.637999999999998</v>
      </c>
      <c r="AK229">
        <f t="shared" si="22"/>
        <v>1.1738946177144796</v>
      </c>
      <c r="AL229">
        <f t="shared" si="23"/>
        <v>2.7558203798533458E-2</v>
      </c>
      <c r="AM229">
        <f t="shared" si="24"/>
        <v>4.1282102829128906</v>
      </c>
      <c r="AN229">
        <f t="shared" si="26"/>
        <v>9.6913350298182946E-2</v>
      </c>
      <c r="AO229">
        <f t="shared" si="27"/>
        <v>0.19460200739875144</v>
      </c>
    </row>
    <row r="230" spans="35:41" x14ac:dyDescent="0.45">
      <c r="AI230" s="92">
        <f t="shared" si="25"/>
        <v>2.0120000000000009</v>
      </c>
      <c r="AJ230" s="92">
        <f t="shared" si="21"/>
        <v>12.631999999999998</v>
      </c>
      <c r="AK230">
        <f t="shared" si="22"/>
        <v>1.1738790053849271</v>
      </c>
      <c r="AL230">
        <f t="shared" si="23"/>
        <v>2.7512057941200974E-2</v>
      </c>
      <c r="AM230">
        <f t="shared" si="24"/>
        <v>4.1446185948546512</v>
      </c>
      <c r="AN230">
        <f t="shared" si="26"/>
        <v>9.7136916498842651E-2</v>
      </c>
      <c r="AO230">
        <f t="shared" si="27"/>
        <v>0.19543947599567149</v>
      </c>
    </row>
    <row r="231" spans="35:41" x14ac:dyDescent="0.45">
      <c r="AI231" s="92">
        <f t="shared" si="25"/>
        <v>2.0160000000000009</v>
      </c>
      <c r="AJ231" s="92">
        <f t="shared" si="21"/>
        <v>12.625999999999998</v>
      </c>
      <c r="AK231">
        <f t="shared" si="22"/>
        <v>1.173862434452476</v>
      </c>
      <c r="AL231">
        <f t="shared" si="23"/>
        <v>2.7466084663415696E-2</v>
      </c>
      <c r="AM231">
        <f t="shared" si="24"/>
        <v>4.1610558330510452</v>
      </c>
      <c r="AN231">
        <f t="shared" si="26"/>
        <v>9.7360566660510767E-2</v>
      </c>
      <c r="AO231">
        <f t="shared" si="27"/>
        <v>0.1962789023875898</v>
      </c>
    </row>
    <row r="232" spans="35:41" x14ac:dyDescent="0.45">
      <c r="AI232" s="92">
        <f t="shared" si="25"/>
        <v>2.0200000000000009</v>
      </c>
      <c r="AJ232" s="92">
        <f t="shared" si="21"/>
        <v>12.619999999999997</v>
      </c>
      <c r="AK232">
        <f t="shared" si="22"/>
        <v>1.173844905084807</v>
      </c>
      <c r="AL232">
        <f t="shared" si="23"/>
        <v>2.7420283427744795E-2</v>
      </c>
      <c r="AM232">
        <f t="shared" si="24"/>
        <v>4.1775219562989436</v>
      </c>
      <c r="AN232">
        <f t="shared" si="26"/>
        <v>9.7584302296791145E-2</v>
      </c>
      <c r="AO232">
        <f t="shared" si="27"/>
        <v>0.19712029063951819</v>
      </c>
    </row>
    <row r="233" spans="35:41" x14ac:dyDescent="0.45">
      <c r="AI233" s="92">
        <f t="shared" si="25"/>
        <v>2.0240000000000009</v>
      </c>
      <c r="AJ233" s="92">
        <f t="shared" si="21"/>
        <v>12.613999999999999</v>
      </c>
      <c r="AK233">
        <f t="shared" si="22"/>
        <v>1.1738264174523403</v>
      </c>
      <c r="AL233">
        <f t="shared" si="23"/>
        <v>2.7374653697919044E-2</v>
      </c>
      <c r="AM233">
        <f t="shared" si="24"/>
        <v>4.1940169232539422</v>
      </c>
      <c r="AN233">
        <f t="shared" si="26"/>
        <v>9.780812492401593E-2</v>
      </c>
      <c r="AO233">
        <f t="shared" si="27"/>
        <v>0.19796364484620832</v>
      </c>
    </row>
    <row r="234" spans="35:41" x14ac:dyDescent="0.45">
      <c r="AI234" s="92">
        <f t="shared" si="25"/>
        <v>2.0280000000000009</v>
      </c>
      <c r="AJ234" s="92">
        <f t="shared" si="21"/>
        <v>12.607999999999999</v>
      </c>
      <c r="AK234">
        <f t="shared" si="22"/>
        <v>1.1738069717282289</v>
      </c>
      <c r="AL234">
        <f t="shared" si="23"/>
        <v>2.732919493883126E-2</v>
      </c>
      <c r="AM234">
        <f t="shared" si="24"/>
        <v>4.2105406924305768</v>
      </c>
      <c r="AN234">
        <f t="shared" si="26"/>
        <v>9.8032036061171973E-2</v>
      </c>
      <c r="AO234">
        <f t="shared" si="27"/>
        <v>0.19880896913205684</v>
      </c>
    </row>
    <row r="235" spans="35:41" x14ac:dyDescent="0.45">
      <c r="AI235" s="92">
        <f t="shared" si="25"/>
        <v>2.0320000000000009</v>
      </c>
      <c r="AJ235" s="92">
        <f t="shared" si="21"/>
        <v>12.601999999999999</v>
      </c>
      <c r="AK235">
        <f t="shared" si="22"/>
        <v>1.1737865680883526</v>
      </c>
      <c r="AL235">
        <f t="shared" si="23"/>
        <v>2.728390661653482E-2</v>
      </c>
      <c r="AM235">
        <f t="shared" si="24"/>
        <v>4.2270932222025479</v>
      </c>
      <c r="AN235">
        <f t="shared" si="26"/>
        <v>9.8256037229828314E-2</v>
      </c>
      <c r="AO235">
        <f t="shared" si="27"/>
        <v>0.19965626765101122</v>
      </c>
    </row>
    <row r="236" spans="35:41" x14ac:dyDescent="0.45">
      <c r="AI236" s="92">
        <f t="shared" si="25"/>
        <v>2.0360000000000009</v>
      </c>
      <c r="AJ236" s="92">
        <f t="shared" si="21"/>
        <v>12.595999999999998</v>
      </c>
      <c r="AK236">
        <f t="shared" si="22"/>
        <v>1.1737652067113109</v>
      </c>
      <c r="AL236">
        <f t="shared" si="23"/>
        <v>2.7238788198241888E-2</v>
      </c>
      <c r="AM236">
        <f t="shared" si="24"/>
        <v>4.2436744708029277</v>
      </c>
      <c r="AN236">
        <f t="shared" si="26"/>
        <v>9.8480129954062703E-2</v>
      </c>
      <c r="AO236">
        <f t="shared" si="27"/>
        <v>0.20050554458647177</v>
      </c>
    </row>
    <row r="237" spans="35:41" x14ac:dyDescent="0.45">
      <c r="AI237" s="92">
        <f t="shared" si="25"/>
        <v>2.0400000000000009</v>
      </c>
      <c r="AJ237" s="92">
        <f t="shared" si="21"/>
        <v>12.589999999999998</v>
      </c>
      <c r="AK237">
        <f t="shared" si="22"/>
        <v>1.1737428877784186</v>
      </c>
      <c r="AL237">
        <f t="shared" si="23"/>
        <v>2.7193839152322256E-2</v>
      </c>
      <c r="AM237">
        <f t="shared" si="24"/>
        <v>4.260284396324395</v>
      </c>
      <c r="AN237">
        <f t="shared" si="26"/>
        <v>9.8704315760390751E-2</v>
      </c>
      <c r="AO237">
        <f t="shared" si="27"/>
        <v>0.20135680415119722</v>
      </c>
    </row>
    <row r="238" spans="35:41" x14ac:dyDescent="0.45">
      <c r="AI238" s="92">
        <f t="shared" si="25"/>
        <v>2.0440000000000009</v>
      </c>
      <c r="AJ238" s="92">
        <f t="shared" si="21"/>
        <v>12.583999999999998</v>
      </c>
      <c r="AK238">
        <f t="shared" si="22"/>
        <v>1.173719611473699</v>
      </c>
      <c r="AL238">
        <f t="shared" si="23"/>
        <v>2.7149058948301406E-2</v>
      </c>
      <c r="AM238">
        <f t="shared" si="24"/>
        <v>4.2769229567194493</v>
      </c>
      <c r="AN238">
        <f t="shared" si="26"/>
        <v>9.8928596177692632E-2</v>
      </c>
      <c r="AO238">
        <f t="shared" si="27"/>
        <v>0.20221005058720384</v>
      </c>
    </row>
    <row r="239" spans="35:41" x14ac:dyDescent="0.45">
      <c r="AI239" s="92">
        <f t="shared" si="25"/>
        <v>2.0480000000000009</v>
      </c>
      <c r="AJ239" s="92">
        <f t="shared" si="21"/>
        <v>12.577999999999999</v>
      </c>
      <c r="AK239">
        <f t="shared" si="22"/>
        <v>1.1736953779838777</v>
      </c>
      <c r="AL239">
        <f t="shared" si="23"/>
        <v>2.7104447056859216E-2</v>
      </c>
      <c r="AM239">
        <f t="shared" si="24"/>
        <v>4.2935901098006353</v>
      </c>
      <c r="AN239">
        <f t="shared" si="26"/>
        <v>9.9152972737142575E-2</v>
      </c>
      <c r="AO239">
        <f t="shared" si="27"/>
        <v>0.20306528816566807</v>
      </c>
    </row>
    <row r="240" spans="35:41" x14ac:dyDescent="0.45">
      <c r="AI240" s="92">
        <f t="shared" si="25"/>
        <v>2.0520000000000009</v>
      </c>
      <c r="AJ240" s="92">
        <f t="shared" si="21"/>
        <v>12.571999999999999</v>
      </c>
      <c r="AK240">
        <f t="shared" si="22"/>
        <v>1.1736701874983759</v>
      </c>
      <c r="AL240">
        <f t="shared" si="23"/>
        <v>2.7060002949828264E-2</v>
      </c>
      <c r="AM240">
        <f t="shared" si="24"/>
        <v>4.3102858132407595</v>
      </c>
      <c r="AN240">
        <f t="shared" si="26"/>
        <v>9.9377446972136935E-2</v>
      </c>
      <c r="AO240">
        <f t="shared" si="27"/>
        <v>0.20392252118682508</v>
      </c>
    </row>
    <row r="241" spans="35:41" x14ac:dyDescent="0.45">
      <c r="AI241" s="92">
        <f t="shared" si="25"/>
        <v>2.0560000000000009</v>
      </c>
      <c r="AJ241" s="92">
        <f t="shared" si="21"/>
        <v>12.565999999999999</v>
      </c>
      <c r="AK241">
        <f t="shared" si="22"/>
        <v>1.1736440402093054</v>
      </c>
      <c r="AL241">
        <f t="shared" si="23"/>
        <v>2.7015726100192386E-2</v>
      </c>
      <c r="AM241">
        <f t="shared" si="24"/>
        <v>4.3270100245731165</v>
      </c>
      <c r="AN241">
        <f t="shared" si="26"/>
        <v>9.9602020418223913E-2</v>
      </c>
      <c r="AO241">
        <f t="shared" si="27"/>
        <v>0.20478175397986845</v>
      </c>
    </row>
    <row r="242" spans="35:41" x14ac:dyDescent="0.45">
      <c r="AI242" s="92">
        <f t="shared" si="25"/>
        <v>2.0600000000000009</v>
      </c>
      <c r="AJ242" s="92">
        <f t="shared" si="21"/>
        <v>12.559999999999999</v>
      </c>
      <c r="AK242">
        <f t="shared" si="22"/>
        <v>1.1736169363114617</v>
      </c>
      <c r="AL242">
        <f t="shared" si="23"/>
        <v>2.6971615982085011E-2</v>
      </c>
      <c r="AM242">
        <f t="shared" si="24"/>
        <v>4.3437627011917153</v>
      </c>
      <c r="AN242">
        <f t="shared" si="26"/>
        <v>9.9826694613032604E-2</v>
      </c>
      <c r="AO242">
        <f t="shared" si="27"/>
        <v>0.20564299090284727</v>
      </c>
    </row>
    <row r="243" spans="35:41" x14ac:dyDescent="0.45">
      <c r="AI243" s="92">
        <f t="shared" si="25"/>
        <v>2.0640000000000009</v>
      </c>
      <c r="AJ243" s="92">
        <f t="shared" si="21"/>
        <v>12.553999999999998</v>
      </c>
      <c r="AK243">
        <f t="shared" si="22"/>
        <v>1.1735888760023185</v>
      </c>
      <c r="AL243">
        <f t="shared" si="23"/>
        <v>2.692767207078775E-2</v>
      </c>
      <c r="AM243">
        <f t="shared" si="24"/>
        <v>4.3605438003514996</v>
      </c>
      <c r="AN243">
        <f t="shared" si="26"/>
        <v>0.10005147109620335</v>
      </c>
      <c r="AO243">
        <f t="shared" si="27"/>
        <v>0.20650623634256382</v>
      </c>
    </row>
    <row r="244" spans="35:41" x14ac:dyDescent="0.45">
      <c r="AI244" s="92">
        <f t="shared" si="25"/>
        <v>2.0680000000000009</v>
      </c>
      <c r="AJ244" s="92">
        <f t="shared" si="21"/>
        <v>12.547999999999998</v>
      </c>
      <c r="AK244">
        <f t="shared" si="22"/>
        <v>1.1735598594820214</v>
      </c>
      <c r="AL244">
        <f t="shared" si="23"/>
        <v>2.6883893842728806E-2</v>
      </c>
      <c r="AM244">
        <f t="shared" si="24"/>
        <v>4.377353279168573</v>
      </c>
      <c r="AN244">
        <f t="shared" si="26"/>
        <v>0.10027635140931776</v>
      </c>
      <c r="AO244">
        <f t="shared" si="27"/>
        <v>0.20737149471446922</v>
      </c>
    </row>
    <row r="245" spans="35:41" x14ac:dyDescent="0.45">
      <c r="AI245" s="92">
        <f t="shared" si="25"/>
        <v>2.072000000000001</v>
      </c>
      <c r="AJ245" s="92">
        <f t="shared" si="21"/>
        <v>12.541999999999998</v>
      </c>
      <c r="AK245">
        <f t="shared" si="22"/>
        <v>1.1735298869533812</v>
      </c>
      <c r="AL245">
        <f t="shared" si="23"/>
        <v>2.6840280775481354E-2</v>
      </c>
      <c r="AM245">
        <f t="shared" si="24"/>
        <v>4.3941910946204272</v>
      </c>
      <c r="AN245">
        <f t="shared" si="26"/>
        <v>0.10050133709582912</v>
      </c>
      <c r="AO245">
        <f t="shared" si="27"/>
        <v>0.20823877046255804</v>
      </c>
    </row>
    <row r="246" spans="35:41" x14ac:dyDescent="0.45">
      <c r="AI246" s="92">
        <f t="shared" si="25"/>
        <v>2.076000000000001</v>
      </c>
      <c r="AJ246" s="92">
        <f t="shared" si="21"/>
        <v>12.535999999999998</v>
      </c>
      <c r="AK246">
        <f t="shared" si="22"/>
        <v>1.1734989586218683</v>
      </c>
      <c r="AL246">
        <f t="shared" si="23"/>
        <v>2.6796832347762006E-2</v>
      </c>
      <c r="AM246">
        <f t="shared" si="24"/>
        <v>4.411057203546159</v>
      </c>
      <c r="AN246">
        <f t="shared" si="26"/>
        <v>0.10072642970099319</v>
      </c>
      <c r="AO246">
        <f t="shared" si="27"/>
        <v>0.20910806805926196</v>
      </c>
    </row>
    <row r="247" spans="35:41" x14ac:dyDescent="0.45">
      <c r="AI247" s="92">
        <f t="shared" si="25"/>
        <v>2.080000000000001</v>
      </c>
      <c r="AJ247" s="92">
        <f t="shared" si="21"/>
        <v>12.529999999999998</v>
      </c>
      <c r="AK247">
        <f t="shared" si="22"/>
        <v>1.1734670746956075</v>
      </c>
      <c r="AL247">
        <f t="shared" si="23"/>
        <v>2.6753548039429503E-2</v>
      </c>
      <c r="AM247">
        <f t="shared" si="24"/>
        <v>4.4279515626467107</v>
      </c>
      <c r="AN247">
        <f t="shared" si="26"/>
        <v>0.10095163077180042</v>
      </c>
      <c r="AO247">
        <f t="shared" si="27"/>
        <v>0.20997939200534496</v>
      </c>
    </row>
    <row r="248" spans="35:41" x14ac:dyDescent="0.45">
      <c r="AI248" s="92">
        <f t="shared" si="25"/>
        <v>2.084000000000001</v>
      </c>
      <c r="AJ248" s="92">
        <f t="shared" si="21"/>
        <v>12.523999999999997</v>
      </c>
      <c r="AK248">
        <f t="shared" si="22"/>
        <v>1.1734342353853711</v>
      </c>
      <c r="AL248">
        <f t="shared" si="23"/>
        <v>2.6710427331482829E-2</v>
      </c>
      <c r="AM248">
        <f t="shared" si="24"/>
        <v>4.4448741284850888</v>
      </c>
      <c r="AN248">
        <f t="shared" si="26"/>
        <v>0.10117694185690633</v>
      </c>
      <c r="AO248">
        <f t="shared" si="27"/>
        <v>0.21085274682979288</v>
      </c>
    </row>
    <row r="249" spans="35:41" x14ac:dyDescent="0.45">
      <c r="AI249" s="92">
        <f t="shared" si="25"/>
        <v>2.088000000000001</v>
      </c>
      <c r="AJ249" s="92">
        <f t="shared" si="21"/>
        <v>12.517999999999999</v>
      </c>
      <c r="AK249">
        <f t="shared" si="22"/>
        <v>1.173400440904572</v>
      </c>
      <c r="AL249">
        <f t="shared" si="23"/>
        <v>2.6667469706059939E-2</v>
      </c>
      <c r="AM249">
        <f t="shared" si="24"/>
        <v>4.4618248574865875</v>
      </c>
      <c r="AN249">
        <f t="shared" si="26"/>
        <v>0.1014023645065644</v>
      </c>
      <c r="AO249">
        <f t="shared" si="27"/>
        <v>0.21172813708970656</v>
      </c>
    </row>
    <row r="250" spans="35:41" x14ac:dyDescent="0.45">
      <c r="AI250" s="92">
        <f t="shared" si="25"/>
        <v>2.092000000000001</v>
      </c>
      <c r="AJ250" s="92">
        <f t="shared" si="21"/>
        <v>12.511999999999999</v>
      </c>
      <c r="AK250">
        <f t="shared" si="22"/>
        <v>1.1733656914692587</v>
      </c>
      <c r="AL250">
        <f t="shared" si="23"/>
        <v>2.6624674646435947E-2</v>
      </c>
      <c r="AM250">
        <f t="shared" si="24"/>
        <v>4.4788037059390273</v>
      </c>
      <c r="AN250">
        <f t="shared" si="26"/>
        <v>0.10162790027255739</v>
      </c>
      <c r="AO250">
        <f t="shared" si="27"/>
        <v>0.21260556737019015</v>
      </c>
    </row>
    <row r="251" spans="35:41" x14ac:dyDescent="0.45">
      <c r="AI251" s="92">
        <f t="shared" si="25"/>
        <v>2.096000000000001</v>
      </c>
      <c r="AJ251" s="92">
        <f t="shared" si="21"/>
        <v>12.505999999999998</v>
      </c>
      <c r="AK251">
        <f t="shared" si="22"/>
        <v>1.17332998729811</v>
      </c>
      <c r="AL251">
        <f t="shared" si="23"/>
        <v>2.6582041637022002E-2</v>
      </c>
      <c r="AM251">
        <f t="shared" si="24"/>
        <v>4.4958106299929774</v>
      </c>
      <c r="AN251">
        <f t="shared" si="26"/>
        <v>0.1018535507081316</v>
      </c>
      <c r="AO251">
        <f t="shared" si="27"/>
        <v>0.21348504228424392</v>
      </c>
    </row>
    <row r="252" spans="35:41" x14ac:dyDescent="0.45">
      <c r="AI252" s="92">
        <f t="shared" si="25"/>
        <v>2.100000000000001</v>
      </c>
      <c r="AJ252" s="92">
        <f t="shared" si="21"/>
        <v>12.499999999999998</v>
      </c>
      <c r="AK252">
        <f t="shared" si="22"/>
        <v>1.1732933286124272</v>
      </c>
      <c r="AL252">
        <f t="shared" si="23"/>
        <v>2.6539570163363294E-2</v>
      </c>
      <c r="AM252">
        <f t="shared" si="24"/>
        <v>4.5128455856619869</v>
      </c>
      <c r="AN252">
        <f t="shared" si="26"/>
        <v>0.10207931736792802</v>
      </c>
      <c r="AO252">
        <f t="shared" si="27"/>
        <v>0.21436656647264896</v>
      </c>
    </row>
    <row r="253" spans="35:41" x14ac:dyDescent="0.45">
      <c r="AI253" s="92">
        <f t="shared" si="25"/>
        <v>2.104000000000001</v>
      </c>
      <c r="AJ253" s="92">
        <f t="shared" si="21"/>
        <v>12.493999999999998</v>
      </c>
      <c r="AK253">
        <f t="shared" si="22"/>
        <v>1.1732557156361292</v>
      </c>
      <c r="AL253">
        <f t="shared" si="23"/>
        <v>2.6497259712137854E-2</v>
      </c>
      <c r="AM253">
        <f t="shared" si="24"/>
        <v>4.5299085288228165</v>
      </c>
      <c r="AN253">
        <f t="shared" si="26"/>
        <v>0.10230520180791716</v>
      </c>
      <c r="AO253">
        <f t="shared" si="27"/>
        <v>0.2152501446038578</v>
      </c>
    </row>
    <row r="254" spans="35:41" x14ac:dyDescent="0.45">
      <c r="AI254" s="92">
        <f t="shared" si="25"/>
        <v>2.108000000000001</v>
      </c>
      <c r="AJ254" s="92">
        <f t="shared" si="21"/>
        <v>12.487999999999998</v>
      </c>
      <c r="AK254">
        <f t="shared" si="22"/>
        <v>1.1732171485957457</v>
      </c>
      <c r="AL254">
        <f t="shared" si="23"/>
        <v>2.6455109771154853E-2</v>
      </c>
      <c r="AM254">
        <f t="shared" si="24"/>
        <v>4.5469994152156623</v>
      </c>
      <c r="AN254">
        <f t="shared" si="26"/>
        <v>0.10253120558533189</v>
      </c>
      <c r="AO254">
        <f t="shared" si="27"/>
        <v>0.21613578137387973</v>
      </c>
    </row>
    <row r="255" spans="35:41" x14ac:dyDescent="0.45">
      <c r="AI255" s="92">
        <f t="shared" si="25"/>
        <v>2.112000000000001</v>
      </c>
      <c r="AJ255" s="92">
        <f t="shared" si="21"/>
        <v>12.481999999999999</v>
      </c>
      <c r="AK255">
        <f t="shared" si="22"/>
        <v>1.1731776277204122</v>
      </c>
      <c r="AL255">
        <f t="shared" si="23"/>
        <v>2.6413119829353172E-2</v>
      </c>
      <c r="AM255">
        <f t="shared" si="24"/>
        <v>4.5641182004443959</v>
      </c>
      <c r="AN255">
        <f t="shared" si="26"/>
        <v>0.10275733025860198</v>
      </c>
      <c r="AO255">
        <f t="shared" si="27"/>
        <v>0.21702348150616749</v>
      </c>
    </row>
    <row r="256" spans="35:41" x14ac:dyDescent="0.45">
      <c r="AI256" s="92">
        <f t="shared" si="25"/>
        <v>2.116000000000001</v>
      </c>
      <c r="AJ256" s="92">
        <f t="shared" si="21"/>
        <v>12.475999999999999</v>
      </c>
      <c r="AK256">
        <f t="shared" si="22"/>
        <v>1.1731371532418633</v>
      </c>
      <c r="AL256">
        <f t="shared" si="23"/>
        <v>2.6371289376799702E-2</v>
      </c>
      <c r="AM256">
        <f t="shared" si="24"/>
        <v>4.5812648399767939</v>
      </c>
      <c r="AN256">
        <f t="shared" si="26"/>
        <v>0.10298357738728788</v>
      </c>
      <c r="AO256">
        <f t="shared" si="27"/>
        <v>0.21791324975150125</v>
      </c>
    </row>
    <row r="257" spans="35:41" x14ac:dyDescent="0.45">
      <c r="AI257" s="92">
        <f t="shared" si="25"/>
        <v>2.120000000000001</v>
      </c>
      <c r="AJ257" s="92">
        <f t="shared" si="21"/>
        <v>12.469999999999999</v>
      </c>
      <c r="AK257">
        <f t="shared" si="22"/>
        <v>1.1730957253944267</v>
      </c>
      <c r="AL257">
        <f t="shared" si="23"/>
        <v>2.632961790468797E-2</v>
      </c>
      <c r="AM257">
        <f t="shared" si="24"/>
        <v>4.5984392891447667</v>
      </c>
      <c r="AN257">
        <f t="shared" si="26"/>
        <v>0.10320994853201594</v>
      </c>
      <c r="AO257">
        <f t="shared" si="27"/>
        <v>0.21880509088787389</v>
      </c>
    </row>
    <row r="258" spans="35:41" x14ac:dyDescent="0.45">
      <c r="AI258" s="92">
        <f t="shared" si="25"/>
        <v>2.124000000000001</v>
      </c>
      <c r="AJ258" s="92">
        <f t="shared" ref="AJ258:AJ321" si="28">$AE$21+$AE$22*AI258</f>
        <v>12.463999999999999</v>
      </c>
      <c r="AK258">
        <f t="shared" ref="AK258:AK321" si="29">$AE$3*AJ258^6+$AE$4*AJ258^5+$AE$5*AJ258^4+$AE$6*AJ258^3+$AE$7*AJ258^2+$AE$8*AJ258+$AE$9</f>
        <v>1.1730533444150171</v>
      </c>
      <c r="AL258">
        <f t="shared" ref="AL258:AL321" si="30">$AG$3*AJ258^6+$AG$4*AJ258^5+$AG$5*AJ258^4+$AG$6*AJ258^3+$AG$7*AJ258^2+$AG$8*AJ258+$AG$9</f>
        <v>2.6288104905336604E-2</v>
      </c>
      <c r="AM258">
        <f t="shared" ref="AM258:AM321" si="31">0.5*$AE$18*$AE$17^2*$AE$16*AI258^2*AK258*$AE$15</f>
        <v>4.6156415031445928</v>
      </c>
      <c r="AN258">
        <f t="shared" si="26"/>
        <v>0.10343644525441351</v>
      </c>
      <c r="AO258">
        <f t="shared" si="27"/>
        <v>0.2196990097203744</v>
      </c>
    </row>
    <row r="259" spans="35:41" x14ac:dyDescent="0.45">
      <c r="AI259" s="92">
        <f t="shared" ref="AI259:AI322" si="32">AI258+$AE$15</f>
        <v>2.128000000000001</v>
      </c>
      <c r="AJ259" s="92">
        <f t="shared" si="28"/>
        <v>12.457999999999998</v>
      </c>
      <c r="AK259">
        <f t="shared" si="29"/>
        <v>1.1730100105431305</v>
      </c>
      <c r="AL259">
        <f t="shared" si="30"/>
        <v>2.6246749872187732E-2</v>
      </c>
      <c r="AM259">
        <f t="shared" si="31"/>
        <v>4.6328714370371564</v>
      </c>
      <c r="AN259">
        <f t="shared" ref="AN259:AN322" si="33">0.5*$AE$18*$AE$17^2*$AE$16*AI259^2*AL259*$AE$15</f>
        <v>0.10366306911704411</v>
      </c>
      <c r="AO259">
        <f t="shared" ref="AO259:AO322" si="34">AN259*AI259</f>
        <v>0.22059501108106996</v>
      </c>
    </row>
    <row r="260" spans="35:41" x14ac:dyDescent="0.45">
      <c r="AI260" s="92">
        <f t="shared" si="32"/>
        <v>2.132000000000001</v>
      </c>
      <c r="AJ260" s="92">
        <f t="shared" si="28"/>
        <v>12.451999999999998</v>
      </c>
      <c r="AK260">
        <f t="shared" si="29"/>
        <v>1.1729657240208389</v>
      </c>
      <c r="AL260">
        <f t="shared" si="30"/>
        <v>2.6205552299805472E-2</v>
      </c>
      <c r="AM260">
        <f t="shared" si="31"/>
        <v>4.6501290457481774</v>
      </c>
      <c r="AN260">
        <f t="shared" si="33"/>
        <v>0.10388982168334308</v>
      </c>
      <c r="AO260">
        <f t="shared" si="34"/>
        <v>0.22149309982888757</v>
      </c>
    </row>
    <row r="261" spans="35:41" x14ac:dyDescent="0.45">
      <c r="AI261" s="92">
        <f t="shared" si="32"/>
        <v>2.136000000000001</v>
      </c>
      <c r="AJ261" s="92">
        <f t="shared" si="28"/>
        <v>12.445999999999998</v>
      </c>
      <c r="AK261">
        <f t="shared" si="29"/>
        <v>1.1729204850927815</v>
      </c>
      <c r="AL261">
        <f t="shared" si="30"/>
        <v>2.6164511683874396E-2</v>
      </c>
      <c r="AM261">
        <f t="shared" si="31"/>
        <v>4.6674142840684425</v>
      </c>
      <c r="AN261">
        <f t="shared" si="33"/>
        <v>0.10411670451755381</v>
      </c>
      <c r="AO261">
        <f t="shared" si="34"/>
        <v>0.22239328084949506</v>
      </c>
    </row>
    <row r="262" spans="35:41" x14ac:dyDescent="0.45">
      <c r="AI262" s="92">
        <f t="shared" si="32"/>
        <v>2.140000000000001</v>
      </c>
      <c r="AJ262" s="92">
        <f t="shared" si="28"/>
        <v>12.439999999999998</v>
      </c>
      <c r="AK262">
        <f t="shared" si="29"/>
        <v>1.1728742940061618</v>
      </c>
      <c r="AL262">
        <f t="shared" si="30"/>
        <v>2.6123627521198033E-2</v>
      </c>
      <c r="AM262">
        <f t="shared" si="31"/>
        <v>4.6847271066540497</v>
      </c>
      <c r="AN262">
        <f t="shared" si="33"/>
        <v>0.10434371918466416</v>
      </c>
      <c r="AO262">
        <f t="shared" si="34"/>
        <v>0.22329555905518142</v>
      </c>
    </row>
    <row r="263" spans="35:41" x14ac:dyDescent="0.45">
      <c r="AI263" s="92">
        <f t="shared" si="32"/>
        <v>2.144000000000001</v>
      </c>
      <c r="AJ263" s="92">
        <f t="shared" si="28"/>
        <v>12.433999999999997</v>
      </c>
      <c r="AK263">
        <f t="shared" si="29"/>
        <v>1.1728271510107413</v>
      </c>
      <c r="AL263">
        <f t="shared" si="30"/>
        <v>2.6082899309697337E-2</v>
      </c>
      <c r="AM263">
        <f t="shared" si="31"/>
        <v>4.7020674680266401</v>
      </c>
      <c r="AN263">
        <f t="shared" si="33"/>
        <v>0.10457086725034313</v>
      </c>
      <c r="AO263">
        <f t="shared" si="34"/>
        <v>0.22419993938473579</v>
      </c>
    </row>
    <row r="264" spans="35:41" x14ac:dyDescent="0.45">
      <c r="AI264" s="92">
        <f t="shared" si="32"/>
        <v>2.148000000000001</v>
      </c>
      <c r="AJ264" s="92">
        <f t="shared" si="28"/>
        <v>12.427999999999997</v>
      </c>
      <c r="AK264">
        <f t="shared" si="29"/>
        <v>1.1727790563588316</v>
      </c>
      <c r="AL264">
        <f t="shared" si="30"/>
        <v>2.604232654840918E-2</v>
      </c>
      <c r="AM264">
        <f t="shared" si="31"/>
        <v>4.7194353225736334</v>
      </c>
      <c r="AN264">
        <f t="shared" si="33"/>
        <v>0.10479815028087822</v>
      </c>
      <c r="AO264">
        <f t="shared" si="34"/>
        <v>0.22510642680332651</v>
      </c>
    </row>
    <row r="265" spans="35:41" x14ac:dyDescent="0.45">
      <c r="AI265" s="92">
        <f t="shared" si="32"/>
        <v>2.152000000000001</v>
      </c>
      <c r="AJ265" s="92">
        <f t="shared" si="28"/>
        <v>12.421999999999999</v>
      </c>
      <c r="AK265">
        <f t="shared" si="29"/>
        <v>1.1727300103052896</v>
      </c>
      <c r="AL265">
        <f t="shared" si="30"/>
        <v>2.600190873748473E-2</v>
      </c>
      <c r="AM265">
        <f t="shared" si="31"/>
        <v>4.7368306245484604</v>
      </c>
      <c r="AN265">
        <f t="shared" si="33"/>
        <v>0.10502556984311218</v>
      </c>
      <c r="AO265">
        <f t="shared" si="34"/>
        <v>0.22601502630237752</v>
      </c>
    </row>
    <row r="266" spans="35:41" x14ac:dyDescent="0.45">
      <c r="AI266" s="92">
        <f t="shared" si="32"/>
        <v>2.156000000000001</v>
      </c>
      <c r="AJ266" s="92">
        <f t="shared" si="28"/>
        <v>12.415999999999999</v>
      </c>
      <c r="AK266">
        <f t="shared" si="29"/>
        <v>1.1726800131075117</v>
      </c>
      <c r="AL266">
        <f t="shared" si="30"/>
        <v>2.596164537818807E-2</v>
      </c>
      <c r="AM266">
        <f t="shared" si="31"/>
        <v>4.754253328070809</v>
      </c>
      <c r="AN266">
        <f t="shared" si="33"/>
        <v>0.10525312750438157</v>
      </c>
      <c r="AO266">
        <f t="shared" si="34"/>
        <v>0.22692574289944675</v>
      </c>
    </row>
    <row r="267" spans="35:41" x14ac:dyDescent="0.45">
      <c r="AI267" s="92">
        <f t="shared" si="32"/>
        <v>2.160000000000001</v>
      </c>
      <c r="AJ267" s="92">
        <f t="shared" si="28"/>
        <v>12.409999999999998</v>
      </c>
      <c r="AK267">
        <f t="shared" si="29"/>
        <v>1.1726290650254276</v>
      </c>
      <c r="AL267">
        <f t="shared" si="30"/>
        <v>2.5921535972894559E-2</v>
      </c>
      <c r="AM267">
        <f t="shared" si="31"/>
        <v>4.7717033871268617</v>
      </c>
      <c r="AN267">
        <f t="shared" si="33"/>
        <v>0.10548082483245426</v>
      </c>
      <c r="AO267">
        <f t="shared" si="34"/>
        <v>0.22783858163810131</v>
      </c>
    </row>
    <row r="268" spans="35:41" x14ac:dyDescent="0.45">
      <c r="AI268" s="92">
        <f t="shared" si="32"/>
        <v>2.164000000000001</v>
      </c>
      <c r="AJ268" s="92">
        <f t="shared" si="28"/>
        <v>12.403999999999998</v>
      </c>
      <c r="AK268">
        <f t="shared" si="29"/>
        <v>1.1725771663214939</v>
      </c>
      <c r="AL268">
        <f t="shared" si="30"/>
        <v>2.5881580025089418E-2</v>
      </c>
      <c r="AM268">
        <f t="shared" si="31"/>
        <v>4.7891807555695198</v>
      </c>
      <c r="AN268">
        <f t="shared" si="33"/>
        <v>0.10570866339546819</v>
      </c>
      <c r="AO268">
        <f t="shared" si="34"/>
        <v>0.22875354758779329</v>
      </c>
    </row>
    <row r="269" spans="35:41" x14ac:dyDescent="0.45">
      <c r="AI269" s="92">
        <f t="shared" si="32"/>
        <v>2.168000000000001</v>
      </c>
      <c r="AJ269" s="92">
        <f t="shared" si="28"/>
        <v>12.397999999999998</v>
      </c>
      <c r="AK269">
        <f t="shared" si="29"/>
        <v>1.1725243172606892</v>
      </c>
      <c r="AL269">
        <f t="shared" si="30"/>
        <v>2.5841777039366111E-2</v>
      </c>
      <c r="AM269">
        <f t="shared" si="31"/>
        <v>4.806685387118665</v>
      </c>
      <c r="AN269">
        <f t="shared" si="33"/>
        <v>0.10593664476186995</v>
      </c>
      <c r="AO269">
        <f t="shared" si="34"/>
        <v>0.22967064584373417</v>
      </c>
    </row>
    <row r="270" spans="35:41" x14ac:dyDescent="0.45">
      <c r="AI270" s="92">
        <f t="shared" si="32"/>
        <v>2.172000000000001</v>
      </c>
      <c r="AJ270" s="92">
        <f t="shared" si="28"/>
        <v>12.391999999999998</v>
      </c>
      <c r="AK270">
        <f t="shared" si="29"/>
        <v>1.1724705181105068</v>
      </c>
      <c r="AL270">
        <f t="shared" si="30"/>
        <v>2.5802126521424849E-2</v>
      </c>
      <c r="AM270">
        <f t="shared" si="31"/>
        <v>4.8242172353613801</v>
      </c>
      <c r="AN270">
        <f t="shared" si="33"/>
        <v>0.10616477050035368</v>
      </c>
      <c r="AO270">
        <f t="shared" si="34"/>
        <v>0.23058988152676829</v>
      </c>
    </row>
    <row r="271" spans="35:41" x14ac:dyDescent="0.45">
      <c r="AI271" s="92">
        <f t="shared" si="32"/>
        <v>2.176000000000001</v>
      </c>
      <c r="AJ271" s="92">
        <f t="shared" si="28"/>
        <v>12.385999999999999</v>
      </c>
      <c r="AK271">
        <f t="shared" si="29"/>
        <v>1.17241576914095</v>
      </c>
      <c r="AL271">
        <f t="shared" si="30"/>
        <v>2.5762627978071148E-2</v>
      </c>
      <c r="AM271">
        <f t="shared" si="31"/>
        <v>4.8417762537522009</v>
      </c>
      <c r="AN271">
        <f t="shared" si="33"/>
        <v>0.10639304217980104</v>
      </c>
      <c r="AO271">
        <f t="shared" si="34"/>
        <v>0.23151125978324719</v>
      </c>
    </row>
    <row r="272" spans="35:41" x14ac:dyDescent="0.45">
      <c r="AI272" s="92">
        <f t="shared" si="32"/>
        <v>2.180000000000001</v>
      </c>
      <c r="AJ272" s="92">
        <f t="shared" si="28"/>
        <v>12.379999999999999</v>
      </c>
      <c r="AK272">
        <f t="shared" si="29"/>
        <v>1.1723600706245247</v>
      </c>
      <c r="AL272">
        <f t="shared" si="30"/>
        <v>2.572328091721416E-2</v>
      </c>
      <c r="AM272">
        <f t="shared" si="31"/>
        <v>4.8593623956133492</v>
      </c>
      <c r="AN272">
        <f t="shared" si="33"/>
        <v>0.10662146136922013</v>
      </c>
      <c r="AO272">
        <f t="shared" si="34"/>
        <v>0.23243478578489998</v>
      </c>
    </row>
    <row r="273" spans="35:41" x14ac:dyDescent="0.45">
      <c r="AI273" s="92">
        <f t="shared" si="32"/>
        <v>2.1840000000000011</v>
      </c>
      <c r="AJ273" s="92">
        <f t="shared" si="28"/>
        <v>12.373999999999999</v>
      </c>
      <c r="AK273">
        <f t="shared" si="29"/>
        <v>1.1723034228362357</v>
      </c>
      <c r="AL273">
        <f t="shared" si="30"/>
        <v>2.5684084847865385E-2</v>
      </c>
      <c r="AM273">
        <f t="shared" si="31"/>
        <v>4.8769756141349783</v>
      </c>
      <c r="AN273">
        <f t="shared" si="33"/>
        <v>0.10685002963768656</v>
      </c>
      <c r="AO273">
        <f t="shared" si="34"/>
        <v>0.23336046472870756</v>
      </c>
    </row>
    <row r="274" spans="35:41" x14ac:dyDescent="0.45">
      <c r="AI274" s="92">
        <f t="shared" si="32"/>
        <v>2.1880000000000011</v>
      </c>
      <c r="AJ274" s="92">
        <f t="shared" si="28"/>
        <v>12.367999999999999</v>
      </c>
      <c r="AK274">
        <f t="shared" si="29"/>
        <v>1.1722458260535786</v>
      </c>
      <c r="AL274">
        <f t="shared" si="30"/>
        <v>2.5645039280136971E-2</v>
      </c>
      <c r="AM274">
        <f t="shared" si="31"/>
        <v>4.8946158623754172</v>
      </c>
      <c r="AN274">
        <f t="shared" si="33"/>
        <v>0.10707874855428313</v>
      </c>
      <c r="AO274">
        <f t="shared" si="34"/>
        <v>0.2342883018367716</v>
      </c>
    </row>
    <row r="275" spans="35:41" x14ac:dyDescent="0.45">
      <c r="AI275" s="92">
        <f t="shared" si="32"/>
        <v>2.1920000000000011</v>
      </c>
      <c r="AJ275" s="92">
        <f t="shared" si="28"/>
        <v>12.361999999999998</v>
      </c>
      <c r="AK275">
        <f t="shared" si="29"/>
        <v>1.1721872805565352</v>
      </c>
      <c r="AL275">
        <f t="shared" si="30"/>
        <v>2.5606143725240137E-2</v>
      </c>
      <c r="AM275">
        <f t="shared" si="31"/>
        <v>4.912283093261407</v>
      </c>
      <c r="AN275">
        <f t="shared" si="33"/>
        <v>0.10730761968804022</v>
      </c>
      <c r="AO275">
        <f t="shared" si="34"/>
        <v>0.23521830235618427</v>
      </c>
    </row>
    <row r="276" spans="35:41" x14ac:dyDescent="0.45">
      <c r="AI276" s="92">
        <f t="shared" si="32"/>
        <v>2.1960000000000011</v>
      </c>
      <c r="AJ276" s="92">
        <f t="shared" si="28"/>
        <v>12.355999999999998</v>
      </c>
      <c r="AK276">
        <f t="shared" si="29"/>
        <v>1.1721277866275657</v>
      </c>
      <c r="AL276">
        <f t="shared" si="30"/>
        <v>2.5567397695483943E-2</v>
      </c>
      <c r="AM276">
        <f t="shared" si="31"/>
        <v>4.9299772595883411</v>
      </c>
      <c r="AN276">
        <f t="shared" si="33"/>
        <v>0.10753664460787801</v>
      </c>
      <c r="AO276">
        <f t="shared" si="34"/>
        <v>0.23615047155890023</v>
      </c>
    </row>
    <row r="277" spans="35:41" x14ac:dyDescent="0.45">
      <c r="AI277" s="92">
        <f t="shared" si="32"/>
        <v>2.2000000000000011</v>
      </c>
      <c r="AJ277" s="92">
        <f t="shared" si="28"/>
        <v>12.349999999999998</v>
      </c>
      <c r="AK277">
        <f t="shared" si="29"/>
        <v>1.1720673445516054</v>
      </c>
      <c r="AL277">
        <f t="shared" si="30"/>
        <v>2.5528800704273477E-2</v>
      </c>
      <c r="AM277">
        <f t="shared" si="31"/>
        <v>4.947698314020518</v>
      </c>
      <c r="AN277">
        <f t="shared" si="33"/>
        <v>0.10776582488254659</v>
      </c>
      <c r="AO277">
        <f t="shared" si="34"/>
        <v>0.23708481474160262</v>
      </c>
    </row>
    <row r="278" spans="35:41" x14ac:dyDescent="0.45">
      <c r="AI278" s="92">
        <f t="shared" si="32"/>
        <v>2.2040000000000011</v>
      </c>
      <c r="AJ278" s="92">
        <f t="shared" si="28"/>
        <v>12.343999999999998</v>
      </c>
      <c r="AK278">
        <f t="shared" si="29"/>
        <v>1.1720059546160573</v>
      </c>
      <c r="AL278">
        <f t="shared" si="30"/>
        <v>2.5490352266108584E-2</v>
      </c>
      <c r="AM278">
        <f t="shared" si="31"/>
        <v>4.9654462090913842</v>
      </c>
      <c r="AN278">
        <f t="shared" si="33"/>
        <v>0.10799516208056878</v>
      </c>
      <c r="AO278">
        <f t="shared" si="34"/>
        <v>0.2380213372255737</v>
      </c>
    </row>
    <row r="279" spans="35:41" x14ac:dyDescent="0.45">
      <c r="AI279" s="92">
        <f t="shared" si="32"/>
        <v>2.2080000000000011</v>
      </c>
      <c r="AJ279" s="92">
        <f t="shared" si="28"/>
        <v>12.337999999999997</v>
      </c>
      <c r="AK279">
        <f t="shared" si="29"/>
        <v>1.1719436171107869</v>
      </c>
      <c r="AL279">
        <f t="shared" si="30"/>
        <v>2.5452051896582145E-2</v>
      </c>
      <c r="AM279">
        <f t="shared" si="31"/>
        <v>4.9832208972037719</v>
      </c>
      <c r="AN279">
        <f t="shared" si="33"/>
        <v>0.10822465777018109</v>
      </c>
      <c r="AO279">
        <f t="shared" si="34"/>
        <v>0.23896004435655996</v>
      </c>
    </row>
    <row r="280" spans="35:41" x14ac:dyDescent="0.45">
      <c r="AI280" s="92">
        <f t="shared" si="32"/>
        <v>2.2120000000000011</v>
      </c>
      <c r="AJ280" s="92">
        <f t="shared" si="28"/>
        <v>12.331999999999997</v>
      </c>
      <c r="AK280">
        <f t="shared" si="29"/>
        <v>1.1718803323281142</v>
      </c>
      <c r="AL280">
        <f t="shared" si="30"/>
        <v>2.5413899112378797E-2</v>
      </c>
      <c r="AM280">
        <f t="shared" si="31"/>
        <v>5.0010223306301418</v>
      </c>
      <c r="AN280">
        <f t="shared" si="33"/>
        <v>0.10845431351927709</v>
      </c>
      <c r="AO280">
        <f t="shared" si="34"/>
        <v>0.23990094150464103</v>
      </c>
    </row>
    <row r="281" spans="35:41" x14ac:dyDescent="0.45">
      <c r="AI281" s="92">
        <f t="shared" si="32"/>
        <v>2.2160000000000011</v>
      </c>
      <c r="AJ281" s="92">
        <f t="shared" si="28"/>
        <v>12.325999999999999</v>
      </c>
      <c r="AK281">
        <f t="shared" si="29"/>
        <v>1.1718161005628112</v>
      </c>
      <c r="AL281">
        <f t="shared" si="30"/>
        <v>2.5375893431273187E-2</v>
      </c>
      <c r="AM281">
        <f t="shared" si="31"/>
        <v>5.0188504615128444</v>
      </c>
      <c r="AN281">
        <f t="shared" si="33"/>
        <v>0.10868413089534913</v>
      </c>
      <c r="AO281">
        <f t="shared" si="34"/>
        <v>0.2408440340640938</v>
      </c>
    </row>
    <row r="282" spans="35:41" x14ac:dyDescent="0.45">
      <c r="AI282" s="92">
        <f t="shared" si="32"/>
        <v>2.2200000000000011</v>
      </c>
      <c r="AJ282" s="92">
        <f t="shared" si="28"/>
        <v>12.319999999999999</v>
      </c>
      <c r="AK282">
        <f t="shared" si="29"/>
        <v>1.1717509221120932</v>
      </c>
      <c r="AL282">
        <f t="shared" si="30"/>
        <v>2.5338034372128587E-2</v>
      </c>
      <c r="AM282">
        <f t="shared" si="31"/>
        <v>5.0367052418643423</v>
      </c>
      <c r="AN282">
        <f t="shared" si="33"/>
        <v>0.10891411146543174</v>
      </c>
      <c r="AO282">
        <f t="shared" si="34"/>
        <v>0.2417893274532586</v>
      </c>
    </row>
    <row r="283" spans="35:41" x14ac:dyDescent="0.45">
      <c r="AI283" s="92">
        <f t="shared" si="32"/>
        <v>2.2240000000000011</v>
      </c>
      <c r="AJ283" s="92">
        <f t="shared" si="28"/>
        <v>12.313999999999998</v>
      </c>
      <c r="AK283">
        <f t="shared" si="29"/>
        <v>1.1716847972756144</v>
      </c>
      <c r="AL283">
        <f t="shared" si="30"/>
        <v>2.5300321454895407E-2</v>
      </c>
      <c r="AM283">
        <f t="shared" si="31"/>
        <v>5.054586623567479</v>
      </c>
      <c r="AN283">
        <f t="shared" si="33"/>
        <v>0.10914425679604504</v>
      </c>
      <c r="AO283">
        <f t="shared" si="34"/>
        <v>0.24273682711440431</v>
      </c>
    </row>
    <row r="284" spans="35:41" x14ac:dyDescent="0.45">
      <c r="AI284" s="92">
        <f t="shared" si="32"/>
        <v>2.2280000000000011</v>
      </c>
      <c r="AJ284" s="92">
        <f t="shared" si="28"/>
        <v>12.307999999999998</v>
      </c>
      <c r="AK284">
        <f t="shared" si="29"/>
        <v>1.1716177263554606</v>
      </c>
      <c r="AL284">
        <f t="shared" si="30"/>
        <v>2.5262754200609701E-2</v>
      </c>
      <c r="AM284">
        <f t="shared" si="31"/>
        <v>5.0724945583757117</v>
      </c>
      <c r="AN284">
        <f t="shared" si="33"/>
        <v>0.10937456845313855</v>
      </c>
      <c r="AO284">
        <f t="shared" si="34"/>
        <v>0.24368653851359279</v>
      </c>
    </row>
    <row r="285" spans="35:41" x14ac:dyDescent="0.45">
      <c r="AI285" s="92">
        <f t="shared" si="32"/>
        <v>2.2320000000000011</v>
      </c>
      <c r="AJ285" s="92">
        <f t="shared" si="28"/>
        <v>12.301999999999998</v>
      </c>
      <c r="AK285">
        <f t="shared" si="29"/>
        <v>1.1715497096561456</v>
      </c>
      <c r="AL285">
        <f t="shared" si="30"/>
        <v>2.5225332131391554E-2</v>
      </c>
      <c r="AM285">
        <f t="shared" si="31"/>
        <v>5.0904289979133637</v>
      </c>
      <c r="AN285">
        <f t="shared" si="33"/>
        <v>0.10960504800203438</v>
      </c>
      <c r="AO285">
        <f t="shared" si="34"/>
        <v>0.24463846714054086</v>
      </c>
    </row>
    <row r="286" spans="35:41" x14ac:dyDescent="0.45">
      <c r="AI286" s="92">
        <f t="shared" si="32"/>
        <v>2.2360000000000011</v>
      </c>
      <c r="AJ286" s="92">
        <f t="shared" si="28"/>
        <v>12.295999999999998</v>
      </c>
      <c r="AK286">
        <f t="shared" si="29"/>
        <v>1.171480747484603</v>
      </c>
      <c r="AL286">
        <f t="shared" si="30"/>
        <v>2.5188054770443693E-2</v>
      </c>
      <c r="AM286">
        <f t="shared" si="31"/>
        <v>5.10838989367587</v>
      </c>
      <c r="AN286">
        <f t="shared" si="33"/>
        <v>0.10983569700737229</v>
      </c>
      <c r="AO286">
        <f t="shared" si="34"/>
        <v>0.24559261850848457</v>
      </c>
    </row>
    <row r="287" spans="35:41" x14ac:dyDescent="0.45">
      <c r="AI287" s="92">
        <f t="shared" si="32"/>
        <v>2.2400000000000011</v>
      </c>
      <c r="AJ287" s="92">
        <f t="shared" si="28"/>
        <v>12.29</v>
      </c>
      <c r="AK287">
        <f t="shared" si="29"/>
        <v>1.1714108401501822</v>
      </c>
      <c r="AL287">
        <f t="shared" si="30"/>
        <v>2.5150921642049896E-2</v>
      </c>
      <c r="AM287">
        <f t="shared" si="31"/>
        <v>5.1263771970300329</v>
      </c>
      <c r="AN287">
        <f t="shared" si="33"/>
        <v>0.11006651703305367</v>
      </c>
      <c r="AO287">
        <f t="shared" si="34"/>
        <v>0.24654899815404036</v>
      </c>
    </row>
    <row r="288" spans="35:41" x14ac:dyDescent="0.45">
      <c r="AI288" s="92">
        <f t="shared" si="32"/>
        <v>2.2440000000000011</v>
      </c>
      <c r="AJ288" s="92">
        <f t="shared" si="28"/>
        <v>12.283999999999999</v>
      </c>
      <c r="AK288">
        <f t="shared" si="29"/>
        <v>1.1713399879646407</v>
      </c>
      <c r="AL288">
        <f t="shared" si="30"/>
        <v>2.511393227157354E-2</v>
      </c>
      <c r="AM288">
        <f t="shared" si="31"/>
        <v>5.1443908592142558</v>
      </c>
      <c r="AN288">
        <f t="shared" si="33"/>
        <v>0.11029750964218672</v>
      </c>
      <c r="AO288">
        <f t="shared" si="34"/>
        <v>0.24750761163706714</v>
      </c>
    </row>
    <row r="289" spans="35:41" x14ac:dyDescent="0.45">
      <c r="AI289" s="92">
        <f t="shared" si="32"/>
        <v>2.2480000000000011</v>
      </c>
      <c r="AJ289" s="92">
        <f t="shared" si="28"/>
        <v>12.277999999999999</v>
      </c>
      <c r="AK289">
        <f t="shared" si="29"/>
        <v>1.171268191242139</v>
      </c>
      <c r="AL289">
        <f t="shared" si="30"/>
        <v>2.5077086185456079E-2</v>
      </c>
      <c r="AM289">
        <f t="shared" si="31"/>
        <v>5.1624308313388054</v>
      </c>
      <c r="AN289">
        <f t="shared" si="33"/>
        <v>0.11052867639703161</v>
      </c>
      <c r="AO289">
        <f t="shared" si="34"/>
        <v>0.24846846454052718</v>
      </c>
    </row>
    <row r="290" spans="35:41" x14ac:dyDescent="0.45">
      <c r="AI290" s="92">
        <f t="shared" si="32"/>
        <v>2.2520000000000011</v>
      </c>
      <c r="AJ290" s="92">
        <f t="shared" si="28"/>
        <v>12.271999999999998</v>
      </c>
      <c r="AK290">
        <f t="shared" si="29"/>
        <v>1.1711954502992366</v>
      </c>
      <c r="AL290">
        <f t="shared" si="30"/>
        <v>2.5040382911215728E-2</v>
      </c>
      <c r="AM290">
        <f t="shared" si="31"/>
        <v>5.1804970643860644</v>
      </c>
      <c r="AN290">
        <f t="shared" si="33"/>
        <v>0.11076001885894673</v>
      </c>
      <c r="AO290">
        <f t="shared" si="34"/>
        <v>0.24943156247034817</v>
      </c>
    </row>
    <row r="291" spans="35:41" x14ac:dyDescent="0.45">
      <c r="AI291" s="92">
        <f t="shared" si="32"/>
        <v>2.2560000000000011</v>
      </c>
      <c r="AJ291" s="92">
        <f t="shared" si="28"/>
        <v>12.265999999999998</v>
      </c>
      <c r="AK291">
        <f t="shared" si="29"/>
        <v>1.1711217654548824</v>
      </c>
      <c r="AL291">
        <f t="shared" si="30"/>
        <v>2.500382197744546E-2</v>
      </c>
      <c r="AM291">
        <f t="shared" si="31"/>
        <v>5.1985895092107626</v>
      </c>
      <c r="AN291">
        <f t="shared" si="33"/>
        <v>0.11099153858833234</v>
      </c>
      <c r="AO291">
        <f t="shared" si="34"/>
        <v>0.25039691105527789</v>
      </c>
    </row>
    <row r="292" spans="35:41" x14ac:dyDescent="0.45">
      <c r="AI292" s="92">
        <f t="shared" si="32"/>
        <v>2.2600000000000011</v>
      </c>
      <c r="AJ292" s="92">
        <f t="shared" si="28"/>
        <v>12.259999999999998</v>
      </c>
      <c r="AK292">
        <f t="shared" si="29"/>
        <v>1.1710471370304123</v>
      </c>
      <c r="AL292">
        <f t="shared" si="30"/>
        <v>2.4967402913812178E-2</v>
      </c>
      <c r="AM292">
        <f t="shared" si="31"/>
        <v>5.2167081165402465</v>
      </c>
      <c r="AN292">
        <f t="shared" si="33"/>
        <v>0.11122323714457963</v>
      </c>
      <c r="AO292">
        <f t="shared" si="34"/>
        <v>0.25136451594675008</v>
      </c>
    </row>
    <row r="293" spans="35:41" x14ac:dyDescent="0.45">
      <c r="AI293" s="92">
        <f t="shared" si="32"/>
        <v>2.2640000000000011</v>
      </c>
      <c r="AJ293" s="92">
        <f t="shared" si="28"/>
        <v>12.253999999999998</v>
      </c>
      <c r="AK293">
        <f t="shared" si="29"/>
        <v>1.1709715653495416</v>
      </c>
      <c r="AL293">
        <f t="shared" si="30"/>
        <v>2.4931125251054717E-2</v>
      </c>
      <c r="AM293">
        <f t="shared" si="31"/>
        <v>5.234852836974726</v>
      </c>
      <c r="AN293">
        <f t="shared" si="33"/>
        <v>0.11145511608601515</v>
      </c>
      <c r="AO293">
        <f t="shared" si="34"/>
        <v>0.25233438281873843</v>
      </c>
    </row>
    <row r="294" spans="35:41" x14ac:dyDescent="0.45">
      <c r="AI294" s="92">
        <f t="shared" si="32"/>
        <v>2.2680000000000011</v>
      </c>
      <c r="AJ294" s="92">
        <f t="shared" si="28"/>
        <v>12.247999999999998</v>
      </c>
      <c r="AK294">
        <f t="shared" si="29"/>
        <v>1.1708950507383591</v>
      </c>
      <c r="AL294">
        <f t="shared" si="30"/>
        <v>2.4894988520982521E-2</v>
      </c>
      <c r="AM294">
        <f t="shared" si="31"/>
        <v>5.2530236209875198</v>
      </c>
      <c r="AN294">
        <f t="shared" si="33"/>
        <v>0.11168717696984806</v>
      </c>
      <c r="AO294">
        <f t="shared" si="34"/>
        <v>0.25330651736761556</v>
      </c>
    </row>
    <row r="295" spans="35:41" x14ac:dyDescent="0.45">
      <c r="AI295" s="92">
        <f t="shared" si="32"/>
        <v>2.2720000000000011</v>
      </c>
      <c r="AJ295" s="92">
        <f t="shared" si="28"/>
        <v>12.241999999999997</v>
      </c>
      <c r="AK295">
        <f t="shared" si="29"/>
        <v>1.1708175935253227</v>
      </c>
      <c r="AL295">
        <f t="shared" si="30"/>
        <v>2.4858992256474199E-2</v>
      </c>
      <c r="AM295">
        <f t="shared" si="31"/>
        <v>5.2712204189253153</v>
      </c>
      <c r="AN295">
        <f t="shared" si="33"/>
        <v>0.11191942135211772</v>
      </c>
      <c r="AO295">
        <f t="shared" si="34"/>
        <v>0.25428092531201157</v>
      </c>
    </row>
    <row r="296" spans="35:41" x14ac:dyDescent="0.45">
      <c r="AI296" s="92">
        <f t="shared" si="32"/>
        <v>2.2760000000000011</v>
      </c>
      <c r="AJ296" s="92">
        <f t="shared" si="28"/>
        <v>12.235999999999997</v>
      </c>
      <c r="AK296">
        <f t="shared" si="29"/>
        <v>1.1707391940412513</v>
      </c>
      <c r="AL296">
        <f t="shared" si="30"/>
        <v>2.482313599147595E-2</v>
      </c>
      <c r="AM296">
        <f t="shared" si="31"/>
        <v>5.2894431810084095</v>
      </c>
      <c r="AN296">
        <f t="shared" si="33"/>
        <v>0.11215185078764049</v>
      </c>
      <c r="AO296">
        <f t="shared" si="34"/>
        <v>0.25525761239266986</v>
      </c>
    </row>
    <row r="297" spans="35:41" x14ac:dyDescent="0.45">
      <c r="AI297" s="92">
        <f t="shared" si="32"/>
        <v>2.2800000000000011</v>
      </c>
      <c r="AJ297" s="92">
        <f t="shared" si="28"/>
        <v>12.229999999999999</v>
      </c>
      <c r="AK297">
        <f t="shared" si="29"/>
        <v>1.1706598526193213</v>
      </c>
      <c r="AL297">
        <f t="shared" si="30"/>
        <v>2.4787419261000043E-2</v>
      </c>
      <c r="AM297">
        <f t="shared" si="31"/>
        <v>5.3076918573309815</v>
      </c>
      <c r="AN297">
        <f t="shared" si="33"/>
        <v>0.11238446682995751</v>
      </c>
      <c r="AO297">
        <f t="shared" si="34"/>
        <v>0.25623658437230323</v>
      </c>
    </row>
    <row r="298" spans="35:41" x14ac:dyDescent="0.45">
      <c r="AI298" s="92">
        <f t="shared" si="32"/>
        <v>2.2840000000000011</v>
      </c>
      <c r="AJ298" s="92">
        <f t="shared" si="28"/>
        <v>12.223999999999998</v>
      </c>
      <c r="AK298">
        <f t="shared" si="29"/>
        <v>1.1705795695950596</v>
      </c>
      <c r="AL298">
        <f t="shared" si="30"/>
        <v>2.4751841601123512E-2</v>
      </c>
      <c r="AM298">
        <f t="shared" si="31"/>
        <v>5.3259663978613281</v>
      </c>
      <c r="AN298">
        <f t="shared" si="33"/>
        <v>0.11261727103128344</v>
      </c>
      <c r="AO298">
        <f t="shared" si="34"/>
        <v>0.25721784703545153</v>
      </c>
    </row>
    <row r="299" spans="35:41" x14ac:dyDescent="0.45">
      <c r="AI299" s="92">
        <f t="shared" si="32"/>
        <v>2.2880000000000011</v>
      </c>
      <c r="AJ299" s="92">
        <f t="shared" si="28"/>
        <v>12.217999999999998</v>
      </c>
      <c r="AK299">
        <f t="shared" si="29"/>
        <v>1.1704983453063376</v>
      </c>
      <c r="AL299">
        <f t="shared" si="30"/>
        <v>2.4716402548986331E-2</v>
      </c>
      <c r="AM299">
        <f t="shared" si="31"/>
        <v>5.3442667524421203</v>
      </c>
      <c r="AN299">
        <f t="shared" si="33"/>
        <v>0.11285026494245326</v>
      </c>
      <c r="AO299">
        <f t="shared" si="34"/>
        <v>0.2582014061883332</v>
      </c>
    </row>
    <row r="300" spans="35:41" x14ac:dyDescent="0.45">
      <c r="AI300" s="92">
        <f t="shared" si="32"/>
        <v>2.2920000000000011</v>
      </c>
      <c r="AJ300" s="92">
        <f t="shared" si="28"/>
        <v>12.211999999999998</v>
      </c>
      <c r="AK300">
        <f t="shared" si="29"/>
        <v>1.1704161800933659</v>
      </c>
      <c r="AL300">
        <f t="shared" si="30"/>
        <v>2.4681101642790408E-2</v>
      </c>
      <c r="AM300">
        <f t="shared" si="31"/>
        <v>5.3625928707906709</v>
      </c>
      <c r="AN300">
        <f t="shared" si="33"/>
        <v>0.11308345011287321</v>
      </c>
      <c r="AO300">
        <f t="shared" si="34"/>
        <v>0.25918726765870553</v>
      </c>
    </row>
    <row r="301" spans="35:41" x14ac:dyDescent="0.45">
      <c r="AI301" s="92">
        <f t="shared" si="32"/>
        <v>2.2960000000000012</v>
      </c>
      <c r="AJ301" s="92">
        <f t="shared" si="28"/>
        <v>12.205999999999998</v>
      </c>
      <c r="AK301">
        <f t="shared" si="29"/>
        <v>1.1703330742986875</v>
      </c>
      <c r="AL301">
        <f t="shared" si="30"/>
        <v>2.464593842179753E-2</v>
      </c>
      <c r="AM301">
        <f t="shared" si="31"/>
        <v>5.3809447024991686</v>
      </c>
      <c r="AN301">
        <f t="shared" si="33"/>
        <v>0.11331682809046702</v>
      </c>
      <c r="AO301">
        <f t="shared" si="34"/>
        <v>0.26017543729571241</v>
      </c>
    </row>
    <row r="302" spans="35:41" x14ac:dyDescent="0.45">
      <c r="AI302" s="92">
        <f t="shared" si="32"/>
        <v>2.3000000000000012</v>
      </c>
      <c r="AJ302" s="92">
        <f t="shared" si="28"/>
        <v>12.199999999999998</v>
      </c>
      <c r="AK302">
        <f t="shared" si="29"/>
        <v>1.1702490282671749</v>
      </c>
      <c r="AL302">
        <f t="shared" si="30"/>
        <v>2.4610912426328339E-2</v>
      </c>
      <c r="AM302">
        <f t="shared" si="31"/>
        <v>5.399322197034957</v>
      </c>
      <c r="AN302">
        <f t="shared" si="33"/>
        <v>0.11355040042162738</v>
      </c>
      <c r="AO302">
        <f t="shared" si="34"/>
        <v>0.26116592096974311</v>
      </c>
    </row>
    <row r="303" spans="35:41" x14ac:dyDescent="0.45">
      <c r="AI303" s="92">
        <f t="shared" si="32"/>
        <v>2.3040000000000012</v>
      </c>
      <c r="AJ303" s="92">
        <f t="shared" si="28"/>
        <v>12.193999999999999</v>
      </c>
      <c r="AK303">
        <f t="shared" si="29"/>
        <v>1.1701640423460204</v>
      </c>
      <c r="AL303">
        <f t="shared" si="30"/>
        <v>2.4576023197760581E-2</v>
      </c>
      <c r="AM303">
        <f t="shared" si="31"/>
        <v>5.4177253037407676</v>
      </c>
      <c r="AN303">
        <f t="shared" si="33"/>
        <v>0.11378416865116416</v>
      </c>
      <c r="AO303">
        <f t="shared" si="34"/>
        <v>0.26215872457228234</v>
      </c>
    </row>
    <row r="304" spans="35:41" x14ac:dyDescent="0.45">
      <c r="AI304" s="92">
        <f t="shared" si="32"/>
        <v>2.3080000000000012</v>
      </c>
      <c r="AJ304" s="92">
        <f t="shared" si="28"/>
        <v>12.187999999999999</v>
      </c>
      <c r="AK304">
        <f t="shared" si="29"/>
        <v>1.1700781168847325</v>
      </c>
      <c r="AL304">
        <f t="shared" si="30"/>
        <v>2.4541270278527733E-2</v>
      </c>
      <c r="AM304">
        <f t="shared" si="31"/>
        <v>5.4361539718349885</v>
      </c>
      <c r="AN304">
        <f t="shared" si="33"/>
        <v>0.11401813432225488</v>
      </c>
      <c r="AO304">
        <f t="shared" si="34"/>
        <v>0.26315385401576441</v>
      </c>
    </row>
    <row r="305" spans="35:41" x14ac:dyDescent="0.45">
      <c r="AI305" s="92">
        <f t="shared" si="32"/>
        <v>2.3120000000000012</v>
      </c>
      <c r="AJ305" s="92">
        <f t="shared" si="28"/>
        <v>12.181999999999999</v>
      </c>
      <c r="AK305">
        <f t="shared" si="29"/>
        <v>1.1699912522351303</v>
      </c>
      <c r="AL305">
        <f t="shared" si="30"/>
        <v>2.4506653212117556E-2</v>
      </c>
      <c r="AM305">
        <f t="shared" si="31"/>
        <v>5.4546081504119224</v>
      </c>
      <c r="AN305">
        <f t="shared" si="33"/>
        <v>0.11425229897639505</v>
      </c>
      <c r="AO305">
        <f t="shared" si="34"/>
        <v>0.2641513152334255</v>
      </c>
    </row>
    <row r="306" spans="35:41" x14ac:dyDescent="0.45">
      <c r="AI306" s="92">
        <f t="shared" si="32"/>
        <v>2.3160000000000012</v>
      </c>
      <c r="AJ306" s="92">
        <f t="shared" si="28"/>
        <v>12.175999999999998</v>
      </c>
      <c r="AK306">
        <f t="shared" si="29"/>
        <v>1.1699034487513364</v>
      </c>
      <c r="AL306">
        <f t="shared" si="30"/>
        <v>2.4472171543070437E-2</v>
      </c>
      <c r="AM306">
        <f t="shared" si="31"/>
        <v>5.4730877884420366</v>
      </c>
      <c r="AN306">
        <f t="shared" si="33"/>
        <v>0.11448666415334774</v>
      </c>
      <c r="AO306">
        <f t="shared" si="34"/>
        <v>0.26515111417915349</v>
      </c>
    </row>
    <row r="307" spans="35:41" x14ac:dyDescent="0.45">
      <c r="AI307" s="92">
        <f t="shared" si="32"/>
        <v>2.3200000000000012</v>
      </c>
      <c r="AJ307" s="92">
        <f t="shared" si="28"/>
        <v>12.169999999999998</v>
      </c>
      <c r="AK307">
        <f t="shared" si="29"/>
        <v>1.1698147067897731</v>
      </c>
      <c r="AL307">
        <f t="shared" si="30"/>
        <v>2.4437824816978034E-2</v>
      </c>
      <c r="AM307">
        <f t="shared" si="31"/>
        <v>5.4915928347722254</v>
      </c>
      <c r="AN307">
        <f t="shared" si="33"/>
        <v>0.11472123139109494</v>
      </c>
      <c r="AO307">
        <f t="shared" si="34"/>
        <v>0.26615325682734042</v>
      </c>
    </row>
    <row r="308" spans="35:41" x14ac:dyDescent="0.45">
      <c r="AI308" s="92">
        <f t="shared" si="32"/>
        <v>2.3240000000000012</v>
      </c>
      <c r="AJ308" s="92">
        <f t="shared" si="28"/>
        <v>12.163999999999998</v>
      </c>
      <c r="AK308">
        <f t="shared" si="29"/>
        <v>1.1697250267091541</v>
      </c>
      <c r="AL308">
        <f t="shared" si="30"/>
        <v>2.4403612580481827E-2</v>
      </c>
      <c r="AM308">
        <f t="shared" si="31"/>
        <v>5.5101232381260621</v>
      </c>
      <c r="AN308">
        <f t="shared" si="33"/>
        <v>0.11495600222578885</v>
      </c>
      <c r="AO308">
        <f t="shared" si="34"/>
        <v>0.26715774917273344</v>
      </c>
    </row>
    <row r="309" spans="35:41" x14ac:dyDescent="0.45">
      <c r="AI309" s="92">
        <f t="shared" si="32"/>
        <v>2.3280000000000012</v>
      </c>
      <c r="AJ309" s="92">
        <f t="shared" si="28"/>
        <v>12.157999999999998</v>
      </c>
      <c r="AK309">
        <f t="shared" si="29"/>
        <v>1.1696344088704809</v>
      </c>
      <c r="AL309">
        <f t="shared" si="30"/>
        <v>2.4369534381271676E-2</v>
      </c>
      <c r="AM309">
        <f t="shared" si="31"/>
        <v>5.5286789471040674</v>
      </c>
      <c r="AN309">
        <f t="shared" si="33"/>
        <v>0.1151909781917034</v>
      </c>
      <c r="AO309">
        <f t="shared" si="34"/>
        <v>0.26816459723028568</v>
      </c>
    </row>
    <row r="310" spans="35:41" x14ac:dyDescent="0.45">
      <c r="AI310" s="92">
        <f t="shared" si="32"/>
        <v>2.3320000000000012</v>
      </c>
      <c r="AJ310" s="92">
        <f t="shared" si="28"/>
        <v>12.151999999999997</v>
      </c>
      <c r="AK310">
        <f t="shared" si="29"/>
        <v>1.169542853637036</v>
      </c>
      <c r="AL310">
        <f t="shared" si="30"/>
        <v>2.4335589768083921E-2</v>
      </c>
      <c r="AM310">
        <f t="shared" si="31"/>
        <v>5.547259910183957</v>
      </c>
      <c r="AN310">
        <f t="shared" si="33"/>
        <v>0.11542616082118387</v>
      </c>
      <c r="AO310">
        <f t="shared" si="34"/>
        <v>0.26917380703500093</v>
      </c>
    </row>
    <row r="311" spans="35:41" x14ac:dyDescent="0.45">
      <c r="AI311" s="92">
        <f t="shared" si="32"/>
        <v>2.3360000000000012</v>
      </c>
      <c r="AJ311" s="92">
        <f t="shared" si="28"/>
        <v>12.145999999999997</v>
      </c>
      <c r="AK311">
        <f t="shared" si="29"/>
        <v>1.1694503613743774</v>
      </c>
      <c r="AL311">
        <f t="shared" si="30"/>
        <v>2.4301778290700665E-2</v>
      </c>
      <c r="AM311">
        <f t="shared" si="31"/>
        <v>5.5658660757209111</v>
      </c>
      <c r="AN311">
        <f t="shared" si="33"/>
        <v>0.11566155164460259</v>
      </c>
      <c r="AO311">
        <f t="shared" si="34"/>
        <v>0.27018538464179181</v>
      </c>
    </row>
    <row r="312" spans="35:41" x14ac:dyDescent="0.45">
      <c r="AI312" s="92">
        <f t="shared" si="32"/>
        <v>2.3400000000000012</v>
      </c>
      <c r="AJ312" s="92">
        <f t="shared" si="28"/>
        <v>12.139999999999997</v>
      </c>
      <c r="AK312">
        <f t="shared" si="29"/>
        <v>1.1693569324503328</v>
      </c>
      <c r="AL312">
        <f t="shared" si="30"/>
        <v>2.426809949994747E-2</v>
      </c>
      <c r="AM312">
        <f t="shared" si="31"/>
        <v>5.5844973919478198</v>
      </c>
      <c r="AN312">
        <f t="shared" si="33"/>
        <v>0.11589715219030708</v>
      </c>
      <c r="AO312">
        <f t="shared" si="34"/>
        <v>0.27119933612531871</v>
      </c>
    </row>
    <row r="313" spans="35:41" x14ac:dyDescent="0.45">
      <c r="AI313" s="92">
        <f t="shared" si="32"/>
        <v>2.3440000000000012</v>
      </c>
      <c r="AJ313" s="92">
        <f t="shared" si="28"/>
        <v>12.133999999999999</v>
      </c>
      <c r="AK313">
        <f t="shared" si="29"/>
        <v>1.1692625672349943</v>
      </c>
      <c r="AL313">
        <f t="shared" si="30"/>
        <v>2.4234552947692604E-2</v>
      </c>
      <c r="AM313">
        <f t="shared" si="31"/>
        <v>5.6031538069755653</v>
      </c>
      <c r="AN313">
        <f t="shared" si="33"/>
        <v>0.11613296398457622</v>
      </c>
      <c r="AO313">
        <f t="shared" si="34"/>
        <v>0.27221566757984678</v>
      </c>
    </row>
    <row r="314" spans="35:41" x14ac:dyDescent="0.45">
      <c r="AI314" s="92">
        <f t="shared" si="32"/>
        <v>2.3480000000000012</v>
      </c>
      <c r="AJ314" s="92">
        <f t="shared" si="28"/>
        <v>12.127999999999998</v>
      </c>
      <c r="AK314">
        <f t="shared" si="29"/>
        <v>1.1691672661007115</v>
      </c>
      <c r="AL314">
        <f t="shared" si="30"/>
        <v>2.420113818684503E-2</v>
      </c>
      <c r="AM314">
        <f t="shared" si="31"/>
        <v>5.6218352687932551</v>
      </c>
      <c r="AN314">
        <f t="shared" si="33"/>
        <v>0.11636898855157046</v>
      </c>
      <c r="AO314">
        <f t="shared" si="34"/>
        <v>0.2732343851190876</v>
      </c>
    </row>
    <row r="315" spans="35:41" x14ac:dyDescent="0.45">
      <c r="AI315" s="92">
        <f t="shared" si="32"/>
        <v>2.3520000000000012</v>
      </c>
      <c r="AJ315" s="92">
        <f t="shared" si="28"/>
        <v>12.121999999999998</v>
      </c>
      <c r="AK315">
        <f t="shared" si="29"/>
        <v>1.1690710294220872</v>
      </c>
      <c r="AL315">
        <f t="shared" si="30"/>
        <v>2.4167854771353123E-2</v>
      </c>
      <c r="AM315">
        <f t="shared" si="31"/>
        <v>5.6405417252685073</v>
      </c>
      <c r="AN315">
        <f t="shared" si="33"/>
        <v>0.11660522741328602</v>
      </c>
      <c r="AO315">
        <f t="shared" si="34"/>
        <v>0.27425549487604889</v>
      </c>
    </row>
    <row r="316" spans="35:41" x14ac:dyDescent="0.45">
      <c r="AI316" s="92">
        <f t="shared" si="32"/>
        <v>2.3560000000000012</v>
      </c>
      <c r="AJ316" s="92">
        <f t="shared" si="28"/>
        <v>12.115999999999998</v>
      </c>
      <c r="AK316">
        <f t="shared" si="29"/>
        <v>1.1689738575759701</v>
      </c>
      <c r="AL316">
        <f t="shared" si="30"/>
        <v>2.4134702256203407E-2</v>
      </c>
      <c r="AM316">
        <f t="shared" si="31"/>
        <v>5.6592731241476928</v>
      </c>
      <c r="AN316">
        <f t="shared" si="33"/>
        <v>0.11684168208950914</v>
      </c>
      <c r="AO316">
        <f t="shared" si="34"/>
        <v>0.27527900300288366</v>
      </c>
    </row>
    <row r="317" spans="35:41" x14ac:dyDescent="0.45">
      <c r="AI317" s="92">
        <f t="shared" si="32"/>
        <v>2.3600000000000012</v>
      </c>
      <c r="AJ317" s="92">
        <f t="shared" si="28"/>
        <v>12.109999999999998</v>
      </c>
      <c r="AK317">
        <f t="shared" si="29"/>
        <v>1.1688757509414509</v>
      </c>
      <c r="AL317">
        <f t="shared" si="30"/>
        <v>2.4101680197418623E-2</v>
      </c>
      <c r="AM317">
        <f t="shared" si="31"/>
        <v>5.6780294130562101</v>
      </c>
      <c r="AN317">
        <f t="shared" si="33"/>
        <v>0.11707835409776773</v>
      </c>
      <c r="AO317">
        <f t="shared" si="34"/>
        <v>0.27630491567073201</v>
      </c>
    </row>
    <row r="318" spans="35:41" x14ac:dyDescent="0.45">
      <c r="AI318" s="92">
        <f t="shared" si="32"/>
        <v>2.3640000000000012</v>
      </c>
      <c r="AJ318" s="92">
        <f t="shared" si="28"/>
        <v>12.103999999999997</v>
      </c>
      <c r="AK318">
        <f t="shared" si="29"/>
        <v>1.1687767098998552</v>
      </c>
      <c r="AL318">
        <f t="shared" si="30"/>
        <v>2.4068788152056778E-2</v>
      </c>
      <c r="AM318">
        <f t="shared" si="31"/>
        <v>5.6968105394987418</v>
      </c>
      <c r="AN318">
        <f t="shared" si="33"/>
        <v>0.11731524495328796</v>
      </c>
      <c r="AO318">
        <f t="shared" si="34"/>
        <v>0.27733323906957286</v>
      </c>
    </row>
    <row r="319" spans="35:41" x14ac:dyDescent="0.45">
      <c r="AI319" s="92">
        <f t="shared" si="32"/>
        <v>2.3680000000000012</v>
      </c>
      <c r="AJ319" s="92">
        <f t="shared" si="28"/>
        <v>12.097999999999999</v>
      </c>
      <c r="AK319">
        <f t="shared" si="29"/>
        <v>1.1686767348347384</v>
      </c>
      <c r="AL319">
        <f t="shared" si="30"/>
        <v>2.4036025678209224E-2</v>
      </c>
      <c r="AM319">
        <f t="shared" si="31"/>
        <v>5.7156164508595184</v>
      </c>
      <c r="AN319">
        <f t="shared" si="33"/>
        <v>0.11755235616894635</v>
      </c>
      <c r="AO319">
        <f t="shared" si="34"/>
        <v>0.27836397940806512</v>
      </c>
    </row>
    <row r="320" spans="35:41" x14ac:dyDescent="0.45">
      <c r="AI320" s="92">
        <f t="shared" si="32"/>
        <v>2.3720000000000012</v>
      </c>
      <c r="AJ320" s="92">
        <f t="shared" si="28"/>
        <v>12.091999999999999</v>
      </c>
      <c r="AK320">
        <f t="shared" si="29"/>
        <v>1.1685758261318799</v>
      </c>
      <c r="AL320">
        <f t="shared" si="30"/>
        <v>2.4003392334999464E-2</v>
      </c>
      <c r="AM320">
        <f t="shared" si="31"/>
        <v>5.7344470944025749</v>
      </c>
      <c r="AN320">
        <f t="shared" si="33"/>
        <v>0.11778968925522564</v>
      </c>
      <c r="AO320">
        <f t="shared" si="34"/>
        <v>0.27939714291339535</v>
      </c>
    </row>
    <row r="321" spans="35:41" x14ac:dyDescent="0.45">
      <c r="AI321" s="92">
        <f t="shared" si="32"/>
        <v>2.3760000000000012</v>
      </c>
      <c r="AJ321" s="92">
        <f t="shared" si="28"/>
        <v>12.085999999999999</v>
      </c>
      <c r="AK321">
        <f t="shared" si="29"/>
        <v>1.1684739841792764</v>
      </c>
      <c r="AL321">
        <f t="shared" si="30"/>
        <v>2.3970887682581543E-2</v>
      </c>
      <c r="AM321">
        <f t="shared" si="31"/>
        <v>5.7533024172720229</v>
      </c>
      <c r="AN321">
        <f t="shared" si="33"/>
        <v>0.11802724572016919</v>
      </c>
      <c r="AO321">
        <f t="shared" si="34"/>
        <v>0.28043273583112216</v>
      </c>
    </row>
    <row r="322" spans="35:41" x14ac:dyDescent="0.45">
      <c r="AI322" s="92">
        <f t="shared" si="32"/>
        <v>2.3800000000000012</v>
      </c>
      <c r="AJ322" s="92">
        <f t="shared" ref="AJ322:AJ385" si="35">$AE$21+$AE$22*AI322</f>
        <v>12.079999999999998</v>
      </c>
      <c r="AK322">
        <f t="shared" ref="AK322:AK385" si="36">$AE$3*AJ322^6+$AE$4*AJ322^5+$AE$5*AJ322^4+$AE$6*AJ322^3+$AE$7*AJ322^2+$AE$8*AJ322+$AE$9</f>
        <v>1.1683712093671386</v>
      </c>
      <c r="AL322">
        <f t="shared" ref="AL322:AL385" si="37">$AG$3*AJ322^6+$AG$4*AJ322^5+$AG$5*AJ322^4+$AG$6*AJ322^3+$AG$7*AJ322^2+$AG$8*AJ322+$AG$9</f>
        <v>2.3938511282138711E-2</v>
      </c>
      <c r="AM322">
        <f t="shared" ref="AM322:AM385" si="38">0.5*$AE$18*$AE$17^2*$AE$16*AI322^2*AK322*$AE$15</f>
        <v>5.772182366492312</v>
      </c>
      <c r="AN322">
        <f t="shared" si="33"/>
        <v>0.11826502706933673</v>
      </c>
      <c r="AO322">
        <f t="shared" si="34"/>
        <v>0.28147076442502156</v>
      </c>
    </row>
    <row r="323" spans="35:41" x14ac:dyDescent="0.45">
      <c r="AI323" s="92">
        <f t="shared" ref="AI323:AI386" si="39">AI322+$AE$15</f>
        <v>2.3840000000000012</v>
      </c>
      <c r="AJ323" s="92">
        <f t="shared" si="35"/>
        <v>12.073999999999998</v>
      </c>
      <c r="AK323">
        <f t="shared" si="36"/>
        <v>1.1682675020878832</v>
      </c>
      <c r="AL323">
        <f t="shared" si="37"/>
        <v>2.3906262695881777E-2</v>
      </c>
      <c r="AM323">
        <f t="shared" si="38"/>
        <v>5.7910868889684917</v>
      </c>
      <c r="AN323">
        <f t="shared" ref="AN323:AN386" si="40">0.5*$AE$18*$AE$17^2*$AE$16*AI323^2*AL323*$AE$15</f>
        <v>0.11850303480575897</v>
      </c>
      <c r="AO323">
        <f t="shared" ref="AO323:AO386" si="41">AN323*AI323</f>
        <v>0.28251123497692954</v>
      </c>
    </row>
    <row r="324" spans="35:41" x14ac:dyDescent="0.45">
      <c r="AI324" s="92">
        <f t="shared" si="39"/>
        <v>2.3880000000000012</v>
      </c>
      <c r="AJ324" s="92">
        <f t="shared" si="35"/>
        <v>12.067999999999998</v>
      </c>
      <c r="AK324">
        <f t="shared" si="36"/>
        <v>1.1681628627361276</v>
      </c>
      <c r="AL324">
        <f t="shared" si="37"/>
        <v>2.3874141487047904E-2</v>
      </c>
      <c r="AM324">
        <f t="shared" si="38"/>
        <v>5.8100159314864701</v>
      </c>
      <c r="AN324">
        <f t="shared" si="40"/>
        <v>0.11874127042989463</v>
      </c>
      <c r="AO324">
        <f t="shared" si="41"/>
        <v>0.28355415378658855</v>
      </c>
    </row>
    <row r="325" spans="35:41" x14ac:dyDescent="0.45">
      <c r="AI325" s="92">
        <f t="shared" si="39"/>
        <v>2.3920000000000012</v>
      </c>
      <c r="AJ325" s="92">
        <f t="shared" si="35"/>
        <v>12.061999999999998</v>
      </c>
      <c r="AK325">
        <f t="shared" si="36"/>
        <v>1.1680572917086858</v>
      </c>
      <c r="AL325">
        <f t="shared" si="37"/>
        <v>2.3842147219898767E-2</v>
      </c>
      <c r="AM325">
        <f t="shared" si="38"/>
        <v>5.828969440713295</v>
      </c>
      <c r="AN325">
        <f t="shared" si="40"/>
        <v>0.1189797354395848</v>
      </c>
      <c r="AO325">
        <f t="shared" si="41"/>
        <v>0.28459952717148701</v>
      </c>
    </row>
    <row r="326" spans="35:41" x14ac:dyDescent="0.45">
      <c r="AI326" s="92">
        <f t="shared" si="39"/>
        <v>2.3960000000000012</v>
      </c>
      <c r="AJ326" s="92">
        <f t="shared" si="35"/>
        <v>12.055999999999997</v>
      </c>
      <c r="AK326">
        <f t="shared" si="36"/>
        <v>1.1679507894045602</v>
      </c>
      <c r="AL326">
        <f t="shared" si="37"/>
        <v>2.3810279459719509E-2</v>
      </c>
      <c r="AM326">
        <f t="shared" si="38"/>
        <v>5.8479473631973988</v>
      </c>
      <c r="AN326">
        <f t="shared" si="40"/>
        <v>0.11921843133001116</v>
      </c>
      <c r="AO326">
        <f t="shared" si="41"/>
        <v>0.28564736146670688</v>
      </c>
    </row>
    <row r="327" spans="35:41" x14ac:dyDescent="0.45">
      <c r="AI327" s="92">
        <f t="shared" si="39"/>
        <v>2.4000000000000012</v>
      </c>
      <c r="AJ327" s="92">
        <f t="shared" si="35"/>
        <v>12.049999999999997</v>
      </c>
      <c r="AK327">
        <f t="shared" si="36"/>
        <v>1.1678433562249388</v>
      </c>
      <c r="AL327">
        <f t="shared" si="37"/>
        <v>2.3778537772816959E-2</v>
      </c>
      <c r="AM327">
        <f t="shared" si="38"/>
        <v>5.866949645368881</v>
      </c>
      <c r="AN327">
        <f t="shared" si="40"/>
        <v>0.1194573595936512</v>
      </c>
      <c r="AO327">
        <f t="shared" si="41"/>
        <v>0.28669766302476302</v>
      </c>
    </row>
    <row r="328" spans="35:41" x14ac:dyDescent="0.45">
      <c r="AI328" s="92">
        <f t="shared" si="39"/>
        <v>2.4040000000000012</v>
      </c>
      <c r="AJ328" s="92">
        <f t="shared" si="35"/>
        <v>12.043999999999997</v>
      </c>
      <c r="AK328">
        <f t="shared" si="36"/>
        <v>1.1677349925731872</v>
      </c>
      <c r="AL328">
        <f t="shared" si="37"/>
        <v>2.374692172651835E-2</v>
      </c>
      <c r="AM328">
        <f t="shared" si="38"/>
        <v>5.8859762335397638</v>
      </c>
      <c r="AN328">
        <f t="shared" si="40"/>
        <v>0.11969652172023595</v>
      </c>
      <c r="AO328">
        <f t="shared" si="41"/>
        <v>0.28775043821544738</v>
      </c>
    </row>
    <row r="329" spans="35:41" x14ac:dyDescent="0.45">
      <c r="AI329" s="92">
        <f t="shared" si="39"/>
        <v>2.4080000000000013</v>
      </c>
      <c r="AJ329" s="92">
        <f t="shared" si="35"/>
        <v>12.037999999999998</v>
      </c>
      <c r="AK329">
        <f t="shared" si="36"/>
        <v>1.1676256988548435</v>
      </c>
      <c r="AL329">
        <f t="shared" si="37"/>
        <v>2.3715430889169713E-2</v>
      </c>
      <c r="AM329">
        <f t="shared" si="38"/>
        <v>5.9050270739042592</v>
      </c>
      <c r="AN329">
        <f t="shared" si="40"/>
        <v>0.11993591919670656</v>
      </c>
      <c r="AO329">
        <f t="shared" si="41"/>
        <v>0.28880569342566953</v>
      </c>
    </row>
    <row r="330" spans="35:41" x14ac:dyDescent="0.45">
      <c r="AI330" s="92">
        <f t="shared" si="39"/>
        <v>2.4120000000000013</v>
      </c>
      <c r="AJ330" s="92">
        <f t="shared" si="35"/>
        <v>12.031999999999998</v>
      </c>
      <c r="AK330">
        <f t="shared" si="36"/>
        <v>1.1675154754776134</v>
      </c>
      <c r="AL330">
        <f t="shared" si="37"/>
        <v>2.3684064830134553E-2</v>
      </c>
      <c r="AM330">
        <f t="shared" si="38"/>
        <v>5.9241021125390434</v>
      </c>
      <c r="AN330">
        <f t="shared" si="40"/>
        <v>0.12017555350717241</v>
      </c>
      <c r="AO330">
        <f t="shared" si="41"/>
        <v>0.28986343505930001</v>
      </c>
    </row>
    <row r="331" spans="35:41" x14ac:dyDescent="0.45">
      <c r="AI331" s="92">
        <f t="shared" si="39"/>
        <v>2.4160000000000013</v>
      </c>
      <c r="AJ331" s="92">
        <f t="shared" si="35"/>
        <v>12.025999999999998</v>
      </c>
      <c r="AK331">
        <f t="shared" si="36"/>
        <v>1.1674043228513638</v>
      </c>
      <c r="AL331">
        <f t="shared" si="37"/>
        <v>2.3652823119792384E-2</v>
      </c>
      <c r="AM331">
        <f t="shared" si="38"/>
        <v>5.9432012954035081</v>
      </c>
      <c r="AN331">
        <f t="shared" si="40"/>
        <v>0.12041542613286882</v>
      </c>
      <c r="AO331">
        <f t="shared" si="41"/>
        <v>0.29092366953701121</v>
      </c>
    </row>
    <row r="332" spans="35:41" x14ac:dyDescent="0.45">
      <c r="AI332" s="92">
        <f t="shared" si="39"/>
        <v>2.4200000000000013</v>
      </c>
      <c r="AJ332" s="92">
        <f t="shared" si="35"/>
        <v>12.019999999999998</v>
      </c>
      <c r="AK332">
        <f t="shared" si="36"/>
        <v>1.1672922413881175</v>
      </c>
      <c r="AL332">
        <f t="shared" si="37"/>
        <v>2.3621705329537092E-2</v>
      </c>
      <c r="AM332">
        <f t="shared" si="38"/>
        <v>5.9623245683400485</v>
      </c>
      <c r="AN332">
        <f t="shared" si="40"/>
        <v>0.12065553855211443</v>
      </c>
      <c r="AO332">
        <f t="shared" si="41"/>
        <v>0.29198640329611708</v>
      </c>
    </row>
    <row r="333" spans="35:41" x14ac:dyDescent="0.45">
      <c r="AI333" s="92">
        <f t="shared" si="39"/>
        <v>2.4240000000000013</v>
      </c>
      <c r="AJ333" s="92">
        <f t="shared" si="35"/>
        <v>12.013999999999998</v>
      </c>
      <c r="AK333">
        <f t="shared" si="36"/>
        <v>1.1671792315020477</v>
      </c>
      <c r="AL333">
        <f t="shared" si="37"/>
        <v>2.3590711031775732E-2</v>
      </c>
      <c r="AM333">
        <f t="shared" si="38"/>
        <v>5.9814718770743163</v>
      </c>
      <c r="AN333">
        <f t="shared" si="40"/>
        <v>0.12089589224027056</v>
      </c>
      <c r="AO333">
        <f t="shared" si="41"/>
        <v>0.29305164279041601</v>
      </c>
    </row>
    <row r="334" spans="35:41" x14ac:dyDescent="0.45">
      <c r="AI334" s="92">
        <f t="shared" si="39"/>
        <v>2.4280000000000013</v>
      </c>
      <c r="AJ334" s="92">
        <f t="shared" si="35"/>
        <v>12.007999999999997</v>
      </c>
      <c r="AK334">
        <f t="shared" si="36"/>
        <v>1.1670652936094714</v>
      </c>
      <c r="AL334">
        <f t="shared" si="37"/>
        <v>2.3559839799926804E-2</v>
      </c>
      <c r="AM334">
        <f t="shared" si="38"/>
        <v>6.0006431672154843</v>
      </c>
      <c r="AN334">
        <f t="shared" si="40"/>
        <v>0.1211364886696986</v>
      </c>
      <c r="AO334">
        <f t="shared" si="41"/>
        <v>0.29411939449002839</v>
      </c>
    </row>
    <row r="335" spans="35:41" x14ac:dyDescent="0.45">
      <c r="AI335" s="92">
        <f t="shared" si="39"/>
        <v>2.4320000000000013</v>
      </c>
      <c r="AJ335" s="92">
        <f t="shared" si="35"/>
        <v>12.001999999999999</v>
      </c>
      <c r="AK335">
        <f t="shared" si="36"/>
        <v>1.1669504281288454</v>
      </c>
      <c r="AL335">
        <f t="shared" si="37"/>
        <v>2.3529091208419173E-2</v>
      </c>
      <c r="AM335">
        <f t="shared" si="38"/>
        <v>6.0198383842565333</v>
      </c>
      <c r="AN335">
        <f t="shared" si="40"/>
        <v>0.12137732930972091</v>
      </c>
      <c r="AO335">
        <f t="shared" si="41"/>
        <v>0.29518966488124138</v>
      </c>
    </row>
    <row r="336" spans="35:41" x14ac:dyDescent="0.45">
      <c r="AI336" s="92">
        <f t="shared" si="39"/>
        <v>2.4360000000000013</v>
      </c>
      <c r="AJ336" s="92">
        <f t="shared" si="35"/>
        <v>11.995999999999999</v>
      </c>
      <c r="AK336">
        <f t="shared" si="36"/>
        <v>1.1668346354807593</v>
      </c>
      <c r="AL336">
        <f t="shared" si="37"/>
        <v>2.3498464832690101E-2</v>
      </c>
      <c r="AM336">
        <f t="shared" si="38"/>
        <v>6.039057473574502</v>
      </c>
      <c r="AN336">
        <f t="shared" si="40"/>
        <v>0.12161841562657727</v>
      </c>
      <c r="AO336">
        <f t="shared" si="41"/>
        <v>0.29626246046634236</v>
      </c>
    </row>
    <row r="337" spans="35:41" x14ac:dyDescent="0.45">
      <c r="AI337" s="92">
        <f t="shared" si="39"/>
        <v>2.4400000000000013</v>
      </c>
      <c r="AJ337" s="92">
        <f t="shared" si="35"/>
        <v>11.989999999999998</v>
      </c>
      <c r="AK337">
        <f t="shared" si="36"/>
        <v>1.1667179160879302</v>
      </c>
      <c r="AL337">
        <f t="shared" si="37"/>
        <v>2.3467960249184301E-2</v>
      </c>
      <c r="AM337">
        <f t="shared" si="38"/>
        <v>6.0583003804307642</v>
      </c>
      <c r="AN337">
        <f t="shared" si="40"/>
        <v>0.12185974908338698</v>
      </c>
      <c r="AO337">
        <f t="shared" si="41"/>
        <v>0.29733778776346437</v>
      </c>
    </row>
    <row r="338" spans="35:41" x14ac:dyDescent="0.45">
      <c r="AI338" s="92">
        <f t="shared" si="39"/>
        <v>2.4440000000000013</v>
      </c>
      <c r="AJ338" s="92">
        <f t="shared" si="35"/>
        <v>11.983999999999998</v>
      </c>
      <c r="AK338">
        <f t="shared" si="36"/>
        <v>1.1666002703751976</v>
      </c>
      <c r="AL338">
        <f t="shared" si="37"/>
        <v>2.3437577035352111E-2</v>
      </c>
      <c r="AM338">
        <f t="shared" si="38"/>
        <v>6.0775670499713019</v>
      </c>
      <c r="AN338">
        <f t="shared" si="40"/>
        <v>0.12210133114010675</v>
      </c>
      <c r="AO338">
        <f t="shared" si="41"/>
        <v>0.29841565330642106</v>
      </c>
    </row>
    <row r="339" spans="35:41" x14ac:dyDescent="0.45">
      <c r="AI339" s="92">
        <f t="shared" si="39"/>
        <v>2.4480000000000013</v>
      </c>
      <c r="AJ339" s="92">
        <f t="shared" si="35"/>
        <v>11.977999999999998</v>
      </c>
      <c r="AK339">
        <f t="shared" si="36"/>
        <v>1.166481698769517</v>
      </c>
      <c r="AL339">
        <f t="shared" si="37"/>
        <v>2.3407314769648233E-2</v>
      </c>
      <c r="AM339">
        <f t="shared" si="38"/>
        <v>6.0968574272269622</v>
      </c>
      <c r="AN339">
        <f t="shared" si="40"/>
        <v>0.12234316325349157</v>
      </c>
      <c r="AO339">
        <f t="shared" si="41"/>
        <v>0.29949606364454751</v>
      </c>
    </row>
    <row r="340" spans="35:41" x14ac:dyDescent="0.45">
      <c r="AI340" s="92">
        <f t="shared" si="39"/>
        <v>2.4520000000000013</v>
      </c>
      <c r="AJ340" s="92">
        <f t="shared" si="35"/>
        <v>11.971999999999998</v>
      </c>
      <c r="AK340">
        <f t="shared" si="36"/>
        <v>1.1663622016999549</v>
      </c>
      <c r="AL340">
        <f t="shared" si="37"/>
        <v>2.3377173031530328E-2</v>
      </c>
      <c r="AM340">
        <f t="shared" si="38"/>
        <v>6.1161714571137447</v>
      </c>
      <c r="AN340">
        <f t="shared" si="40"/>
        <v>0.12258524687705552</v>
      </c>
      <c r="AO340">
        <f t="shared" si="41"/>
        <v>0.30057902534254027</v>
      </c>
    </row>
    <row r="341" spans="35:41" x14ac:dyDescent="0.45">
      <c r="AI341" s="92">
        <f t="shared" si="39"/>
        <v>2.4560000000000013</v>
      </c>
      <c r="AJ341" s="92">
        <f t="shared" si="35"/>
        <v>11.965999999999998</v>
      </c>
      <c r="AK341">
        <f t="shared" si="36"/>
        <v>1.1662417795976827</v>
      </c>
      <c r="AL341">
        <f t="shared" si="37"/>
        <v>2.3347151401457263E-2</v>
      </c>
      <c r="AM341">
        <f t="shared" si="38"/>
        <v>6.1355090844330533</v>
      </c>
      <c r="AN341">
        <f t="shared" si="40"/>
        <v>0.12282758346103033</v>
      </c>
      <c r="AO341">
        <f t="shared" si="41"/>
        <v>0.30166454498029066</v>
      </c>
    </row>
    <row r="342" spans="35:41" x14ac:dyDescent="0.45">
      <c r="AI342" s="92">
        <f t="shared" si="39"/>
        <v>2.4600000000000013</v>
      </c>
      <c r="AJ342" s="92">
        <f t="shared" si="35"/>
        <v>11.959999999999997</v>
      </c>
      <c r="AK342">
        <f t="shared" si="36"/>
        <v>1.1661204328959716</v>
      </c>
      <c r="AL342">
        <f t="shared" si="37"/>
        <v>2.3317249460888125E-2</v>
      </c>
      <c r="AM342">
        <f t="shared" si="38"/>
        <v>6.1548702538719819</v>
      </c>
      <c r="AN342">
        <f t="shared" si="40"/>
        <v>0.12307017445232916</v>
      </c>
      <c r="AO342">
        <f t="shared" si="41"/>
        <v>0.30275262915272988</v>
      </c>
    </row>
    <row r="343" spans="35:41" x14ac:dyDescent="0.45">
      <c r="AI343" s="92">
        <f t="shared" si="39"/>
        <v>2.4640000000000013</v>
      </c>
      <c r="AJ343" s="92">
        <f t="shared" si="35"/>
        <v>11.953999999999997</v>
      </c>
      <c r="AK343">
        <f t="shared" si="36"/>
        <v>1.1659981620301871</v>
      </c>
      <c r="AL343">
        <f t="shared" si="37"/>
        <v>2.3287466792280401E-2</v>
      </c>
      <c r="AM343">
        <f t="shared" si="38"/>
        <v>6.1742549100035813</v>
      </c>
      <c r="AN343">
        <f t="shared" si="40"/>
        <v>0.12331302129450537</v>
      </c>
      <c r="AO343">
        <f t="shared" si="41"/>
        <v>0.30384328446966141</v>
      </c>
    </row>
    <row r="344" spans="35:41" x14ac:dyDescent="0.45">
      <c r="AI344" s="92">
        <f t="shared" si="39"/>
        <v>2.4680000000000013</v>
      </c>
      <c r="AJ344" s="92">
        <f t="shared" si="35"/>
        <v>11.947999999999997</v>
      </c>
      <c r="AK344">
        <f t="shared" si="36"/>
        <v>1.1658749674377831</v>
      </c>
      <c r="AL344">
        <f t="shared" si="37"/>
        <v>2.3257802979088572E-2</v>
      </c>
      <c r="AM344">
        <f t="shared" si="38"/>
        <v>6.1936629972871282</v>
      </c>
      <c r="AN344">
        <f t="shared" si="40"/>
        <v>0.12355612542771445</v>
      </c>
      <c r="AO344">
        <f t="shared" si="41"/>
        <v>0.30493651755559942</v>
      </c>
    </row>
    <row r="345" spans="35:41" x14ac:dyDescent="0.45">
      <c r="AI345" s="92">
        <f t="shared" si="39"/>
        <v>2.4720000000000013</v>
      </c>
      <c r="AJ345" s="92">
        <f t="shared" si="35"/>
        <v>11.941999999999998</v>
      </c>
      <c r="AK345">
        <f t="shared" si="36"/>
        <v>1.1657508495582949</v>
      </c>
      <c r="AL345">
        <f t="shared" si="37"/>
        <v>2.3228257605762921E-2</v>
      </c>
      <c r="AM345">
        <f t="shared" si="38"/>
        <v>6.2130944600683922</v>
      </c>
      <c r="AN345">
        <f t="shared" si="40"/>
        <v>0.12379948828867676</v>
      </c>
      <c r="AO345">
        <f t="shared" si="41"/>
        <v>0.30603233504960914</v>
      </c>
    </row>
    <row r="346" spans="35:41" x14ac:dyDescent="0.45">
      <c r="AI346" s="92">
        <f t="shared" si="39"/>
        <v>2.4760000000000013</v>
      </c>
      <c r="AJ346" s="92">
        <f t="shared" si="35"/>
        <v>11.935999999999998</v>
      </c>
      <c r="AK346">
        <f t="shared" si="36"/>
        <v>1.1656258088333376</v>
      </c>
      <c r="AL346">
        <f t="shared" si="37"/>
        <v>2.319883025774782E-2</v>
      </c>
      <c r="AM346">
        <f t="shared" si="38"/>
        <v>6.2325492425799247</v>
      </c>
      <c r="AN346">
        <f t="shared" si="40"/>
        <v>0.12404311131063823</v>
      </c>
      <c r="AO346">
        <f t="shared" si="41"/>
        <v>0.30713074360514042</v>
      </c>
    </row>
    <row r="347" spans="35:41" x14ac:dyDescent="0.45">
      <c r="AI347" s="92">
        <f t="shared" si="39"/>
        <v>2.4800000000000013</v>
      </c>
      <c r="AJ347" s="92">
        <f t="shared" si="35"/>
        <v>11.929999999999998</v>
      </c>
      <c r="AK347">
        <f t="shared" si="36"/>
        <v>1.1654998457065955</v>
      </c>
      <c r="AL347">
        <f t="shared" si="37"/>
        <v>2.31695205214804E-2</v>
      </c>
      <c r="AM347">
        <f t="shared" si="38"/>
        <v>6.2520272889413082</v>
      </c>
      <c r="AN347">
        <f t="shared" si="40"/>
        <v>0.1242869959233332</v>
      </c>
      <c r="AO347">
        <f t="shared" si="41"/>
        <v>0.30823174988986651</v>
      </c>
    </row>
    <row r="348" spans="35:41" x14ac:dyDescent="0.45">
      <c r="AI348" s="92">
        <f t="shared" si="39"/>
        <v>2.4840000000000013</v>
      </c>
      <c r="AJ348" s="92">
        <f t="shared" si="35"/>
        <v>11.923999999999998</v>
      </c>
      <c r="AK348">
        <f t="shared" si="36"/>
        <v>1.1653729606238199</v>
      </c>
      <c r="AL348">
        <f t="shared" si="37"/>
        <v>2.3140327984389045E-2</v>
      </c>
      <c r="AM348">
        <f t="shared" si="38"/>
        <v>6.2715285431594463</v>
      </c>
      <c r="AN348">
        <f t="shared" si="40"/>
        <v>0.1245311435529465</v>
      </c>
      <c r="AO348">
        <f t="shared" si="41"/>
        <v>0.3093353605855193</v>
      </c>
    </row>
    <row r="349" spans="35:41" x14ac:dyDescent="0.45">
      <c r="AI349" s="92">
        <f t="shared" si="39"/>
        <v>2.4880000000000013</v>
      </c>
      <c r="AJ349" s="92">
        <f t="shared" si="35"/>
        <v>11.917999999999997</v>
      </c>
      <c r="AK349">
        <f t="shared" si="36"/>
        <v>1.1652451540328232</v>
      </c>
      <c r="AL349">
        <f t="shared" si="37"/>
        <v>2.3111252234892125E-2</v>
      </c>
      <c r="AM349">
        <f t="shared" si="38"/>
        <v>6.2910529491288321</v>
      </c>
      <c r="AN349">
        <f t="shared" si="40"/>
        <v>0.12477555562207716</v>
      </c>
      <c r="AO349">
        <f t="shared" si="41"/>
        <v>0.31044158238772812</v>
      </c>
    </row>
    <row r="350" spans="35:41" x14ac:dyDescent="0.45">
      <c r="AI350" s="92">
        <f t="shared" si="39"/>
        <v>2.4920000000000013</v>
      </c>
      <c r="AJ350" s="92">
        <f t="shared" si="35"/>
        <v>11.911999999999997</v>
      </c>
      <c r="AK350">
        <f t="shared" si="36"/>
        <v>1.1651164263834719</v>
      </c>
      <c r="AL350">
        <f t="shared" si="37"/>
        <v>2.3082292862396277E-2</v>
      </c>
      <c r="AM350">
        <f t="shared" si="38"/>
        <v>6.310600450631819</v>
      </c>
      <c r="AN350">
        <f t="shared" si="40"/>
        <v>0.12502023354970004</v>
      </c>
      <c r="AO350">
        <f t="shared" si="41"/>
        <v>0.3115504220058527</v>
      </c>
    </row>
    <row r="351" spans="35:41" x14ac:dyDescent="0.45">
      <c r="AI351" s="92">
        <f t="shared" si="39"/>
        <v>2.4960000000000013</v>
      </c>
      <c r="AJ351" s="92">
        <f t="shared" si="35"/>
        <v>11.905999999999999</v>
      </c>
      <c r="AK351">
        <f t="shared" si="36"/>
        <v>1.1649867781276824</v>
      </c>
      <c r="AL351">
        <f t="shared" si="37"/>
        <v>2.3053449457295216E-2</v>
      </c>
      <c r="AM351">
        <f t="shared" si="38"/>
        <v>6.3301709913388962</v>
      </c>
      <c r="AN351">
        <f t="shared" si="40"/>
        <v>0.12526517875113038</v>
      </c>
      <c r="AO351">
        <f t="shared" si="41"/>
        <v>0.31266188616282159</v>
      </c>
    </row>
    <row r="352" spans="35:41" x14ac:dyDescent="0.45">
      <c r="AI352" s="92">
        <f t="shared" si="39"/>
        <v>2.5000000000000013</v>
      </c>
      <c r="AJ352" s="92">
        <f t="shared" si="35"/>
        <v>11.899999999999999</v>
      </c>
      <c r="AK352">
        <f t="shared" si="36"/>
        <v>1.1648562097194151</v>
      </c>
      <c r="AL352">
        <f t="shared" si="37"/>
        <v>2.3024721610968166E-2</v>
      </c>
      <c r="AM352">
        <f t="shared" si="38"/>
        <v>6.3497645148089665</v>
      </c>
      <c r="AN352">
        <f t="shared" si="40"/>
        <v>0.12551039263798672</v>
      </c>
      <c r="AO352">
        <f t="shared" si="41"/>
        <v>0.31377598159496695</v>
      </c>
    </row>
    <row r="353" spans="35:41" x14ac:dyDescent="0.45">
      <c r="AI353" s="92">
        <f t="shared" si="39"/>
        <v>2.5040000000000013</v>
      </c>
      <c r="AJ353" s="92">
        <f t="shared" si="35"/>
        <v>11.893999999999998</v>
      </c>
      <c r="AK353">
        <f t="shared" si="36"/>
        <v>1.1647247216146679</v>
      </c>
      <c r="AL353">
        <f t="shared" si="37"/>
        <v>2.2996108915778433E-2</v>
      </c>
      <c r="AM353">
        <f t="shared" si="38"/>
        <v>6.3693809644896051</v>
      </c>
      <c r="AN353">
        <f t="shared" si="40"/>
        <v>0.12575587661815477</v>
      </c>
      <c r="AO353">
        <f t="shared" si="41"/>
        <v>0.31489271505185973</v>
      </c>
    </row>
    <row r="354" spans="35:41" x14ac:dyDescent="0.45">
      <c r="AI354" s="92">
        <f t="shared" si="39"/>
        <v>2.5080000000000013</v>
      </c>
      <c r="AJ354" s="92">
        <f t="shared" si="35"/>
        <v>11.887999999999998</v>
      </c>
      <c r="AK354">
        <f t="shared" si="36"/>
        <v>1.1645923142714725</v>
      </c>
      <c r="AL354">
        <f t="shared" si="37"/>
        <v>2.2967610965072029E-2</v>
      </c>
      <c r="AM354">
        <f t="shared" si="38"/>
        <v>6.3890202837173566</v>
      </c>
      <c r="AN354">
        <f t="shared" si="40"/>
        <v>0.12600163209575191</v>
      </c>
      <c r="AO354">
        <f t="shared" si="41"/>
        <v>0.31601209329614594</v>
      </c>
    </row>
    <row r="355" spans="35:41" x14ac:dyDescent="0.45">
      <c r="AI355" s="92">
        <f t="shared" si="39"/>
        <v>2.5120000000000013</v>
      </c>
      <c r="AJ355" s="92">
        <f t="shared" si="35"/>
        <v>11.881999999999998</v>
      </c>
      <c r="AK355">
        <f t="shared" si="36"/>
        <v>1.1644589881498868</v>
      </c>
      <c r="AL355">
        <f t="shared" si="37"/>
        <v>2.2939227353176151E-2</v>
      </c>
      <c r="AM355">
        <f t="shared" si="38"/>
        <v>6.4086824157179931</v>
      </c>
      <c r="AN355">
        <f t="shared" si="40"/>
        <v>0.12624766047109109</v>
      </c>
      <c r="AO355">
        <f t="shared" si="41"/>
        <v>0.31713412310338102</v>
      </c>
    </row>
    <row r="356" spans="35:41" x14ac:dyDescent="0.45">
      <c r="AI356" s="92">
        <f t="shared" si="39"/>
        <v>2.5160000000000013</v>
      </c>
      <c r="AJ356" s="92">
        <f t="shared" si="35"/>
        <v>11.875999999999998</v>
      </c>
      <c r="AK356">
        <f t="shared" si="36"/>
        <v>1.1643247437119912</v>
      </c>
      <c r="AL356">
        <f t="shared" si="37"/>
        <v>2.2910957675397813E-2</v>
      </c>
      <c r="AM356">
        <f t="shared" si="38"/>
        <v>6.4283673036067963</v>
      </c>
      <c r="AN356">
        <f t="shared" si="40"/>
        <v>0.12649396314064579</v>
      </c>
      <c r="AO356">
        <f t="shared" si="41"/>
        <v>0.31825881126186495</v>
      </c>
    </row>
    <row r="357" spans="35:41" x14ac:dyDescent="0.45">
      <c r="AI357" s="92">
        <f t="shared" si="39"/>
        <v>2.5200000000000014</v>
      </c>
      <c r="AJ357" s="92">
        <f t="shared" si="35"/>
        <v>11.869999999999997</v>
      </c>
      <c r="AK357">
        <f t="shared" si="36"/>
        <v>1.1641895814218821</v>
      </c>
      <c r="AL357">
        <f t="shared" si="37"/>
        <v>2.2882801528022342E-2</v>
      </c>
      <c r="AM357">
        <f t="shared" si="38"/>
        <v>6.4480748903888303</v>
      </c>
      <c r="AN357">
        <f t="shared" si="40"/>
        <v>0.12674054149701452</v>
      </c>
      <c r="AO357">
        <f t="shared" si="41"/>
        <v>0.31938616457247676</v>
      </c>
    </row>
    <row r="358" spans="35:41" x14ac:dyDescent="0.45">
      <c r="AI358" s="92">
        <f t="shared" si="39"/>
        <v>2.5240000000000014</v>
      </c>
      <c r="AJ358" s="92">
        <f t="shared" si="35"/>
        <v>11.863999999999997</v>
      </c>
      <c r="AK358">
        <f t="shared" si="36"/>
        <v>1.1640535017456664</v>
      </c>
      <c r="AL358">
        <f t="shared" si="37"/>
        <v>2.2854758508312145E-2</v>
      </c>
      <c r="AM358">
        <f t="shared" si="38"/>
        <v>6.4678051189592196</v>
      </c>
      <c r="AN358">
        <f t="shared" si="40"/>
        <v>0.12698739692888725</v>
      </c>
      <c r="AO358">
        <f t="shared" si="41"/>
        <v>0.3205161898485116</v>
      </c>
    </row>
    <row r="359" spans="35:41" x14ac:dyDescent="0.45">
      <c r="AI359" s="92">
        <f t="shared" si="39"/>
        <v>2.5280000000000014</v>
      </c>
      <c r="AJ359" s="92">
        <f t="shared" si="35"/>
        <v>11.857999999999997</v>
      </c>
      <c r="AK359">
        <f t="shared" si="36"/>
        <v>1.1639165051514555</v>
      </c>
      <c r="AL359">
        <f t="shared" si="37"/>
        <v>2.2826828214504897E-2</v>
      </c>
      <c r="AM359">
        <f t="shared" si="38"/>
        <v>6.4875579321034191</v>
      </c>
      <c r="AN359">
        <f t="shared" si="40"/>
        <v>0.1272345308210085</v>
      </c>
      <c r="AO359">
        <f t="shared" si="41"/>
        <v>0.32164889391550966</v>
      </c>
    </row>
    <row r="360" spans="35:41" x14ac:dyDescent="0.45">
      <c r="AI360" s="92">
        <f t="shared" si="39"/>
        <v>2.5320000000000014</v>
      </c>
      <c r="AJ360" s="92">
        <f t="shared" si="35"/>
        <v>11.851999999999997</v>
      </c>
      <c r="AK360">
        <f t="shared" si="36"/>
        <v>1.163778592109362</v>
      </c>
      <c r="AL360">
        <f t="shared" si="37"/>
        <v>2.2799010245812469E-2</v>
      </c>
      <c r="AM360">
        <f t="shared" si="38"/>
        <v>6.5073332724975002</v>
      </c>
      <c r="AN360">
        <f t="shared" si="40"/>
        <v>0.12748194455414524</v>
      </c>
      <c r="AO360">
        <f t="shared" si="41"/>
        <v>0.32278428361109596</v>
      </c>
    </row>
    <row r="361" spans="35:41" x14ac:dyDescent="0.45">
      <c r="AI361" s="92">
        <f t="shared" si="39"/>
        <v>2.5360000000000014</v>
      </c>
      <c r="AJ361" s="92">
        <f t="shared" si="35"/>
        <v>11.845999999999998</v>
      </c>
      <c r="AK361">
        <f t="shared" si="36"/>
        <v>1.1636397630914912</v>
      </c>
      <c r="AL361">
        <f t="shared" si="37"/>
        <v>2.2771304202419407E-2</v>
      </c>
      <c r="AM361">
        <f t="shared" si="38"/>
        <v>6.5271310827084239</v>
      </c>
      <c r="AN361">
        <f t="shared" si="40"/>
        <v>0.12772963950505231</v>
      </c>
      <c r="AO361">
        <f t="shared" si="41"/>
        <v>0.32392236578481282</v>
      </c>
    </row>
    <row r="362" spans="35:41" x14ac:dyDescent="0.45">
      <c r="AI362" s="92">
        <f t="shared" si="39"/>
        <v>2.5400000000000014</v>
      </c>
      <c r="AJ362" s="92">
        <f t="shared" si="35"/>
        <v>11.839999999999998</v>
      </c>
      <c r="AK362">
        <f t="shared" si="36"/>
        <v>1.1635000185719382</v>
      </c>
      <c r="AL362">
        <f t="shared" si="37"/>
        <v>2.2743709685481367E-2</v>
      </c>
      <c r="AM362">
        <f t="shared" si="38"/>
        <v>6.5469513051943125</v>
      </c>
      <c r="AN362">
        <f t="shared" si="40"/>
        <v>0.12797761704643779</v>
      </c>
      <c r="AO362">
        <f t="shared" si="41"/>
        <v>0.32506314729795216</v>
      </c>
    </row>
    <row r="363" spans="35:41" x14ac:dyDescent="0.45">
      <c r="AI363" s="92">
        <f t="shared" si="39"/>
        <v>2.5440000000000014</v>
      </c>
      <c r="AJ363" s="92">
        <f t="shared" si="35"/>
        <v>11.833999999999998</v>
      </c>
      <c r="AK363">
        <f t="shared" si="36"/>
        <v>1.1633593590267797</v>
      </c>
      <c r="AL363">
        <f t="shared" si="37"/>
        <v>2.2716226297123783E-2</v>
      </c>
      <c r="AM363">
        <f t="shared" si="38"/>
        <v>6.5667938823047249</v>
      </c>
      <c r="AN363">
        <f t="shared" si="40"/>
        <v>0.12822587854692999</v>
      </c>
      <c r="AO363">
        <f t="shared" si="41"/>
        <v>0.32620663502339009</v>
      </c>
    </row>
    <row r="364" spans="35:41" x14ac:dyDescent="0.45">
      <c r="AI364" s="92">
        <f t="shared" si="39"/>
        <v>2.5480000000000014</v>
      </c>
      <c r="AJ364" s="92">
        <f t="shared" si="35"/>
        <v>11.827999999999998</v>
      </c>
      <c r="AK364">
        <f t="shared" si="36"/>
        <v>1.163217784934071</v>
      </c>
      <c r="AL364">
        <f t="shared" si="37"/>
        <v>2.2688853640440501E-2</v>
      </c>
      <c r="AM364">
        <f t="shared" si="38"/>
        <v>6.5866587562809462</v>
      </c>
      <c r="AN364">
        <f t="shared" si="40"/>
        <v>0.1284744253710447</v>
      </c>
      <c r="AO364">
        <f t="shared" si="41"/>
        <v>0.32735283584542207</v>
      </c>
    </row>
    <row r="365" spans="35:41" x14ac:dyDescent="0.45">
      <c r="AI365" s="92">
        <f t="shared" si="39"/>
        <v>2.5520000000000014</v>
      </c>
      <c r="AJ365" s="92">
        <f t="shared" si="35"/>
        <v>11.821999999999997</v>
      </c>
      <c r="AK365">
        <f t="shared" si="36"/>
        <v>1.1630752967738403</v>
      </c>
      <c r="AL365">
        <f t="shared" si="37"/>
        <v>2.2661591319492233E-2</v>
      </c>
      <c r="AM365">
        <f t="shared" si="38"/>
        <v>6.6065458692562604</v>
      </c>
      <c r="AN365">
        <f t="shared" si="40"/>
        <v>0.12872325887915145</v>
      </c>
      <c r="AO365">
        <f t="shared" si="41"/>
        <v>0.32850175665959469</v>
      </c>
    </row>
    <row r="366" spans="35:41" x14ac:dyDescent="0.45">
      <c r="AI366" s="92">
        <f t="shared" si="39"/>
        <v>2.5560000000000014</v>
      </c>
      <c r="AJ366" s="92">
        <f t="shared" si="35"/>
        <v>11.815999999999997</v>
      </c>
      <c r="AK366">
        <f t="shared" si="36"/>
        <v>1.1629318950280803</v>
      </c>
      <c r="AL366">
        <f t="shared" si="37"/>
        <v>2.2634438939305258E-2</v>
      </c>
      <c r="AM366">
        <f t="shared" si="38"/>
        <v>6.6264551632562148</v>
      </c>
      <c r="AN366">
        <f t="shared" si="40"/>
        <v>0.12897238042744133</v>
      </c>
      <c r="AO366">
        <f t="shared" si="41"/>
        <v>0.3296534043725402</v>
      </c>
    </row>
    <row r="367" spans="35:41" x14ac:dyDescent="0.45">
      <c r="AI367" s="92">
        <f t="shared" si="39"/>
        <v>2.5600000000000014</v>
      </c>
      <c r="AJ367" s="92">
        <f t="shared" si="35"/>
        <v>11.809999999999999</v>
      </c>
      <c r="AK367">
        <f t="shared" si="36"/>
        <v>1.162787580180747</v>
      </c>
      <c r="AL367">
        <f t="shared" si="37"/>
        <v>2.2607396105869867E-2</v>
      </c>
      <c r="AM367">
        <f t="shared" si="38"/>
        <v>6.6463865801989215</v>
      </c>
      <c r="AN367">
        <f t="shared" si="40"/>
        <v>0.12922179136789402</v>
      </c>
      <c r="AO367">
        <f t="shared" si="41"/>
        <v>0.33080778590180887</v>
      </c>
    </row>
    <row r="368" spans="35:41" x14ac:dyDescent="0.45">
      <c r="AI368" s="92">
        <f t="shared" si="39"/>
        <v>2.5640000000000014</v>
      </c>
      <c r="AJ368" s="92">
        <f t="shared" si="35"/>
        <v>11.803999999999998</v>
      </c>
      <c r="AK368">
        <f t="shared" si="36"/>
        <v>1.1626423527177512</v>
      </c>
      <c r="AL368">
        <f t="shared" si="37"/>
        <v>2.2580462426139002E-2</v>
      </c>
      <c r="AM368">
        <f t="shared" si="38"/>
        <v>6.666340061895319</v>
      </c>
      <c r="AN368">
        <f t="shared" si="40"/>
        <v>0.12947149304824576</v>
      </c>
      <c r="AO368">
        <f t="shared" si="41"/>
        <v>0.33196490817570229</v>
      </c>
    </row>
    <row r="369" spans="35:41" x14ac:dyDescent="0.45">
      <c r="AI369" s="92">
        <f t="shared" si="39"/>
        <v>2.5680000000000014</v>
      </c>
      <c r="AJ369" s="92">
        <f t="shared" si="35"/>
        <v>11.797999999999998</v>
      </c>
      <c r="AK369">
        <f t="shared" si="36"/>
        <v>1.1624962131269538</v>
      </c>
      <c r="AL369">
        <f t="shared" si="37"/>
        <v>2.2553637508026858E-2</v>
      </c>
      <c r="AM369">
        <f t="shared" si="38"/>
        <v>6.6863155500494544</v>
      </c>
      <c r="AN369">
        <f t="shared" si="40"/>
        <v>0.12972148681195744</v>
      </c>
      <c r="AO369">
        <f t="shared" si="41"/>
        <v>0.33312477813310687</v>
      </c>
    </row>
    <row r="370" spans="35:41" x14ac:dyDescent="0.45">
      <c r="AI370" s="92">
        <f t="shared" si="39"/>
        <v>2.5720000000000014</v>
      </c>
      <c r="AJ370" s="92">
        <f t="shared" si="35"/>
        <v>11.791999999999998</v>
      </c>
      <c r="AK370">
        <f t="shared" si="36"/>
        <v>1.1623491618981612</v>
      </c>
      <c r="AL370">
        <f t="shared" si="37"/>
        <v>2.2526920960407419E-2</v>
      </c>
      <c r="AM370">
        <f t="shared" si="38"/>
        <v>6.7063129862587667</v>
      </c>
      <c r="AN370">
        <f t="shared" si="40"/>
        <v>0.12997177399818288</v>
      </c>
      <c r="AO370">
        <f t="shared" si="41"/>
        <v>0.33428740272332658</v>
      </c>
    </row>
    <row r="371" spans="35:41" x14ac:dyDescent="0.45">
      <c r="AI371" s="92">
        <f t="shared" si="39"/>
        <v>2.5760000000000014</v>
      </c>
      <c r="AJ371" s="92">
        <f t="shared" si="35"/>
        <v>11.785999999999998</v>
      </c>
      <c r="AK371">
        <f t="shared" si="36"/>
        <v>1.1622011995231181</v>
      </c>
      <c r="AL371">
        <f t="shared" si="37"/>
        <v>2.2500312393113078E-2</v>
      </c>
      <c r="AM371">
        <f t="shared" si="38"/>
        <v>6.7263323120143612</v>
      </c>
      <c r="AN371">
        <f t="shared" si="40"/>
        <v>0.13022235594173742</v>
      </c>
      <c r="AO371">
        <f t="shared" si="41"/>
        <v>0.33545278890591579</v>
      </c>
    </row>
    <row r="372" spans="35:41" x14ac:dyDescent="0.45">
      <c r="AI372" s="92">
        <f t="shared" si="39"/>
        <v>2.5800000000000014</v>
      </c>
      <c r="AJ372" s="92">
        <f t="shared" si="35"/>
        <v>11.779999999999998</v>
      </c>
      <c r="AK372">
        <f t="shared" si="36"/>
        <v>1.1620523264955036</v>
      </c>
      <c r="AL372">
        <f t="shared" si="37"/>
        <v>2.2473811416933206E-2</v>
      </c>
      <c r="AM372">
        <f t="shared" si="38"/>
        <v>6.7463734687012886</v>
      </c>
      <c r="AN372">
        <f t="shared" si="40"/>
        <v>0.13047323397306668</v>
      </c>
      <c r="AO372">
        <f t="shared" si="41"/>
        <v>0.33662094365051221</v>
      </c>
    </row>
    <row r="373" spans="35:41" x14ac:dyDescent="0.45">
      <c r="AI373" s="92">
        <f t="shared" si="39"/>
        <v>2.5840000000000014</v>
      </c>
      <c r="AJ373" s="92">
        <f t="shared" si="35"/>
        <v>11.773999999999997</v>
      </c>
      <c r="AK373">
        <f t="shared" si="36"/>
        <v>1.1619025433109254</v>
      </c>
      <c r="AL373">
        <f t="shared" si="37"/>
        <v>2.2447417643612647E-2</v>
      </c>
      <c r="AM373">
        <f t="shared" si="38"/>
        <v>6.7664363975988309</v>
      </c>
      <c r="AN373">
        <f t="shared" si="40"/>
        <v>0.13072440941821509</v>
      </c>
      <c r="AO373">
        <f t="shared" si="41"/>
        <v>0.33779187393666799</v>
      </c>
    </row>
    <row r="374" spans="35:41" x14ac:dyDescent="0.45">
      <c r="AI374" s="92">
        <f t="shared" si="39"/>
        <v>2.5880000000000014</v>
      </c>
      <c r="AJ374" s="92">
        <f t="shared" si="35"/>
        <v>11.767999999999997</v>
      </c>
      <c r="AK374">
        <f t="shared" si="36"/>
        <v>1.161751850466914</v>
      </c>
      <c r="AL374">
        <f t="shared" si="37"/>
        <v>2.2421130685850478E-2</v>
      </c>
      <c r="AM374">
        <f t="shared" si="38"/>
        <v>6.7865210398807774</v>
      </c>
      <c r="AN374">
        <f t="shared" si="40"/>
        <v>0.13097588359879633</v>
      </c>
      <c r="AO374">
        <f t="shared" si="41"/>
        <v>0.3389655867536851</v>
      </c>
    </row>
    <row r="375" spans="35:41" x14ac:dyDescent="0.45">
      <c r="AI375" s="92">
        <f t="shared" si="39"/>
        <v>2.5920000000000014</v>
      </c>
      <c r="AJ375" s="92">
        <f t="shared" si="35"/>
        <v>11.761999999999997</v>
      </c>
      <c r="AK375">
        <f t="shared" si="36"/>
        <v>1.1616002484629178</v>
      </c>
      <c r="AL375">
        <f t="shared" si="37"/>
        <v>2.2394950157298421E-2</v>
      </c>
      <c r="AM375">
        <f t="shared" si="38"/>
        <v>6.8066273366157022</v>
      </c>
      <c r="AN375">
        <f t="shared" si="40"/>
        <v>0.13122765783196177</v>
      </c>
      <c r="AO375">
        <f t="shared" si="41"/>
        <v>0.34014208910044513</v>
      </c>
    </row>
    <row r="376" spans="35:41" x14ac:dyDescent="0.45">
      <c r="AI376" s="92">
        <f t="shared" si="39"/>
        <v>2.5960000000000014</v>
      </c>
      <c r="AJ376" s="92">
        <f t="shared" si="35"/>
        <v>11.755999999999997</v>
      </c>
      <c r="AK376">
        <f t="shared" si="36"/>
        <v>1.1614477378002963</v>
      </c>
      <c r="AL376">
        <f t="shared" si="37"/>
        <v>2.2368875672559504E-2</v>
      </c>
      <c r="AM376">
        <f t="shared" si="38"/>
        <v>6.8267552287672473</v>
      </c>
      <c r="AN376">
        <f t="shared" si="40"/>
        <v>0.13147973343037075</v>
      </c>
      <c r="AO376">
        <f t="shared" si="41"/>
        <v>0.34132138798524264</v>
      </c>
    </row>
    <row r="377" spans="35:41" x14ac:dyDescent="0.45">
      <c r="AI377" s="92">
        <f t="shared" si="39"/>
        <v>2.6000000000000014</v>
      </c>
      <c r="AJ377" s="92">
        <f t="shared" si="35"/>
        <v>11.749999999999998</v>
      </c>
      <c r="AK377">
        <f t="shared" si="36"/>
        <v>1.1612943189823173</v>
      </c>
      <c r="AL377">
        <f t="shared" si="37"/>
        <v>2.2342906847186692E-2</v>
      </c>
      <c r="AM377">
        <f t="shared" si="38"/>
        <v>6.8469046571944112</v>
      </c>
      <c r="AN377">
        <f t="shared" si="40"/>
        <v>0.1317321117021609</v>
      </c>
      <c r="AO377">
        <f t="shared" si="41"/>
        <v>0.34250349042561851</v>
      </c>
    </row>
    <row r="378" spans="35:41" x14ac:dyDescent="0.45">
      <c r="AI378" s="92">
        <f t="shared" si="39"/>
        <v>2.6040000000000014</v>
      </c>
      <c r="AJ378" s="92">
        <f t="shared" si="35"/>
        <v>11.743999999999998</v>
      </c>
      <c r="AK378">
        <f t="shared" si="36"/>
        <v>1.1611399925141479</v>
      </c>
      <c r="AL378">
        <f t="shared" si="37"/>
        <v>2.2317043297681347E-2</v>
      </c>
      <c r="AM378">
        <f t="shared" si="38"/>
        <v>6.8670755626518067</v>
      </c>
      <c r="AN378">
        <f t="shared" si="40"/>
        <v>0.13198479395091767</v>
      </c>
      <c r="AO378">
        <f t="shared" si="41"/>
        <v>0.34368840344818979</v>
      </c>
    </row>
    <row r="379" spans="35:41" x14ac:dyDescent="0.45">
      <c r="AI379" s="92">
        <f t="shared" si="39"/>
        <v>2.6080000000000014</v>
      </c>
      <c r="AJ379" s="92">
        <f t="shared" si="35"/>
        <v>11.737999999999998</v>
      </c>
      <c r="AK379">
        <f t="shared" si="36"/>
        <v>1.1609847589028526</v>
      </c>
      <c r="AL379">
        <f t="shared" si="37"/>
        <v>2.2291284641491972E-2</v>
      </c>
      <c r="AM379">
        <f t="shared" si="38"/>
        <v>6.8872678857899725</v>
      </c>
      <c r="AN379">
        <f t="shared" si="40"/>
        <v>0.13223778147564594</v>
      </c>
      <c r="AO379">
        <f t="shared" si="41"/>
        <v>0.34487613408848478</v>
      </c>
    </row>
    <row r="380" spans="35:41" x14ac:dyDescent="0.45">
      <c r="AI380" s="92">
        <f t="shared" si="39"/>
        <v>2.6120000000000014</v>
      </c>
      <c r="AJ380" s="92">
        <f t="shared" si="35"/>
        <v>11.731999999999998</v>
      </c>
      <c r="AK380">
        <f t="shared" si="36"/>
        <v>1.1608286186573857</v>
      </c>
      <c r="AL380">
        <f t="shared" si="37"/>
        <v>2.2265630497012634E-2</v>
      </c>
      <c r="AM380">
        <f t="shared" si="38"/>
        <v>6.9074815671556298</v>
      </c>
      <c r="AN380">
        <f t="shared" si="40"/>
        <v>0.13249107557073964</v>
      </c>
      <c r="AO380">
        <f t="shared" si="41"/>
        <v>0.34606668939077212</v>
      </c>
    </row>
    <row r="381" spans="35:41" x14ac:dyDescent="0.45">
      <c r="AI381" s="92">
        <f t="shared" si="39"/>
        <v>2.6160000000000014</v>
      </c>
      <c r="AJ381" s="92">
        <f t="shared" si="35"/>
        <v>11.725999999999997</v>
      </c>
      <c r="AK381">
        <f t="shared" si="36"/>
        <v>1.160671572288587</v>
      </c>
      <c r="AL381">
        <f t="shared" si="37"/>
        <v>2.2240080483581712E-2</v>
      </c>
      <c r="AM381">
        <f t="shared" si="38"/>
        <v>6.9277165471919782</v>
      </c>
      <c r="AN381">
        <f t="shared" si="40"/>
        <v>0.13274467752595392</v>
      </c>
      <c r="AO381">
        <f t="shared" si="41"/>
        <v>0.34726007640789563</v>
      </c>
    </row>
    <row r="382" spans="35:41" x14ac:dyDescent="0.45">
      <c r="AI382" s="92">
        <f t="shared" si="39"/>
        <v>2.6200000000000014</v>
      </c>
      <c r="AJ382" s="92">
        <f t="shared" si="35"/>
        <v>11.719999999999997</v>
      </c>
      <c r="AK382">
        <f t="shared" si="36"/>
        <v>1.1605136203091748</v>
      </c>
      <c r="AL382">
        <f t="shared" si="37"/>
        <v>2.2214634221480359E-2</v>
      </c>
      <c r="AM382">
        <f t="shared" si="38"/>
        <v>6.9479727662389719</v>
      </c>
      <c r="AN382">
        <f t="shared" si="40"/>
        <v>0.13299858862637565</v>
      </c>
      <c r="AO382">
        <f t="shared" si="41"/>
        <v>0.34845630220110441</v>
      </c>
    </row>
    <row r="383" spans="35:41" x14ac:dyDescent="0.45">
      <c r="AI383" s="92">
        <f t="shared" si="39"/>
        <v>2.6240000000000014</v>
      </c>
      <c r="AJ383" s="92">
        <f t="shared" si="35"/>
        <v>11.713999999999999</v>
      </c>
      <c r="AK383">
        <f t="shared" si="36"/>
        <v>1.1603547632337432</v>
      </c>
      <c r="AL383">
        <f t="shared" si="37"/>
        <v>2.2189291331931184E-2</v>
      </c>
      <c r="AM383">
        <f t="shared" si="38"/>
        <v>6.9682501645336048</v>
      </c>
      <c r="AN383">
        <f t="shared" si="40"/>
        <v>0.13325281015239529</v>
      </c>
      <c r="AO383">
        <f t="shared" si="41"/>
        <v>0.34965537383988543</v>
      </c>
    </row>
    <row r="384" spans="35:41" x14ac:dyDescent="0.45">
      <c r="AI384" s="92">
        <f t="shared" si="39"/>
        <v>2.6280000000000014</v>
      </c>
      <c r="AJ384" s="92">
        <f t="shared" si="35"/>
        <v>11.707999999999998</v>
      </c>
      <c r="AK384">
        <f t="shared" si="36"/>
        <v>1.1601950015787539</v>
      </c>
      <c r="AL384">
        <f t="shared" si="37"/>
        <v>2.2164051437096786E-2</v>
      </c>
      <c r="AM384">
        <f t="shared" si="38"/>
        <v>6.9885486822101859</v>
      </c>
      <c r="AN384">
        <f t="shared" si="40"/>
        <v>0.13350734337967868</v>
      </c>
      <c r="AO384">
        <f t="shared" si="41"/>
        <v>0.35085729840179575</v>
      </c>
    </row>
    <row r="385" spans="35:41" x14ac:dyDescent="0.45">
      <c r="AI385" s="92">
        <f t="shared" si="39"/>
        <v>2.6320000000000014</v>
      </c>
      <c r="AJ385" s="92">
        <f t="shared" si="35"/>
        <v>11.701999999999998</v>
      </c>
      <c r="AK385">
        <f t="shared" si="36"/>
        <v>1.1600343358625329</v>
      </c>
      <c r="AL385">
        <f t="shared" si="37"/>
        <v>2.2138914160078373E-2</v>
      </c>
      <c r="AM385">
        <f t="shared" si="38"/>
        <v>7.0088682593006366</v>
      </c>
      <c r="AN385">
        <f t="shared" si="40"/>
        <v>0.13376218957913902</v>
      </c>
      <c r="AO385">
        <f t="shared" si="41"/>
        <v>0.35206208297229408</v>
      </c>
    </row>
    <row r="386" spans="35:41" x14ac:dyDescent="0.45">
      <c r="AI386" s="92">
        <f t="shared" si="39"/>
        <v>2.6360000000000015</v>
      </c>
      <c r="AJ386" s="92">
        <f t="shared" ref="AJ386:AJ449" si="42">$AE$21+$AE$22*AI386</f>
        <v>11.695999999999998</v>
      </c>
      <c r="AK386">
        <f t="shared" ref="AK386:AK449" si="43">$AE$3*AJ386^6+$AE$4*AJ386^5+$AE$5*AJ386^4+$AE$6*AJ386^3+$AE$7*AJ386^2+$AE$8*AJ386+$AE$9</f>
        <v>1.1598727666052628</v>
      </c>
      <c r="AL386">
        <f t="shared" ref="AL386:AL449" si="44">$AG$3*AJ386^6+$AG$4*AJ386^5+$AG$5*AJ386^4+$AG$6*AJ386^3+$AG$7*AJ386^2+$AG$8*AJ386+$AG$9</f>
        <v>2.2113879124914342E-2</v>
      </c>
      <c r="AM386">
        <f t="shared" ref="AM386:AM449" si="45">0.5*$AE$18*$AE$17^2*$AE$16*AI386^2*AK386*$AE$15</f>
        <v>7.0292088357347486</v>
      </c>
      <c r="AN386">
        <f t="shared" si="40"/>
        <v>0.13401735001690901</v>
      </c>
      <c r="AO386">
        <f t="shared" si="41"/>
        <v>0.35326973464457234</v>
      </c>
    </row>
    <row r="387" spans="35:41" x14ac:dyDescent="0.45">
      <c r="AI387" s="92">
        <f t="shared" ref="AI387:AI450" si="46">AI386+$AE$15</f>
        <v>2.6400000000000015</v>
      </c>
      <c r="AJ387" s="92">
        <f t="shared" si="42"/>
        <v>11.689999999999998</v>
      </c>
      <c r="AK387">
        <f t="shared" si="43"/>
        <v>1.1597102943289812</v>
      </c>
      <c r="AL387">
        <f t="shared" si="44"/>
        <v>2.2088945956578922E-2</v>
      </c>
      <c r="AM387">
        <f t="shared" si="45"/>
        <v>7.049570351340499</v>
      </c>
      <c r="AN387">
        <f t="shared" ref="AN387:AN450" si="47">0.5*$AE$18*$AE$17^2*$AE$16*AI387^2*AL387*$AE$15</f>
        <v>0.13427282595431383</v>
      </c>
      <c r="AO387">
        <f t="shared" ref="AO387:AO450" si="48">AN387*AI387</f>
        <v>0.35448026051938875</v>
      </c>
    </row>
    <row r="388" spans="35:41" x14ac:dyDescent="0.45">
      <c r="AI388" s="92">
        <f t="shared" si="46"/>
        <v>2.6440000000000015</v>
      </c>
      <c r="AJ388" s="92">
        <f t="shared" si="42"/>
        <v>11.683999999999997</v>
      </c>
      <c r="AK388">
        <f t="shared" si="43"/>
        <v>1.1595469195575707</v>
      </c>
      <c r="AL388">
        <f t="shared" si="44"/>
        <v>2.2064114280980703E-2</v>
      </c>
      <c r="AM388">
        <f t="shared" si="45"/>
        <v>7.0699527458443026</v>
      </c>
      <c r="AN388">
        <f t="shared" si="47"/>
        <v>0.13452861864784341</v>
      </c>
      <c r="AO388">
        <f t="shared" si="48"/>
        <v>0.35569366770489819</v>
      </c>
    </row>
    <row r="389" spans="35:41" x14ac:dyDescent="0.45">
      <c r="AI389" s="92">
        <f t="shared" si="46"/>
        <v>2.6480000000000015</v>
      </c>
      <c r="AJ389" s="92">
        <f t="shared" si="42"/>
        <v>11.677999999999997</v>
      </c>
      <c r="AK389">
        <f t="shared" si="43"/>
        <v>1.1593826428167575</v>
      </c>
      <c r="AL389">
        <f t="shared" si="44"/>
        <v>2.2039383724961267E-2</v>
      </c>
      <c r="AM389">
        <f t="shared" si="45"/>
        <v>7.0903559588713145</v>
      </c>
      <c r="AN389">
        <f t="shared" si="47"/>
        <v>0.13478472934912558</v>
      </c>
      <c r="AO389">
        <f t="shared" si="48"/>
        <v>0.35690996331648472</v>
      </c>
    </row>
    <row r="390" spans="35:41" x14ac:dyDescent="0.45">
      <c r="AI390" s="92">
        <f t="shared" si="46"/>
        <v>2.6520000000000015</v>
      </c>
      <c r="AJ390" s="92">
        <f t="shared" si="42"/>
        <v>11.671999999999997</v>
      </c>
      <c r="AK390">
        <f t="shared" si="43"/>
        <v>1.1592174646341036</v>
      </c>
      <c r="AL390">
        <f t="shared" si="44"/>
        <v>2.2014753916293789E-2</v>
      </c>
      <c r="AM390">
        <f t="shared" si="45"/>
        <v>7.1107799299457133</v>
      </c>
      <c r="AN390">
        <f t="shared" si="47"/>
        <v>0.13504115930489949</v>
      </c>
      <c r="AO390">
        <f t="shared" si="48"/>
        <v>0.35812915447659366</v>
      </c>
    </row>
    <row r="391" spans="35:41" x14ac:dyDescent="0.45">
      <c r="AI391" s="92">
        <f t="shared" si="46"/>
        <v>2.6560000000000015</v>
      </c>
      <c r="AJ391" s="92">
        <f t="shared" si="42"/>
        <v>11.665999999999997</v>
      </c>
      <c r="AK391">
        <f t="shared" si="43"/>
        <v>1.1590513855390023</v>
      </c>
      <c r="AL391">
        <f t="shared" si="44"/>
        <v>2.1990224483681653E-2</v>
      </c>
      <c r="AM391">
        <f t="shared" si="45"/>
        <v>7.1312245984909737</v>
      </c>
      <c r="AN391">
        <f t="shared" si="47"/>
        <v>0.13529790975698908</v>
      </c>
      <c r="AO391">
        <f t="shared" si="48"/>
        <v>0.35935124831456317</v>
      </c>
    </row>
    <row r="392" spans="35:41" x14ac:dyDescent="0.45">
      <c r="AI392" s="92">
        <f t="shared" si="46"/>
        <v>2.6600000000000015</v>
      </c>
      <c r="AJ392" s="92">
        <f t="shared" si="42"/>
        <v>11.659999999999997</v>
      </c>
      <c r="AK392">
        <f t="shared" si="43"/>
        <v>1.1588844060626728</v>
      </c>
      <c r="AL392">
        <f t="shared" si="44"/>
        <v>2.196579505675695E-2</v>
      </c>
      <c r="AM392">
        <f t="shared" si="45"/>
        <v>7.1516899038301558</v>
      </c>
      <c r="AN392">
        <f t="shared" si="47"/>
        <v>0.13555498194227614</v>
      </c>
      <c r="AO392">
        <f t="shared" si="48"/>
        <v>0.36057625196645471</v>
      </c>
    </row>
    <row r="393" spans="35:41" x14ac:dyDescent="0.45">
      <c r="AI393" s="92">
        <f t="shared" si="46"/>
        <v>2.6640000000000015</v>
      </c>
      <c r="AJ393" s="92">
        <f t="shared" si="42"/>
        <v>11.653999999999998</v>
      </c>
      <c r="AK393">
        <f t="shared" si="43"/>
        <v>1.158716526738155</v>
      </c>
      <c r="AL393">
        <f t="shared" si="44"/>
        <v>2.1941465266079263E-2</v>
      </c>
      <c r="AM393">
        <f t="shared" si="45"/>
        <v>7.1721757851861954</v>
      </c>
      <c r="AN393">
        <f t="shared" si="47"/>
        <v>0.13581237709267563</v>
      </c>
      <c r="AO393">
        <f t="shared" si="48"/>
        <v>0.36180417257488806</v>
      </c>
    </row>
    <row r="394" spans="35:41" x14ac:dyDescent="0.45">
      <c r="AI394" s="92">
        <f t="shared" si="46"/>
        <v>2.6680000000000015</v>
      </c>
      <c r="AJ394" s="92">
        <f t="shared" si="42"/>
        <v>11.647999999999998</v>
      </c>
      <c r="AK394">
        <f t="shared" si="43"/>
        <v>1.1585477481003037</v>
      </c>
      <c r="AL394">
        <f t="shared" si="44"/>
        <v>2.1917234743134097E-2</v>
      </c>
      <c r="AM394">
        <f t="shared" si="45"/>
        <v>7.1926821816821827</v>
      </c>
      <c r="AN394">
        <f t="shared" si="47"/>
        <v>0.13607009643510865</v>
      </c>
      <c r="AO394">
        <f t="shared" si="48"/>
        <v>0.36303501728887005</v>
      </c>
    </row>
    <row r="395" spans="35:41" x14ac:dyDescent="0.45">
      <c r="AI395" s="92">
        <f t="shared" si="46"/>
        <v>2.6720000000000015</v>
      </c>
      <c r="AJ395" s="92">
        <f t="shared" si="42"/>
        <v>11.641999999999998</v>
      </c>
      <c r="AK395">
        <f t="shared" si="43"/>
        <v>1.1583780706857838</v>
      </c>
      <c r="AL395">
        <f t="shared" si="44"/>
        <v>2.1893103120331547E-2</v>
      </c>
      <c r="AM395">
        <f t="shared" si="45"/>
        <v>7.2132090323416431</v>
      </c>
      <c r="AN395">
        <f t="shared" si="47"/>
        <v>0.13632814119147721</v>
      </c>
      <c r="AO395">
        <f t="shared" si="48"/>
        <v>0.36426879326362732</v>
      </c>
    </row>
    <row r="396" spans="35:41" x14ac:dyDescent="0.45">
      <c r="AI396" s="92">
        <f t="shared" si="46"/>
        <v>2.6760000000000015</v>
      </c>
      <c r="AJ396" s="92">
        <f t="shared" si="42"/>
        <v>11.635999999999997</v>
      </c>
      <c r="AK396">
        <f t="shared" si="43"/>
        <v>1.1582074950330643</v>
      </c>
      <c r="AL396">
        <f t="shared" si="44"/>
        <v>2.1869070031004953E-2</v>
      </c>
      <c r="AM396">
        <f t="shared" si="45"/>
        <v>7.2337562760888279</v>
      </c>
      <c r="AN396">
        <f t="shared" si="47"/>
        <v>0.13658651257863949</v>
      </c>
      <c r="AO396">
        <f t="shared" si="48"/>
        <v>0.36550550766043949</v>
      </c>
    </row>
    <row r="397" spans="35:41" x14ac:dyDescent="0.45">
      <c r="AI397" s="92">
        <f t="shared" si="46"/>
        <v>2.6800000000000015</v>
      </c>
      <c r="AJ397" s="92">
        <f t="shared" si="42"/>
        <v>11.629999999999997</v>
      </c>
      <c r="AK397">
        <f t="shared" si="43"/>
        <v>1.1580360216824139</v>
      </c>
      <c r="AL397">
        <f t="shared" si="44"/>
        <v>2.1845135109409428E-2</v>
      </c>
      <c r="AM397">
        <f t="shared" si="45"/>
        <v>7.2543238517490041</v>
      </c>
      <c r="AN397">
        <f t="shared" si="47"/>
        <v>0.13684521180838408</v>
      </c>
      <c r="AO397">
        <f t="shared" si="48"/>
        <v>0.36674516764646953</v>
      </c>
    </row>
    <row r="398" spans="35:41" x14ac:dyDescent="0.45">
      <c r="AI398" s="92">
        <f t="shared" si="46"/>
        <v>2.6840000000000015</v>
      </c>
      <c r="AJ398" s="92">
        <f t="shared" si="42"/>
        <v>11.623999999999999</v>
      </c>
      <c r="AK398">
        <f t="shared" si="43"/>
        <v>1.1578636511758951</v>
      </c>
      <c r="AL398">
        <f t="shared" si="44"/>
        <v>2.1821297990720492E-2</v>
      </c>
      <c r="AM398">
        <f t="shared" si="45"/>
        <v>7.2749116980487267</v>
      </c>
      <c r="AN398">
        <f t="shared" si="47"/>
        <v>0.13710424008740535</v>
      </c>
      <c r="AO398">
        <f t="shared" si="48"/>
        <v>0.36798778039459618</v>
      </c>
    </row>
    <row r="399" spans="35:41" x14ac:dyDescent="0.45">
      <c r="AI399" s="92">
        <f t="shared" si="46"/>
        <v>2.6880000000000015</v>
      </c>
      <c r="AJ399" s="92">
        <f t="shared" si="42"/>
        <v>11.617999999999999</v>
      </c>
      <c r="AK399">
        <f t="shared" si="43"/>
        <v>1.157690384057358</v>
      </c>
      <c r="AL399">
        <f t="shared" si="44"/>
        <v>2.1797558311032673E-2</v>
      </c>
      <c r="AM399">
        <f t="shared" si="45"/>
        <v>7.2955197536161283</v>
      </c>
      <c r="AN399">
        <f t="shared" si="47"/>
        <v>0.13736359861727879</v>
      </c>
      <c r="AO399">
        <f t="shared" si="48"/>
        <v>0.36923335308324556</v>
      </c>
    </row>
    <row r="400" spans="35:41" x14ac:dyDescent="0.45">
      <c r="AI400" s="92">
        <f t="shared" si="46"/>
        <v>2.6920000000000015</v>
      </c>
      <c r="AJ400" s="92">
        <f t="shared" si="42"/>
        <v>11.611999999999998</v>
      </c>
      <c r="AK400">
        <f t="shared" si="43"/>
        <v>1.1575162208724374</v>
      </c>
      <c r="AL400">
        <f t="shared" si="44"/>
        <v>2.1773915707358139E-2</v>
      </c>
      <c r="AM400">
        <f t="shared" si="45"/>
        <v>7.316147956981216</v>
      </c>
      <c r="AN400">
        <f t="shared" si="47"/>
        <v>0.13762328859443693</v>
      </c>
      <c r="AO400">
        <f t="shared" si="48"/>
        <v>0.37048189289622441</v>
      </c>
    </row>
    <row r="401" spans="35:41" x14ac:dyDescent="0.45">
      <c r="AI401" s="92">
        <f t="shared" si="46"/>
        <v>2.6960000000000015</v>
      </c>
      <c r="AJ401" s="92">
        <f t="shared" si="42"/>
        <v>11.605999999999998</v>
      </c>
      <c r="AK401">
        <f t="shared" si="43"/>
        <v>1.157341162168545</v>
      </c>
      <c r="AL401">
        <f t="shared" si="44"/>
        <v>2.1750369817625279E-2</v>
      </c>
      <c r="AM401">
        <f t="shared" si="45"/>
        <v>7.3367962465761414</v>
      </c>
      <c r="AN401">
        <f t="shared" si="47"/>
        <v>0.1378833112101448</v>
      </c>
      <c r="AO401">
        <f t="shared" si="48"/>
        <v>0.37173340702255059</v>
      </c>
    </row>
    <row r="402" spans="35:41" x14ac:dyDescent="0.45">
      <c r="AI402" s="92">
        <f t="shared" si="46"/>
        <v>2.7000000000000015</v>
      </c>
      <c r="AJ402" s="92">
        <f t="shared" si="42"/>
        <v>11.599999999999998</v>
      </c>
      <c r="AK402">
        <f t="shared" si="43"/>
        <v>1.1571652084948651</v>
      </c>
      <c r="AL402">
        <f t="shared" si="44"/>
        <v>2.1726920280677336E-2</v>
      </c>
      <c r="AM402">
        <f t="shared" si="45"/>
        <v>7.3574645607354956</v>
      </c>
      <c r="AN402">
        <f t="shared" si="47"/>
        <v>0.13814366765047634</v>
      </c>
      <c r="AO402">
        <f t="shared" si="48"/>
        <v>0.37298790265628634</v>
      </c>
    </row>
    <row r="403" spans="35:41" x14ac:dyDescent="0.45">
      <c r="AI403" s="92">
        <f t="shared" si="46"/>
        <v>2.7040000000000015</v>
      </c>
      <c r="AJ403" s="92">
        <f t="shared" si="42"/>
        <v>11.593999999999998</v>
      </c>
      <c r="AK403">
        <f t="shared" si="43"/>
        <v>1.1569883604023501</v>
      </c>
      <c r="AL403">
        <f t="shared" si="44"/>
        <v>2.1703566736271038E-2</v>
      </c>
      <c r="AM403">
        <f t="shared" si="45"/>
        <v>7.378152837696593</v>
      </c>
      <c r="AN403">
        <f t="shared" si="47"/>
        <v>0.13840435909629076</v>
      </c>
      <c r="AO403">
        <f t="shared" si="48"/>
        <v>0.37424538699637044</v>
      </c>
    </row>
    <row r="404" spans="35:41" x14ac:dyDescent="0.45">
      <c r="AI404" s="92">
        <f t="shared" si="46"/>
        <v>2.7080000000000015</v>
      </c>
      <c r="AJ404" s="92">
        <f t="shared" si="42"/>
        <v>11.587999999999997</v>
      </c>
      <c r="AK404">
        <f t="shared" si="43"/>
        <v>1.156810618443713</v>
      </c>
      <c r="AL404">
        <f t="shared" si="44"/>
        <v>2.1680308825075066E-2</v>
      </c>
      <c r="AM404">
        <f t="shared" si="45"/>
        <v>7.3988610155997545</v>
      </c>
      <c r="AN404">
        <f t="shared" si="47"/>
        <v>0.1386653867232083</v>
      </c>
      <c r="AO404">
        <f t="shared" si="48"/>
        <v>0.3755058672464483</v>
      </c>
    </row>
    <row r="405" spans="35:41" x14ac:dyDescent="0.45">
      <c r="AI405" s="92">
        <f t="shared" si="46"/>
        <v>2.7120000000000015</v>
      </c>
      <c r="AJ405" s="92">
        <f t="shared" si="42"/>
        <v>11.581999999999997</v>
      </c>
      <c r="AK405">
        <f t="shared" si="43"/>
        <v>1.1566319831734253</v>
      </c>
      <c r="AL405">
        <f t="shared" si="44"/>
        <v>2.1657146188668909E-2</v>
      </c>
      <c r="AM405">
        <f t="shared" si="45"/>
        <v>7.4195890324886022</v>
      </c>
      <c r="AN405">
        <f t="shared" si="47"/>
        <v>0.13892675170158836</v>
      </c>
      <c r="AO405">
        <f t="shared" si="48"/>
        <v>0.37676935061470784</v>
      </c>
    </row>
    <row r="406" spans="35:41" x14ac:dyDescent="0.45">
      <c r="AI406" s="92">
        <f t="shared" si="46"/>
        <v>2.7160000000000015</v>
      </c>
      <c r="AJ406" s="92">
        <f t="shared" si="42"/>
        <v>11.575999999999997</v>
      </c>
      <c r="AK406">
        <f t="shared" si="43"/>
        <v>1.1564524551477087</v>
      </c>
      <c r="AL406">
        <f t="shared" si="44"/>
        <v>2.1634078469541275E-2</v>
      </c>
      <c r="AM406">
        <f t="shared" si="45"/>
        <v>7.4403368263103387</v>
      </c>
      <c r="AN406">
        <f t="shared" si="47"/>
        <v>0.13918845519650544</v>
      </c>
      <c r="AO406">
        <f t="shared" si="48"/>
        <v>0.37803584431370901</v>
      </c>
    </row>
    <row r="407" spans="35:41" x14ac:dyDescent="0.45">
      <c r="AI407" s="92">
        <f t="shared" si="46"/>
        <v>2.7200000000000015</v>
      </c>
      <c r="AJ407" s="92">
        <f t="shared" si="42"/>
        <v>11.569999999999997</v>
      </c>
      <c r="AK407">
        <f t="shared" si="43"/>
        <v>1.1562720349245312</v>
      </c>
      <c r="AL407">
        <f t="shared" si="44"/>
        <v>2.1611105311088837E-2</v>
      </c>
      <c r="AM407">
        <f t="shared" si="45"/>
        <v>7.4611043349160324</v>
      </c>
      <c r="AN407">
        <f t="shared" si="47"/>
        <v>0.13945049836772708</v>
      </c>
      <c r="AO407">
        <f t="shared" si="48"/>
        <v>0.37930535556021788</v>
      </c>
    </row>
    <row r="408" spans="35:41" x14ac:dyDescent="0.45">
      <c r="AI408" s="92">
        <f t="shared" si="46"/>
        <v>2.7240000000000015</v>
      </c>
      <c r="AJ408" s="92">
        <f t="shared" si="42"/>
        <v>11.563999999999997</v>
      </c>
      <c r="AK408">
        <f t="shared" si="43"/>
        <v>1.1560907230636022</v>
      </c>
      <c r="AL408">
        <f t="shared" si="44"/>
        <v>2.158822635761469E-2</v>
      </c>
      <c r="AM408">
        <f t="shared" si="45"/>
        <v>7.4818914960609124</v>
      </c>
      <c r="AN408">
        <f t="shared" si="47"/>
        <v>0.13971288236969043</v>
      </c>
      <c r="AO408">
        <f t="shared" si="48"/>
        <v>0.38057789157503696</v>
      </c>
    </row>
    <row r="409" spans="35:41" x14ac:dyDescent="0.45">
      <c r="AI409" s="92">
        <f t="shared" si="46"/>
        <v>2.7280000000000015</v>
      </c>
      <c r="AJ409" s="92">
        <f t="shared" si="42"/>
        <v>11.557999999999996</v>
      </c>
      <c r="AK409">
        <f t="shared" si="43"/>
        <v>1.1559085201263661</v>
      </c>
      <c r="AL409">
        <f t="shared" si="44"/>
        <v>2.1565441254327144E-2</v>
      </c>
      <c r="AM409">
        <f t="shared" si="45"/>
        <v>7.5026982474046493</v>
      </c>
      <c r="AN409">
        <f t="shared" si="47"/>
        <v>0.13997560835148098</v>
      </c>
      <c r="AO409">
        <f t="shared" si="48"/>
        <v>0.38185345958284034</v>
      </c>
    </row>
    <row r="410" spans="35:41" x14ac:dyDescent="0.45">
      <c r="AI410" s="92">
        <f t="shared" si="46"/>
        <v>2.7320000000000015</v>
      </c>
      <c r="AJ410" s="92">
        <f t="shared" si="42"/>
        <v>11.551999999999998</v>
      </c>
      <c r="AK410">
        <f t="shared" si="43"/>
        <v>1.155725426675998</v>
      </c>
      <c r="AL410">
        <f t="shared" si="44"/>
        <v>2.1542749647338291E-2</v>
      </c>
      <c r="AM410">
        <f t="shared" si="45"/>
        <v>7.5235245265116442</v>
      </c>
      <c r="AN410">
        <f t="shared" si="47"/>
        <v>0.14023867745681026</v>
      </c>
      <c r="AO410">
        <f t="shared" si="48"/>
        <v>0.38313206681200584</v>
      </c>
    </row>
    <row r="411" spans="35:41" x14ac:dyDescent="0.45">
      <c r="AI411" s="92">
        <f t="shared" si="46"/>
        <v>2.7360000000000015</v>
      </c>
      <c r="AJ411" s="92">
        <f t="shared" si="42"/>
        <v>11.545999999999998</v>
      </c>
      <c r="AK411">
        <f t="shared" si="43"/>
        <v>1.1555414432773981</v>
      </c>
      <c r="AL411">
        <f t="shared" si="44"/>
        <v>2.1520151183662507E-2</v>
      </c>
      <c r="AM411">
        <f t="shared" si="45"/>
        <v>7.5443702708513163</v>
      </c>
      <c r="AN411">
        <f t="shared" si="47"/>
        <v>0.1405020908239932</v>
      </c>
      <c r="AO411">
        <f t="shared" si="48"/>
        <v>0.38441372049444561</v>
      </c>
    </row>
    <row r="412" spans="35:41" x14ac:dyDescent="0.45">
      <c r="AI412" s="92">
        <f t="shared" si="46"/>
        <v>2.7400000000000015</v>
      </c>
      <c r="AJ412" s="92">
        <f t="shared" si="42"/>
        <v>11.539999999999997</v>
      </c>
      <c r="AK412">
        <f t="shared" si="43"/>
        <v>1.1553565704971862</v>
      </c>
      <c r="AL412">
        <f t="shared" si="44"/>
        <v>2.1497645511215253E-2</v>
      </c>
      <c r="AM412">
        <f t="shared" si="45"/>
        <v>7.5652354177983883</v>
      </c>
      <c r="AN412">
        <f t="shared" si="47"/>
        <v>0.14076584958592769</v>
      </c>
      <c r="AO412">
        <f t="shared" si="48"/>
        <v>0.38569842786544212</v>
      </c>
    </row>
    <row r="413" spans="35:41" x14ac:dyDescent="0.45">
      <c r="AI413" s="92">
        <f t="shared" si="46"/>
        <v>2.7440000000000015</v>
      </c>
      <c r="AJ413" s="92">
        <f t="shared" si="42"/>
        <v>11.533999999999997</v>
      </c>
      <c r="AK413">
        <f t="shared" si="43"/>
        <v>1.1551708089036967</v>
      </c>
      <c r="AL413">
        <f t="shared" si="44"/>
        <v>2.1475232278811589E-2</v>
      </c>
      <c r="AM413">
        <f t="shared" si="45"/>
        <v>7.58611990463318</v>
      </c>
      <c r="AN413">
        <f t="shared" si="47"/>
        <v>0.14102995487007255</v>
      </c>
      <c r="AO413">
        <f t="shared" si="48"/>
        <v>0.38698619616347929</v>
      </c>
    </row>
    <row r="414" spans="35:41" x14ac:dyDescent="0.45">
      <c r="AI414" s="92">
        <f t="shared" si="46"/>
        <v>2.7480000000000016</v>
      </c>
      <c r="AJ414" s="92">
        <f t="shared" si="42"/>
        <v>11.527999999999999</v>
      </c>
      <c r="AK414">
        <f t="shared" si="43"/>
        <v>1.1549841590669738</v>
      </c>
      <c r="AL414">
        <f t="shared" si="44"/>
        <v>2.1452911136164765E-2</v>
      </c>
      <c r="AM414">
        <f t="shared" si="45"/>
        <v>7.607023668541891</v>
      </c>
      <c r="AN414">
        <f t="shared" si="47"/>
        <v>0.14129440779842611</v>
      </c>
      <c r="AO414">
        <f t="shared" si="48"/>
        <v>0.38827703263007518</v>
      </c>
    </row>
    <row r="415" spans="35:41" x14ac:dyDescent="0.45">
      <c r="AI415" s="92">
        <f t="shared" si="46"/>
        <v>2.7520000000000016</v>
      </c>
      <c r="AJ415" s="92">
        <f t="shared" si="42"/>
        <v>11.521999999999998</v>
      </c>
      <c r="AK415">
        <f t="shared" si="43"/>
        <v>1.1547966215587657</v>
      </c>
      <c r="AL415">
        <f t="shared" si="44"/>
        <v>2.1430681733884939E-2</v>
      </c>
      <c r="AM415">
        <f t="shared" si="45"/>
        <v>7.6279466466168904</v>
      </c>
      <c r="AN415">
        <f t="shared" si="47"/>
        <v>0.14155920948750597</v>
      </c>
      <c r="AO415">
        <f t="shared" si="48"/>
        <v>0.38957094450961666</v>
      </c>
    </row>
    <row r="416" spans="35:41" x14ac:dyDescent="0.45">
      <c r="AI416" s="92">
        <f t="shared" si="46"/>
        <v>2.7560000000000016</v>
      </c>
      <c r="AJ416" s="92">
        <f t="shared" si="42"/>
        <v>11.515999999999998</v>
      </c>
      <c r="AK416">
        <f t="shared" si="43"/>
        <v>1.1546081969525186</v>
      </c>
      <c r="AL416">
        <f t="shared" si="44"/>
        <v>2.1408543723477717E-2</v>
      </c>
      <c r="AM416">
        <f t="shared" si="45"/>
        <v>7.6488887758569986</v>
      </c>
      <c r="AN416">
        <f t="shared" si="47"/>
        <v>0.14182436104832757</v>
      </c>
      <c r="AO416">
        <f t="shared" si="48"/>
        <v>0.39086793904919104</v>
      </c>
    </row>
    <row r="417" spans="35:41" x14ac:dyDescent="0.45">
      <c r="AI417" s="92">
        <f t="shared" si="46"/>
        <v>2.7600000000000016</v>
      </c>
      <c r="AJ417" s="92">
        <f t="shared" si="42"/>
        <v>11.509999999999998</v>
      </c>
      <c r="AK417">
        <f t="shared" si="43"/>
        <v>1.1544188858233735</v>
      </c>
      <c r="AL417">
        <f t="shared" si="44"/>
        <v>2.1386496757342881E-2</v>
      </c>
      <c r="AM417">
        <f t="shared" si="45"/>
        <v>7.6698499931677917</v>
      </c>
      <c r="AN417">
        <f t="shared" si="47"/>
        <v>0.14208986358638465</v>
      </c>
      <c r="AO417">
        <f t="shared" si="48"/>
        <v>0.39216802349842184</v>
      </c>
    </row>
    <row r="418" spans="35:41" x14ac:dyDescent="0.45">
      <c r="AI418" s="92">
        <f t="shared" si="46"/>
        <v>2.7640000000000016</v>
      </c>
      <c r="AJ418" s="92">
        <f t="shared" si="42"/>
        <v>11.503999999999998</v>
      </c>
      <c r="AK418">
        <f t="shared" si="43"/>
        <v>1.1542286887481592</v>
      </c>
      <c r="AL418">
        <f t="shared" si="44"/>
        <v>2.1364540488772871E-2</v>
      </c>
      <c r="AM418">
        <f t="shared" si="45"/>
        <v>7.6908302353618732</v>
      </c>
      <c r="AN418">
        <f t="shared" si="47"/>
        <v>0.14235571820162782</v>
      </c>
      <c r="AO418">
        <f t="shared" si="48"/>
        <v>0.3934712051092995</v>
      </c>
    </row>
    <row r="419" spans="35:41" x14ac:dyDescent="0.45">
      <c r="AI419" s="92">
        <f t="shared" si="46"/>
        <v>2.7680000000000016</v>
      </c>
      <c r="AJ419" s="92">
        <f t="shared" si="42"/>
        <v>11.497999999999998</v>
      </c>
      <c r="AK419">
        <f t="shared" si="43"/>
        <v>1.1540376063053872</v>
      </c>
      <c r="AL419">
        <f t="shared" si="44"/>
        <v>2.1342674571951516E-2</v>
      </c>
      <c r="AM419">
        <f t="shared" si="45"/>
        <v>7.7118294391591657</v>
      </c>
      <c r="AN419">
        <f t="shared" si="47"/>
        <v>0.14262192598844525</v>
      </c>
      <c r="AO419">
        <f t="shared" si="48"/>
        <v>0.39477749113601668</v>
      </c>
    </row>
    <row r="420" spans="35:41" x14ac:dyDescent="0.45">
      <c r="AI420" s="92">
        <f t="shared" si="46"/>
        <v>2.7720000000000016</v>
      </c>
      <c r="AJ420" s="92">
        <f t="shared" si="42"/>
        <v>11.491999999999997</v>
      </c>
      <c r="AK420">
        <f t="shared" si="43"/>
        <v>1.1538456390752478</v>
      </c>
      <c r="AL420">
        <f t="shared" si="44"/>
        <v>2.1320898661952671E-2</v>
      </c>
      <c r="AM420">
        <f t="shared" si="45"/>
        <v>7.7328475411872111</v>
      </c>
      <c r="AN420">
        <f t="shared" si="47"/>
        <v>0.142888488035643</v>
      </c>
      <c r="AO420">
        <f t="shared" si="48"/>
        <v>0.39608688883480259</v>
      </c>
    </row>
    <row r="421" spans="35:41" x14ac:dyDescent="0.45">
      <c r="AI421" s="92">
        <f t="shared" si="46"/>
        <v>2.7760000000000016</v>
      </c>
      <c r="AJ421" s="92">
        <f t="shared" si="42"/>
        <v>11.485999999999997</v>
      </c>
      <c r="AK421">
        <f t="shared" si="43"/>
        <v>1.1536527876396043</v>
      </c>
      <c r="AL421">
        <f t="shared" si="44"/>
        <v>2.1299212414738745E-2</v>
      </c>
      <c r="AM421">
        <f t="shared" si="45"/>
        <v>7.7538844779814484</v>
      </c>
      <c r="AN421">
        <f t="shared" si="47"/>
        <v>0.14315540542642463</v>
      </c>
      <c r="AO421">
        <f t="shared" si="48"/>
        <v>0.39739940546375502</v>
      </c>
    </row>
    <row r="422" spans="35:41" x14ac:dyDescent="0.45">
      <c r="AI422" s="92">
        <f t="shared" si="46"/>
        <v>2.7800000000000016</v>
      </c>
      <c r="AJ422" s="92">
        <f t="shared" si="42"/>
        <v>11.479999999999997</v>
      </c>
      <c r="AK422">
        <f t="shared" si="43"/>
        <v>1.1534590525819866</v>
      </c>
      <c r="AL422">
        <f t="shared" si="44"/>
        <v>2.1277615487159438E-2</v>
      </c>
      <c r="AM422">
        <f t="shared" si="45"/>
        <v>7.7749401859855025</v>
      </c>
      <c r="AN422">
        <f t="shared" si="47"/>
        <v>0.1434226792383726</v>
      </c>
      <c r="AO422">
        <f t="shared" si="48"/>
        <v>0.39871504828267607</v>
      </c>
    </row>
    <row r="423" spans="35:41" x14ac:dyDescent="0.45">
      <c r="AI423" s="92">
        <f t="shared" si="46"/>
        <v>2.7840000000000016</v>
      </c>
      <c r="AJ423" s="92">
        <f t="shared" si="42"/>
        <v>11.473999999999997</v>
      </c>
      <c r="AK423">
        <f t="shared" si="43"/>
        <v>1.1532644344875875</v>
      </c>
      <c r="AL423">
        <f t="shared" si="44"/>
        <v>2.1256107536950359E-2</v>
      </c>
      <c r="AM423">
        <f t="shared" si="45"/>
        <v>7.796014601551482</v>
      </c>
      <c r="AN423">
        <f t="shared" si="47"/>
        <v>0.14369031054342904</v>
      </c>
      <c r="AO423">
        <f t="shared" si="48"/>
        <v>0.40003382455290665</v>
      </c>
    </row>
    <row r="424" spans="35:41" x14ac:dyDescent="0.45">
      <c r="AI424" s="92">
        <f t="shared" si="46"/>
        <v>2.7880000000000016</v>
      </c>
      <c r="AJ424" s="92">
        <f t="shared" si="42"/>
        <v>11.467999999999996</v>
      </c>
      <c r="AK424">
        <f t="shared" si="43"/>
        <v>1.1530689339432569</v>
      </c>
      <c r="AL424">
        <f t="shared" si="44"/>
        <v>2.1234688222731498E-2</v>
      </c>
      <c r="AM424">
        <f t="shared" si="45"/>
        <v>7.8171076609402563</v>
      </c>
      <c r="AN424">
        <f t="shared" si="47"/>
        <v>0.14395830040787558</v>
      </c>
      <c r="AO424">
        <f t="shared" si="48"/>
        <v>0.40135574153715736</v>
      </c>
    </row>
    <row r="425" spans="35:41" x14ac:dyDescent="0.45">
      <c r="AI425" s="92">
        <f t="shared" si="46"/>
        <v>2.7920000000000016</v>
      </c>
      <c r="AJ425" s="92">
        <f t="shared" si="42"/>
        <v>11.461999999999996</v>
      </c>
      <c r="AK425">
        <f t="shared" si="43"/>
        <v>1.1528725515374965</v>
      </c>
      <c r="AL425">
        <f t="shared" si="44"/>
        <v>2.1213357204006161E-2</v>
      </c>
      <c r="AM425">
        <f t="shared" si="45"/>
        <v>7.8382193003217555</v>
      </c>
      <c r="AN425">
        <f t="shared" si="47"/>
        <v>0.14422664989231698</v>
      </c>
      <c r="AO425">
        <f t="shared" si="48"/>
        <v>0.40268080649934923</v>
      </c>
    </row>
    <row r="426" spans="35:41" x14ac:dyDescent="0.45">
      <c r="AI426" s="92">
        <f t="shared" si="46"/>
        <v>2.7960000000000016</v>
      </c>
      <c r="AJ426" s="92">
        <f t="shared" si="42"/>
        <v>11.455999999999998</v>
      </c>
      <c r="AK426">
        <f t="shared" si="43"/>
        <v>1.1526752878604551</v>
      </c>
      <c r="AL426">
        <f t="shared" si="44"/>
        <v>2.119211414115928E-2</v>
      </c>
      <c r="AM426">
        <f t="shared" si="45"/>
        <v>7.8593494557752557</v>
      </c>
      <c r="AN426">
        <f t="shared" si="47"/>
        <v>0.14449536005166</v>
      </c>
      <c r="AO426">
        <f t="shared" si="48"/>
        <v>0.40400902670444161</v>
      </c>
    </row>
    <row r="427" spans="35:41" x14ac:dyDescent="0.45">
      <c r="AI427" s="92">
        <f t="shared" si="46"/>
        <v>2.8000000000000016</v>
      </c>
      <c r="AJ427" s="92">
        <f t="shared" si="42"/>
        <v>11.449999999999998</v>
      </c>
      <c r="AK427">
        <f t="shared" si="43"/>
        <v>1.1524771435039227</v>
      </c>
      <c r="AL427">
        <f t="shared" si="44"/>
        <v>2.11709586954563E-2</v>
      </c>
      <c r="AM427">
        <f t="shared" si="45"/>
        <v>7.8804980632896653</v>
      </c>
      <c r="AN427">
        <f t="shared" si="47"/>
        <v>0.14476443193509719</v>
      </c>
      <c r="AO427">
        <f t="shared" si="48"/>
        <v>0.40534040941827237</v>
      </c>
    </row>
    <row r="428" spans="35:41" x14ac:dyDescent="0.45">
      <c r="AI428" s="92">
        <f t="shared" si="46"/>
        <v>2.8040000000000016</v>
      </c>
      <c r="AJ428" s="92">
        <f t="shared" si="42"/>
        <v>11.443999999999997</v>
      </c>
      <c r="AK428">
        <f t="shared" si="43"/>
        <v>1.1522781190613263</v>
      </c>
      <c r="AL428">
        <f t="shared" si="44"/>
        <v>2.1149890529041662E-2</v>
      </c>
      <c r="AM428">
        <f t="shared" si="45"/>
        <v>7.9016650587638244</v>
      </c>
      <c r="AN428">
        <f t="shared" si="47"/>
        <v>0.14503386658608766</v>
      </c>
      <c r="AO428">
        <f t="shared" si="48"/>
        <v>0.40667496190739005</v>
      </c>
    </row>
    <row r="429" spans="35:41" x14ac:dyDescent="0.45">
      <c r="AI429" s="92">
        <f t="shared" si="46"/>
        <v>2.8080000000000016</v>
      </c>
      <c r="AJ429" s="92">
        <f t="shared" si="42"/>
        <v>11.437999999999997</v>
      </c>
      <c r="AK429">
        <f t="shared" si="43"/>
        <v>1.1520782151277236</v>
      </c>
      <c r="AL429">
        <f t="shared" si="44"/>
        <v>2.1128909304937493E-2</v>
      </c>
      <c r="AM429">
        <f t="shared" si="45"/>
        <v>7.92285037800678</v>
      </c>
      <c r="AN429">
        <f t="shared" si="47"/>
        <v>0.14530366504233941</v>
      </c>
      <c r="AO429">
        <f t="shared" si="48"/>
        <v>0.4080126914388893</v>
      </c>
    </row>
    <row r="430" spans="35:41" x14ac:dyDescent="0.45">
      <c r="AI430" s="92">
        <f t="shared" si="46"/>
        <v>2.8120000000000016</v>
      </c>
      <c r="AJ430" s="92">
        <f t="shared" si="42"/>
        <v>11.431999999999999</v>
      </c>
      <c r="AK430">
        <f t="shared" si="43"/>
        <v>1.1518774322997984</v>
      </c>
      <c r="AL430">
        <f t="shared" si="44"/>
        <v>2.1108014687042233E-2</v>
      </c>
      <c r="AM430">
        <f t="shared" si="45"/>
        <v>7.9440539567380917</v>
      </c>
      <c r="AN430">
        <f t="shared" si="47"/>
        <v>0.14557382833579188</v>
      </c>
      <c r="AO430">
        <f t="shared" si="48"/>
        <v>0.409353605280247</v>
      </c>
    </row>
    <row r="431" spans="35:41" x14ac:dyDescent="0.45">
      <c r="AI431" s="92">
        <f t="shared" si="46"/>
        <v>2.8160000000000016</v>
      </c>
      <c r="AJ431" s="92">
        <f t="shared" si="42"/>
        <v>11.425999999999998</v>
      </c>
      <c r="AK431">
        <f t="shared" si="43"/>
        <v>1.1516757711758556</v>
      </c>
      <c r="AL431">
        <f t="shared" si="44"/>
        <v>2.1087206340129259E-2</v>
      </c>
      <c r="AM431">
        <f t="shared" si="45"/>
        <v>7.9652757305881066</v>
      </c>
      <c r="AN431">
        <f t="shared" si="47"/>
        <v>0.14584435749259822</v>
      </c>
      <c r="AO431">
        <f t="shared" si="48"/>
        <v>0.41069771069915684</v>
      </c>
    </row>
    <row r="432" spans="35:41" x14ac:dyDescent="0.45">
      <c r="AI432" s="92">
        <f t="shared" si="46"/>
        <v>2.8200000000000016</v>
      </c>
      <c r="AJ432" s="92">
        <f t="shared" si="42"/>
        <v>11.419999999999998</v>
      </c>
      <c r="AK432">
        <f t="shared" si="43"/>
        <v>1.1514732323558168</v>
      </c>
      <c r="AL432">
        <f t="shared" si="44"/>
        <v>2.1066483929845663E-2</v>
      </c>
      <c r="AM432">
        <f t="shared" si="45"/>
        <v>7.9865156350982689</v>
      </c>
      <c r="AN432">
        <f t="shared" si="47"/>
        <v>0.14611525353310909</v>
      </c>
      <c r="AO432">
        <f t="shared" si="48"/>
        <v>0.41204501496336787</v>
      </c>
    </row>
    <row r="433" spans="35:41" x14ac:dyDescent="0.45">
      <c r="AI433" s="92">
        <f t="shared" si="46"/>
        <v>2.8240000000000016</v>
      </c>
      <c r="AJ433" s="92">
        <f t="shared" si="42"/>
        <v>11.413999999999998</v>
      </c>
      <c r="AK433">
        <f t="shared" si="43"/>
        <v>1.1512698164412123</v>
      </c>
      <c r="AL433">
        <f t="shared" si="44"/>
        <v>2.1045847122710626E-2</v>
      </c>
      <c r="AM433">
        <f t="shared" si="45"/>
        <v>8.0077736057213844</v>
      </c>
      <c r="AN433">
        <f t="shared" si="47"/>
        <v>0.14638651747185383</v>
      </c>
      <c r="AO433">
        <f t="shared" si="48"/>
        <v>0.41339552534051544</v>
      </c>
    </row>
    <row r="434" spans="35:41" x14ac:dyDescent="0.45">
      <c r="AI434" s="92">
        <f t="shared" si="46"/>
        <v>2.8280000000000016</v>
      </c>
      <c r="AJ434" s="92">
        <f t="shared" si="42"/>
        <v>11.407999999999998</v>
      </c>
      <c r="AK434">
        <f t="shared" si="43"/>
        <v>1.1510655240351788</v>
      </c>
      <c r="AL434">
        <f t="shared" si="44"/>
        <v>2.102529558611425E-2</v>
      </c>
      <c r="AM434">
        <f t="shared" si="45"/>
        <v>8.0290495778219277</v>
      </c>
      <c r="AN434">
        <f t="shared" si="47"/>
        <v>0.14665815031752497</v>
      </c>
      <c r="AO434">
        <f t="shared" si="48"/>
        <v>0.41474924909796085</v>
      </c>
    </row>
    <row r="435" spans="35:41" x14ac:dyDescent="0.45">
      <c r="AI435" s="92">
        <f t="shared" si="46"/>
        <v>2.8320000000000016</v>
      </c>
      <c r="AJ435" s="92">
        <f t="shared" si="42"/>
        <v>11.401999999999997</v>
      </c>
      <c r="AK435">
        <f t="shared" si="43"/>
        <v>1.1508603557424542</v>
      </c>
      <c r="AL435">
        <f t="shared" si="44"/>
        <v>2.1004828988316182E-2</v>
      </c>
      <c r="AM435">
        <f t="shared" si="45"/>
        <v>8.0503434866763417</v>
      </c>
      <c r="AN435">
        <f t="shared" si="47"/>
        <v>0.14693015307296139</v>
      </c>
      <c r="AO435">
        <f t="shared" si="48"/>
        <v>0.4161061935026269</v>
      </c>
    </row>
    <row r="436" spans="35:41" x14ac:dyDescent="0.45">
      <c r="AI436" s="92">
        <f t="shared" si="46"/>
        <v>2.8360000000000016</v>
      </c>
      <c r="AJ436" s="92">
        <f t="shared" si="42"/>
        <v>11.395999999999997</v>
      </c>
      <c r="AK436">
        <f t="shared" si="43"/>
        <v>1.1506543121693704</v>
      </c>
      <c r="AL436">
        <f t="shared" si="44"/>
        <v>2.0984446998444269E-2</v>
      </c>
      <c r="AM436">
        <f t="shared" si="45"/>
        <v>8.0716552674733002</v>
      </c>
      <c r="AN436">
        <f t="shared" si="47"/>
        <v>0.14720252673513226</v>
      </c>
      <c r="AO436">
        <f t="shared" si="48"/>
        <v>0.41746636582083535</v>
      </c>
    </row>
    <row r="437" spans="35:41" x14ac:dyDescent="0.45">
      <c r="AI437" s="92">
        <f t="shared" si="46"/>
        <v>2.8400000000000016</v>
      </c>
      <c r="AJ437" s="92">
        <f t="shared" si="42"/>
        <v>11.389999999999997</v>
      </c>
      <c r="AK437">
        <f t="shared" si="43"/>
        <v>1.1504473939238495</v>
      </c>
      <c r="AL437">
        <f t="shared" si="44"/>
        <v>2.0964149286493081E-2</v>
      </c>
      <c r="AM437">
        <f t="shared" si="45"/>
        <v>8.09298485531402</v>
      </c>
      <c r="AN437">
        <f t="shared" si="47"/>
        <v>0.14747527229511986</v>
      </c>
      <c r="AO437">
        <f t="shared" si="48"/>
        <v>0.41882977331814064</v>
      </c>
    </row>
    <row r="438" spans="35:41" x14ac:dyDescent="0.45">
      <c r="AI438" s="92">
        <f t="shared" si="46"/>
        <v>2.8440000000000016</v>
      </c>
      <c r="AJ438" s="92">
        <f t="shared" si="42"/>
        <v>11.383999999999997</v>
      </c>
      <c r="AK438">
        <f t="shared" si="43"/>
        <v>1.1502396016153995</v>
      </c>
      <c r="AL438">
        <f t="shared" si="44"/>
        <v>2.0943935523322674E-2</v>
      </c>
      <c r="AM438">
        <f t="shared" si="45"/>
        <v>8.1143321852125538</v>
      </c>
      <c r="AN438">
        <f t="shared" si="47"/>
        <v>0.1477483907381045</v>
      </c>
      <c r="AO438">
        <f t="shared" si="48"/>
        <v>0.42019642325916945</v>
      </c>
    </row>
    <row r="439" spans="35:41" x14ac:dyDescent="0.45">
      <c r="AI439" s="92">
        <f t="shared" si="46"/>
        <v>2.8480000000000016</v>
      </c>
      <c r="AJ439" s="92">
        <f t="shared" si="42"/>
        <v>11.377999999999997</v>
      </c>
      <c r="AK439">
        <f t="shared" si="43"/>
        <v>1.1500309358551073</v>
      </c>
      <c r="AL439">
        <f t="shared" si="44"/>
        <v>2.0923805380657211E-2</v>
      </c>
      <c r="AM439">
        <f t="shared" si="45"/>
        <v>8.1356971920960639</v>
      </c>
      <c r="AN439">
        <f t="shared" si="47"/>
        <v>0.14802188304334854</v>
      </c>
      <c r="AO439">
        <f t="shared" si="48"/>
        <v>0.42156632290745688</v>
      </c>
    </row>
    <row r="440" spans="35:41" x14ac:dyDescent="0.45">
      <c r="AI440" s="92">
        <f t="shared" si="46"/>
        <v>2.8520000000000016</v>
      </c>
      <c r="AJ440" s="92">
        <f t="shared" si="42"/>
        <v>11.371999999999996</v>
      </c>
      <c r="AK440">
        <f t="shared" si="43"/>
        <v>1.1498213972556341</v>
      </c>
      <c r="AL440">
        <f t="shared" si="44"/>
        <v>2.0903758531083606E-2</v>
      </c>
      <c r="AM440">
        <f t="shared" si="45"/>
        <v>8.1570798108051168</v>
      </c>
      <c r="AN440">
        <f t="shared" si="47"/>
        <v>0.14829575018418087</v>
      </c>
      <c r="AO440">
        <f t="shared" si="48"/>
        <v>0.4229394795252841</v>
      </c>
    </row>
    <row r="441" spans="35:41" x14ac:dyDescent="0.45">
      <c r="AI441" s="92">
        <f t="shared" si="46"/>
        <v>2.8560000000000016</v>
      </c>
      <c r="AJ441" s="92">
        <f t="shared" si="42"/>
        <v>11.365999999999996</v>
      </c>
      <c r="AK441">
        <f t="shared" si="43"/>
        <v>1.1496109864312121</v>
      </c>
      <c r="AL441">
        <f t="shared" si="44"/>
        <v>2.088379464805018E-2</v>
      </c>
      <c r="AM441">
        <f t="shared" si="45"/>
        <v>8.1784799760939944</v>
      </c>
      <c r="AN441">
        <f t="shared" si="47"/>
        <v>0.14856999312798164</v>
      </c>
      <c r="AO441">
        <f t="shared" si="48"/>
        <v>0.4243159003735158</v>
      </c>
    </row>
    <row r="442" spans="35:41" x14ac:dyDescent="0.45">
      <c r="AI442" s="92">
        <f t="shared" si="46"/>
        <v>2.8600000000000017</v>
      </c>
      <c r="AJ442" s="92">
        <f t="shared" si="42"/>
        <v>11.359999999999998</v>
      </c>
      <c r="AK442">
        <f t="shared" si="43"/>
        <v>1.1493997039976369</v>
      </c>
      <c r="AL442">
        <f t="shared" si="44"/>
        <v>2.0863913405865218E-2</v>
      </c>
      <c r="AM442">
        <f t="shared" si="45"/>
        <v>8.1998976226309672</v>
      </c>
      <c r="AN442">
        <f t="shared" si="47"/>
        <v>0.14884461283616646</v>
      </c>
      <c r="AO442">
        <f t="shared" si="48"/>
        <v>0.42569559271143631</v>
      </c>
    </row>
    <row r="443" spans="35:41" x14ac:dyDescent="0.45">
      <c r="AI443" s="92">
        <f t="shared" si="46"/>
        <v>2.8640000000000017</v>
      </c>
      <c r="AJ443" s="92">
        <f t="shared" si="42"/>
        <v>11.353999999999997</v>
      </c>
      <c r="AK443">
        <f t="shared" si="43"/>
        <v>1.1491875505722637</v>
      </c>
      <c r="AL443">
        <f t="shared" si="44"/>
        <v>2.0844114479695832E-2</v>
      </c>
      <c r="AM443">
        <f t="shared" si="45"/>
        <v>8.2213326849985755</v>
      </c>
      <c r="AN443">
        <f t="shared" si="47"/>
        <v>0.14911961026417286</v>
      </c>
      <c r="AO443">
        <f t="shared" si="48"/>
        <v>0.42707856379659132</v>
      </c>
    </row>
    <row r="444" spans="35:41" x14ac:dyDescent="0.45">
      <c r="AI444" s="92">
        <f t="shared" si="46"/>
        <v>2.8680000000000017</v>
      </c>
      <c r="AJ444" s="92">
        <f t="shared" si="42"/>
        <v>11.347999999999997</v>
      </c>
      <c r="AK444">
        <f t="shared" si="43"/>
        <v>1.1489745267740024</v>
      </c>
      <c r="AL444">
        <f t="shared" si="44"/>
        <v>2.0824397545566337E-2</v>
      </c>
      <c r="AM444">
        <f t="shared" si="45"/>
        <v>8.2427850976939521</v>
      </c>
      <c r="AN444">
        <f t="shared" si="47"/>
        <v>0.14939498636144405</v>
      </c>
      <c r="AO444">
        <f t="shared" si="48"/>
        <v>0.42846482088462179</v>
      </c>
    </row>
    <row r="445" spans="35:41" x14ac:dyDescent="0.45">
      <c r="AI445" s="92">
        <f t="shared" si="46"/>
        <v>2.8720000000000017</v>
      </c>
      <c r="AJ445" s="92">
        <f t="shared" si="42"/>
        <v>11.341999999999997</v>
      </c>
      <c r="AK445">
        <f t="shared" si="43"/>
        <v>1.1487606332233111</v>
      </c>
      <c r="AL445">
        <f t="shared" si="44"/>
        <v>2.0804762280357141E-2</v>
      </c>
      <c r="AM445">
        <f t="shared" si="45"/>
        <v>8.2642547951290801</v>
      </c>
      <c r="AN445">
        <f t="shared" si="47"/>
        <v>0.14967074207141548</v>
      </c>
      <c r="AO445">
        <f t="shared" si="48"/>
        <v>0.42985437122910553</v>
      </c>
    </row>
    <row r="446" spans="35:41" x14ac:dyDescent="0.45">
      <c r="AI446" s="92">
        <f t="shared" si="46"/>
        <v>2.8760000000000017</v>
      </c>
      <c r="AJ446" s="92">
        <f t="shared" si="42"/>
        <v>11.335999999999999</v>
      </c>
      <c r="AK446">
        <f t="shared" si="43"/>
        <v>1.1485458705421934</v>
      </c>
      <c r="AL446">
        <f t="shared" si="44"/>
        <v>2.0785208361803278E-2</v>
      </c>
      <c r="AM446">
        <f t="shared" si="45"/>
        <v>8.2857417116311058</v>
      </c>
      <c r="AN446">
        <f t="shared" si="47"/>
        <v>0.14994687833150006</v>
      </c>
      <c r="AO446">
        <f t="shared" si="48"/>
        <v>0.43124722208139443</v>
      </c>
    </row>
    <row r="447" spans="35:41" x14ac:dyDescent="0.45">
      <c r="AI447" s="92">
        <f t="shared" si="46"/>
        <v>2.8800000000000017</v>
      </c>
      <c r="AJ447" s="92">
        <f t="shared" si="42"/>
        <v>11.329999999999998</v>
      </c>
      <c r="AK447">
        <f t="shared" si="43"/>
        <v>1.1483302393541905</v>
      </c>
      <c r="AL447">
        <f t="shared" si="44"/>
        <v>2.0765735468493036E-2</v>
      </c>
      <c r="AM447">
        <f t="shared" si="45"/>
        <v>8.3072457814426279</v>
      </c>
      <c r="AN447">
        <f t="shared" si="47"/>
        <v>0.15022339607307389</v>
      </c>
      <c r="AO447">
        <f t="shared" si="48"/>
        <v>0.43264338069045305</v>
      </c>
    </row>
    <row r="448" spans="35:41" x14ac:dyDescent="0.45">
      <c r="AI448" s="92">
        <f t="shared" si="46"/>
        <v>2.8840000000000017</v>
      </c>
      <c r="AJ448" s="92">
        <f t="shared" si="42"/>
        <v>11.323999999999998</v>
      </c>
      <c r="AK448">
        <f t="shared" si="43"/>
        <v>1.1481137402843791</v>
      </c>
      <c r="AL448">
        <f t="shared" si="44"/>
        <v>2.0746343279866734E-2</v>
      </c>
      <c r="AM448">
        <f t="shared" si="45"/>
        <v>8.3287669387219765</v>
      </c>
      <c r="AN448">
        <f t="shared" si="47"/>
        <v>0.15050029622146299</v>
      </c>
      <c r="AO448">
        <f t="shared" si="48"/>
        <v>0.43404285430269951</v>
      </c>
    </row>
    <row r="449" spans="35:41" x14ac:dyDescent="0.45">
      <c r="AI449" s="92">
        <f t="shared" si="46"/>
        <v>2.8880000000000017</v>
      </c>
      <c r="AJ449" s="92">
        <f t="shared" si="42"/>
        <v>11.317999999999998</v>
      </c>
      <c r="AK449">
        <f t="shared" si="43"/>
        <v>1.1478963739593631</v>
      </c>
      <c r="AL449">
        <f t="shared" si="44"/>
        <v>2.0727031476215262E-2</v>
      </c>
      <c r="AM449">
        <f t="shared" si="45"/>
        <v>8.3503051175435186</v>
      </c>
      <c r="AN449">
        <f t="shared" si="47"/>
        <v>0.15077757969592906</v>
      </c>
      <c r="AO449">
        <f t="shared" si="48"/>
        <v>0.43544565016184339</v>
      </c>
    </row>
    <row r="450" spans="35:41" x14ac:dyDescent="0.45">
      <c r="AI450" s="92">
        <f t="shared" si="46"/>
        <v>2.8920000000000017</v>
      </c>
      <c r="AJ450" s="92">
        <f t="shared" ref="AJ450:AJ513" si="49">$AE$21+$AE$22*AI450</f>
        <v>11.311999999999998</v>
      </c>
      <c r="AK450">
        <f t="shared" ref="AK450:AK513" si="50">$AE$3*AJ450^6+$AE$4*AJ450^5+$AE$5*AJ450^4+$AE$6*AJ450^3+$AE$7*AJ450^2+$AE$8*AJ450+$AE$9</f>
        <v>1.1476781410072712</v>
      </c>
      <c r="AL450">
        <f t="shared" ref="AL450:AL513" si="51">$AG$3*AJ450^6+$AG$4*AJ450^5+$AG$5*AJ450^4+$AG$6*AJ450^3+$AG$7*AJ450^2+$AG$8*AJ450+$AG$9</f>
        <v>2.0707799738678818E-2</v>
      </c>
      <c r="AM450">
        <f t="shared" ref="AM450:AM513" si="52">0.5*$AE$18*$AE$17^2*$AE$16*AI450^2*AK450*$AE$15</f>
        <v>8.371860251897937</v>
      </c>
      <c r="AN450">
        <f t="shared" si="47"/>
        <v>0.15105524740965623</v>
      </c>
      <c r="AO450">
        <f t="shared" si="48"/>
        <v>0.43685177550872606</v>
      </c>
    </row>
    <row r="451" spans="35:41" x14ac:dyDescent="0.45">
      <c r="AI451" s="92">
        <f t="shared" ref="AI451:AI514" si="53">AI450+$AE$15</f>
        <v>2.8960000000000017</v>
      </c>
      <c r="AJ451" s="92">
        <f t="shared" si="49"/>
        <v>11.305999999999997</v>
      </c>
      <c r="AK451">
        <f t="shared" si="50"/>
        <v>1.1474590420577504</v>
      </c>
      <c r="AL451">
        <f t="shared" si="51"/>
        <v>2.0688647749245448E-2</v>
      </c>
      <c r="AM451">
        <f t="shared" si="52"/>
        <v>8.3934322756925415</v>
      </c>
      <c r="AN451">
        <f t="shared" ref="AN451:AN514" si="54">0.5*$AE$18*$AE$17^2*$AE$16*AI451^2*AL451*$AE$15</f>
        <v>0.15133330026973724</v>
      </c>
      <c r="AO451">
        <f t="shared" ref="AO451:AO514" si="55">AN451*AI451</f>
        <v>0.43826123758115931</v>
      </c>
    </row>
    <row r="452" spans="35:41" x14ac:dyDescent="0.45">
      <c r="AI452" s="92">
        <f t="shared" si="53"/>
        <v>2.9000000000000017</v>
      </c>
      <c r="AJ452" s="92">
        <f t="shared" si="49"/>
        <v>11.299999999999997</v>
      </c>
      <c r="AK452">
        <f t="shared" si="50"/>
        <v>1.1472390777419617</v>
      </c>
      <c r="AL452">
        <f t="shared" si="51"/>
        <v>2.066957519074987E-2</v>
      </c>
      <c r="AM452">
        <f t="shared" si="52"/>
        <v>8.4150211227515328</v>
      </c>
      <c r="AN452">
        <f t="shared" si="54"/>
        <v>0.15161173917716114</v>
      </c>
      <c r="AO452">
        <f t="shared" si="55"/>
        <v>0.43967404361376755</v>
      </c>
    </row>
    <row r="453" spans="35:41" x14ac:dyDescent="0.45">
      <c r="AI453" s="92">
        <f t="shared" si="53"/>
        <v>2.9040000000000017</v>
      </c>
      <c r="AJ453" s="92">
        <f t="shared" si="49"/>
        <v>11.293999999999997</v>
      </c>
      <c r="AK453">
        <f t="shared" si="50"/>
        <v>1.1470182486925753</v>
      </c>
      <c r="AL453">
        <f t="shared" si="51"/>
        <v>2.065058174687201E-2</v>
      </c>
      <c r="AM453">
        <f t="shared" si="52"/>
        <v>8.4366267268163302</v>
      </c>
      <c r="AN453">
        <f t="shared" si="54"/>
        <v>0.15189056502680001</v>
      </c>
      <c r="AO453">
        <f t="shared" si="55"/>
        <v>0.44109020083782752</v>
      </c>
    </row>
    <row r="454" spans="35:41" x14ac:dyDescent="0.45">
      <c r="AI454" s="92">
        <f t="shared" si="53"/>
        <v>2.9080000000000017</v>
      </c>
      <c r="AJ454" s="92">
        <f t="shared" si="49"/>
        <v>11.287999999999997</v>
      </c>
      <c r="AK454">
        <f t="shared" si="50"/>
        <v>1.1467965555437636</v>
      </c>
      <c r="AL454">
        <f t="shared" si="51"/>
        <v>2.0631667102135723E-2</v>
      </c>
      <c r="AM454">
        <f t="shared" si="52"/>
        <v>8.4582490215458215</v>
      </c>
      <c r="AN454">
        <f t="shared" si="54"/>
        <v>0.15216977870739609</v>
      </c>
      <c r="AO454">
        <f t="shared" si="55"/>
        <v>0.4425097164811081</v>
      </c>
    </row>
    <row r="455" spans="35:41" x14ac:dyDescent="0.45">
      <c r="AI455" s="92">
        <f t="shared" si="53"/>
        <v>2.9120000000000017</v>
      </c>
      <c r="AJ455" s="92">
        <f t="shared" si="49"/>
        <v>11.281999999999996</v>
      </c>
      <c r="AK455">
        <f t="shared" si="50"/>
        <v>1.1465739989311985</v>
      </c>
      <c r="AL455">
        <f t="shared" si="51"/>
        <v>2.0612830941907401E-2</v>
      </c>
      <c r="AM455">
        <f t="shared" si="52"/>
        <v>8.4798879405166883</v>
      </c>
      <c r="AN455">
        <f t="shared" si="54"/>
        <v>0.15244938110154946</v>
      </c>
      <c r="AO455">
        <f t="shared" si="55"/>
        <v>0.44393259776771227</v>
      </c>
    </row>
    <row r="456" spans="35:41" x14ac:dyDescent="0.45">
      <c r="AI456" s="92">
        <f t="shared" si="53"/>
        <v>2.9160000000000017</v>
      </c>
      <c r="AJ456" s="92">
        <f t="shared" si="49"/>
        <v>11.275999999999996</v>
      </c>
      <c r="AK456">
        <f t="shared" si="50"/>
        <v>1.1463505794920454</v>
      </c>
      <c r="AL456">
        <f t="shared" si="51"/>
        <v>2.0594072952394685E-2</v>
      </c>
      <c r="AM456">
        <f t="shared" si="52"/>
        <v>8.5015434172236901</v>
      </c>
      <c r="AN456">
        <f t="shared" si="54"/>
        <v>0.15272937308570564</v>
      </c>
      <c r="AO456">
        <f t="shared" si="55"/>
        <v>0.44535885191791791</v>
      </c>
    </row>
    <row r="457" spans="35:41" x14ac:dyDescent="0.45">
      <c r="AI457" s="92">
        <f t="shared" si="53"/>
        <v>2.9200000000000017</v>
      </c>
      <c r="AJ457" s="92">
        <f t="shared" si="49"/>
        <v>11.269999999999996</v>
      </c>
      <c r="AK457">
        <f t="shared" si="50"/>
        <v>1.1461262978649573</v>
      </c>
      <c r="AL457">
        <f t="shared" si="51"/>
        <v>2.057539282064515E-2</v>
      </c>
      <c r="AM457">
        <f t="shared" si="52"/>
        <v>8.5232153850799346</v>
      </c>
      <c r="AN457">
        <f t="shared" si="54"/>
        <v>0.15300975553014387</v>
      </c>
      <c r="AO457">
        <f t="shared" si="55"/>
        <v>0.44678848614802036</v>
      </c>
    </row>
    <row r="458" spans="35:41" x14ac:dyDescent="0.45">
      <c r="AI458" s="92">
        <f t="shared" si="53"/>
        <v>2.9240000000000017</v>
      </c>
      <c r="AJ458" s="92">
        <f t="shared" si="49"/>
        <v>11.263999999999998</v>
      </c>
      <c r="AK458">
        <f t="shared" si="50"/>
        <v>1.1459011546900717</v>
      </c>
      <c r="AL458">
        <f t="shared" si="51"/>
        <v>2.0556790234544854E-2</v>
      </c>
      <c r="AM458">
        <f t="shared" si="52"/>
        <v>8.5449037774172059</v>
      </c>
      <c r="AN458">
        <f t="shared" si="54"/>
        <v>0.15329052929896431</v>
      </c>
      <c r="AO458">
        <f t="shared" si="55"/>
        <v>0.44822150767017188</v>
      </c>
    </row>
    <row r="459" spans="35:41" x14ac:dyDescent="0.45">
      <c r="AI459" s="92">
        <f t="shared" si="53"/>
        <v>2.9280000000000017</v>
      </c>
      <c r="AJ459" s="92">
        <f t="shared" si="49"/>
        <v>11.257999999999997</v>
      </c>
      <c r="AK459">
        <f t="shared" si="50"/>
        <v>1.1456751506090042</v>
      </c>
      <c r="AL459">
        <f t="shared" si="51"/>
        <v>2.0538264882817125E-2</v>
      </c>
      <c r="AM459">
        <f t="shared" si="52"/>
        <v>8.5666085274862347</v>
      </c>
      <c r="AN459">
        <f t="shared" si="54"/>
        <v>0.15357169525007716</v>
      </c>
      <c r="AO459">
        <f t="shared" si="55"/>
        <v>0.44965792369222618</v>
      </c>
    </row>
    <row r="460" spans="35:41" x14ac:dyDescent="0.45">
      <c r="AI460" s="92">
        <f t="shared" si="53"/>
        <v>2.9320000000000017</v>
      </c>
      <c r="AJ460" s="92">
        <f t="shared" si="49"/>
        <v>11.251999999999997</v>
      </c>
      <c r="AK460">
        <f t="shared" si="50"/>
        <v>1.1454482862648434</v>
      </c>
      <c r="AL460">
        <f t="shared" si="51"/>
        <v>2.0519816455021204E-2</v>
      </c>
      <c r="AM460">
        <f t="shared" si="52"/>
        <v>8.5883295684569845</v>
      </c>
      <c r="AN460">
        <f t="shared" si="54"/>
        <v>0.153853254235191</v>
      </c>
      <c r="AO460">
        <f t="shared" si="55"/>
        <v>0.4510977414175803</v>
      </c>
    </row>
    <row r="461" spans="35:41" x14ac:dyDescent="0.45">
      <c r="AI461" s="92">
        <f t="shared" si="53"/>
        <v>2.9360000000000017</v>
      </c>
      <c r="AJ461" s="92">
        <f t="shared" si="49"/>
        <v>11.245999999999997</v>
      </c>
      <c r="AK461">
        <f t="shared" si="50"/>
        <v>1.1452205623021467</v>
      </c>
      <c r="AL461">
        <f t="shared" si="51"/>
        <v>2.0501444641550882E-2</v>
      </c>
      <c r="AM461">
        <f t="shared" si="52"/>
        <v>8.6100668334189638</v>
      </c>
      <c r="AN461">
        <f t="shared" si="54"/>
        <v>0.15413520709980119</v>
      </c>
      <c r="AO461">
        <f t="shared" si="55"/>
        <v>0.45254096804501659</v>
      </c>
    </row>
    <row r="462" spans="35:41" x14ac:dyDescent="0.45">
      <c r="AI462" s="92">
        <f t="shared" si="53"/>
        <v>2.9400000000000017</v>
      </c>
      <c r="AJ462" s="92">
        <f t="shared" si="49"/>
        <v>11.239999999999998</v>
      </c>
      <c r="AK462">
        <f t="shared" si="50"/>
        <v>1.1449919793669348</v>
      </c>
      <c r="AL462">
        <f t="shared" si="51"/>
        <v>2.0483149133633118E-2</v>
      </c>
      <c r="AM462">
        <f t="shared" si="52"/>
        <v>8.6318202553814984</v>
      </c>
      <c r="AN462">
        <f t="shared" si="54"/>
        <v>0.15441755468317842</v>
      </c>
      <c r="AO462">
        <f t="shared" si="55"/>
        <v>0.45398761076854482</v>
      </c>
    </row>
    <row r="463" spans="35:41" x14ac:dyDescent="0.45">
      <c r="AI463" s="92">
        <f t="shared" si="53"/>
        <v>2.9440000000000017</v>
      </c>
      <c r="AJ463" s="92">
        <f t="shared" si="49"/>
        <v>11.233999999999998</v>
      </c>
      <c r="AK463">
        <f t="shared" si="50"/>
        <v>1.1447625381066866</v>
      </c>
      <c r="AL463">
        <f t="shared" si="51"/>
        <v>2.0464929623326866E-2</v>
      </c>
      <c r="AM463">
        <f t="shared" si="52"/>
        <v>8.6535897672740472</v>
      </c>
      <c r="AN463">
        <f t="shared" si="54"/>
        <v>0.15470029781835892</v>
      </c>
      <c r="AO463">
        <f t="shared" si="55"/>
        <v>0.45543767677724895</v>
      </c>
    </row>
    <row r="464" spans="35:41" x14ac:dyDescent="0.45">
      <c r="AI464" s="92">
        <f t="shared" si="53"/>
        <v>2.9480000000000017</v>
      </c>
      <c r="AJ464" s="92">
        <f t="shared" si="49"/>
        <v>11.227999999999998</v>
      </c>
      <c r="AK464">
        <f t="shared" si="50"/>
        <v>1.1445322391703348</v>
      </c>
      <c r="AL464">
        <f t="shared" si="51"/>
        <v>2.0446785803521574E-2</v>
      </c>
      <c r="AM464">
        <f t="shared" si="52"/>
        <v>8.6753753019464668</v>
      </c>
      <c r="AN464">
        <f t="shared" si="54"/>
        <v>0.15498343733213238</v>
      </c>
      <c r="AO464">
        <f t="shared" si="55"/>
        <v>0.45689117325512651</v>
      </c>
    </row>
    <row r="465" spans="35:41" x14ac:dyDescent="0.45">
      <c r="AI465" s="92">
        <f t="shared" si="53"/>
        <v>2.9520000000000017</v>
      </c>
      <c r="AJ465" s="92">
        <f t="shared" si="49"/>
        <v>11.221999999999998</v>
      </c>
      <c r="AK465">
        <f t="shared" si="50"/>
        <v>1.1443010832082596</v>
      </c>
      <c r="AL465">
        <f t="shared" si="51"/>
        <v>2.0428717367935976E-2</v>
      </c>
      <c r="AM465">
        <f t="shared" si="52"/>
        <v>8.6971767921693228</v>
      </c>
      <c r="AN465">
        <f t="shared" si="54"/>
        <v>0.15526697404503223</v>
      </c>
      <c r="AO465">
        <f t="shared" si="55"/>
        <v>0.4583481073809354</v>
      </c>
    </row>
    <row r="466" spans="35:41" x14ac:dyDescent="0.45">
      <c r="AI466" s="92">
        <f t="shared" si="53"/>
        <v>2.9560000000000017</v>
      </c>
      <c r="AJ466" s="92">
        <f t="shared" si="49"/>
        <v>11.215999999999998</v>
      </c>
      <c r="AK466">
        <f t="shared" si="50"/>
        <v>1.1440690708722854</v>
      </c>
      <c r="AL466">
        <f t="shared" si="51"/>
        <v>2.0410724011116696E-2</v>
      </c>
      <c r="AM466">
        <f t="shared" si="52"/>
        <v>8.718994170634172</v>
      </c>
      <c r="AN466">
        <f t="shared" si="54"/>
        <v>0.15555090877132499</v>
      </c>
      <c r="AO466">
        <f t="shared" si="55"/>
        <v>0.45980848632803695</v>
      </c>
    </row>
    <row r="467" spans="35:41" x14ac:dyDescent="0.45">
      <c r="AI467" s="92">
        <f t="shared" si="53"/>
        <v>2.9600000000000017</v>
      </c>
      <c r="AJ467" s="92">
        <f t="shared" si="49"/>
        <v>11.209999999999997</v>
      </c>
      <c r="AK467">
        <f t="shared" si="50"/>
        <v>1.1438362028156754</v>
      </c>
      <c r="AL467">
        <f t="shared" si="51"/>
        <v>2.0392805428436966E-2</v>
      </c>
      <c r="AM467">
        <f t="shared" si="52"/>
        <v>8.7408273699538768</v>
      </c>
      <c r="AN467">
        <f t="shared" si="54"/>
        <v>0.1558352423190002</v>
      </c>
      <c r="AO467">
        <f t="shared" si="55"/>
        <v>0.46127231726424084</v>
      </c>
    </row>
    <row r="468" spans="35:41" x14ac:dyDescent="0.45">
      <c r="AI468" s="92">
        <f t="shared" si="53"/>
        <v>2.9640000000000017</v>
      </c>
      <c r="AJ468" s="92">
        <f t="shared" si="49"/>
        <v>11.203999999999997</v>
      </c>
      <c r="AK468">
        <f t="shared" si="50"/>
        <v>1.1436024796931246</v>
      </c>
      <c r="AL468">
        <f t="shared" si="51"/>
        <v>2.0374961316095237E-2</v>
      </c>
      <c r="AM468">
        <f t="shared" si="52"/>
        <v>8.7626763226628537</v>
      </c>
      <c r="AN468">
        <f t="shared" si="54"/>
        <v>0.15611997548975995</v>
      </c>
      <c r="AO468">
        <f t="shared" si="55"/>
        <v>0.46273960735164876</v>
      </c>
    </row>
    <row r="469" spans="35:41" x14ac:dyDescent="0.45">
      <c r="AI469" s="92">
        <f t="shared" si="53"/>
        <v>2.9680000000000017</v>
      </c>
      <c r="AJ469" s="92">
        <f t="shared" si="49"/>
        <v>11.197999999999997</v>
      </c>
      <c r="AK469">
        <f t="shared" si="50"/>
        <v>1.1433679021607581</v>
      </c>
      <c r="AL469">
        <f t="shared" si="51"/>
        <v>2.0357191371113963E-2</v>
      </c>
      <c r="AM469">
        <f t="shared" si="52"/>
        <v>8.7845409612174148</v>
      </c>
      <c r="AN469">
        <f t="shared" si="54"/>
        <v>0.15640510907901012</v>
      </c>
      <c r="AO469">
        <f t="shared" si="55"/>
        <v>0.46421036374650232</v>
      </c>
    </row>
    <row r="470" spans="35:41" x14ac:dyDescent="0.45">
      <c r="AI470" s="92">
        <f t="shared" si="53"/>
        <v>2.9720000000000018</v>
      </c>
      <c r="AJ470" s="92">
        <f t="shared" si="49"/>
        <v>11.191999999999997</v>
      </c>
      <c r="AK470">
        <f t="shared" si="50"/>
        <v>1.1431324708761239</v>
      </c>
      <c r="AL470">
        <f t="shared" si="51"/>
        <v>2.0339495291338109E-2</v>
      </c>
      <c r="AM470">
        <f t="shared" si="52"/>
        <v>8.8064212179960322</v>
      </c>
      <c r="AN470">
        <f t="shared" si="54"/>
        <v>0.15669064387584922</v>
      </c>
      <c r="AO470">
        <f t="shared" si="55"/>
        <v>0.46568459359902414</v>
      </c>
    </row>
    <row r="471" spans="35:41" x14ac:dyDescent="0.45">
      <c r="AI471" s="92">
        <f t="shared" si="53"/>
        <v>2.9760000000000018</v>
      </c>
      <c r="AJ471" s="92">
        <f t="shared" si="49"/>
        <v>11.185999999999996</v>
      </c>
      <c r="AK471">
        <f t="shared" si="50"/>
        <v>1.1428961864981886</v>
      </c>
      <c r="AL471">
        <f t="shared" si="51"/>
        <v>2.0321872775434062E-2</v>
      </c>
      <c r="AM471">
        <f t="shared" si="52"/>
        <v>8.8283170252996293</v>
      </c>
      <c r="AN471">
        <f t="shared" si="54"/>
        <v>0.15697658066306089</v>
      </c>
      <c r="AO471">
        <f t="shared" si="55"/>
        <v>0.46716230405326947</v>
      </c>
    </row>
    <row r="472" spans="35:41" x14ac:dyDescent="0.45">
      <c r="AI472" s="92">
        <f t="shared" si="53"/>
        <v>2.9800000000000018</v>
      </c>
      <c r="AJ472" s="92">
        <f t="shared" si="49"/>
        <v>11.179999999999996</v>
      </c>
      <c r="AK472">
        <f t="shared" si="50"/>
        <v>1.1426590496873317</v>
      </c>
      <c r="AL472">
        <f t="shared" si="51"/>
        <v>2.0304323522888072E-2</v>
      </c>
      <c r="AM472">
        <f t="shared" si="52"/>
        <v>8.8502283153518828</v>
      </c>
      <c r="AN472">
        <f t="shared" si="54"/>
        <v>0.15726292021710275</v>
      </c>
      <c r="AO472">
        <f t="shared" si="55"/>
        <v>0.46864350224696649</v>
      </c>
    </row>
    <row r="473" spans="35:41" x14ac:dyDescent="0.45">
      <c r="AI473" s="92">
        <f t="shared" si="53"/>
        <v>2.9840000000000018</v>
      </c>
      <c r="AJ473" s="92">
        <f t="shared" si="49"/>
        <v>11.173999999999996</v>
      </c>
      <c r="AK473">
        <f t="shared" si="50"/>
        <v>1.142421061105342</v>
      </c>
      <c r="AL473">
        <f t="shared" si="51"/>
        <v>2.0286847234005076E-2</v>
      </c>
      <c r="AM473">
        <f t="shared" si="52"/>
        <v>8.8721550202995161</v>
      </c>
      <c r="AN473">
        <f t="shared" si="54"/>
        <v>0.15754966330809872</v>
      </c>
      <c r="AO473">
        <f t="shared" si="55"/>
        <v>0.47012819531136685</v>
      </c>
    </row>
    <row r="474" spans="35:41" x14ac:dyDescent="0.45">
      <c r="AI474" s="92">
        <f t="shared" si="53"/>
        <v>2.9880000000000018</v>
      </c>
      <c r="AJ474" s="92">
        <f t="shared" si="49"/>
        <v>11.167999999999997</v>
      </c>
      <c r="AK474">
        <f t="shared" si="50"/>
        <v>1.1421822214154125</v>
      </c>
      <c r="AL474">
        <f t="shared" si="51"/>
        <v>2.0269443609907373E-2</v>
      </c>
      <c r="AM474">
        <f t="shared" si="52"/>
        <v>8.8940970722125918</v>
      </c>
      <c r="AN474">
        <f t="shared" si="54"/>
        <v>0.15783681069982966</v>
      </c>
      <c r="AO474">
        <f t="shared" si="55"/>
        <v>0.47161639037109132</v>
      </c>
    </row>
    <row r="475" spans="35:41" x14ac:dyDescent="0.45">
      <c r="AI475" s="92">
        <f t="shared" si="53"/>
        <v>2.9920000000000018</v>
      </c>
      <c r="AJ475" s="92">
        <f t="shared" si="49"/>
        <v>11.161999999999997</v>
      </c>
      <c r="AK475">
        <f t="shared" si="50"/>
        <v>1.1419425312821332</v>
      </c>
      <c r="AL475">
        <f t="shared" si="51"/>
        <v>2.0252112352533193E-2</v>
      </c>
      <c r="AM475">
        <f t="shared" si="52"/>
        <v>8.9160544030847895</v>
      </c>
      <c r="AN475">
        <f t="shared" si="54"/>
        <v>0.15812436314972428</v>
      </c>
      <c r="AO475">
        <f t="shared" si="55"/>
        <v>0.47310809454397534</v>
      </c>
    </row>
    <row r="476" spans="35:41" x14ac:dyDescent="0.45">
      <c r="AI476" s="92">
        <f t="shared" si="53"/>
        <v>2.9960000000000018</v>
      </c>
      <c r="AJ476" s="92">
        <f t="shared" si="49"/>
        <v>11.155999999999997</v>
      </c>
      <c r="AK476">
        <f t="shared" si="50"/>
        <v>1.1417019913714894</v>
      </c>
      <c r="AL476">
        <f t="shared" si="51"/>
        <v>2.0234853164635511E-2</v>
      </c>
      <c r="AM476">
        <f t="shared" si="52"/>
        <v>8.9380269448337142</v>
      </c>
      <c r="AN476">
        <f t="shared" si="54"/>
        <v>0.15841232140885128</v>
      </c>
      <c r="AO476">
        <f t="shared" si="55"/>
        <v>0.47460331494091873</v>
      </c>
    </row>
    <row r="477" spans="35:41" x14ac:dyDescent="0.45">
      <c r="AI477" s="92">
        <f t="shared" si="53"/>
        <v>3.0000000000000018</v>
      </c>
      <c r="AJ477" s="92">
        <f t="shared" si="49"/>
        <v>11.149999999999997</v>
      </c>
      <c r="AK477">
        <f t="shared" si="50"/>
        <v>1.1414606023508549</v>
      </c>
      <c r="AL477">
        <f t="shared" si="51"/>
        <v>2.0217665749780664E-2</v>
      </c>
      <c r="AM477">
        <f t="shared" si="52"/>
        <v>8.9600146293011917</v>
      </c>
      <c r="AN477">
        <f t="shared" si="54"/>
        <v>0.15870068622191083</v>
      </c>
      <c r="AO477">
        <f t="shared" si="55"/>
        <v>0.4761020586657328</v>
      </c>
    </row>
    <row r="478" spans="35:41" x14ac:dyDescent="0.45">
      <c r="AI478" s="92">
        <f t="shared" si="53"/>
        <v>3.0040000000000018</v>
      </c>
      <c r="AJ478" s="92">
        <f t="shared" si="49"/>
        <v>11.143999999999997</v>
      </c>
      <c r="AK478">
        <f t="shared" si="50"/>
        <v>1.1412183648889873</v>
      </c>
      <c r="AL478">
        <f t="shared" si="51"/>
        <v>2.0200549812347073E-2</v>
      </c>
      <c r="AM478">
        <f t="shared" si="52"/>
        <v>8.9820173882535439</v>
      </c>
      <c r="AN478">
        <f t="shared" si="54"/>
        <v>0.15898945832722658</v>
      </c>
      <c r="AO478">
        <f t="shared" si="55"/>
        <v>0.47760433281498893</v>
      </c>
    </row>
    <row r="479" spans="35:41" x14ac:dyDescent="0.45">
      <c r="AI479" s="92">
        <f t="shared" si="53"/>
        <v>3.0080000000000018</v>
      </c>
      <c r="AJ479" s="92">
        <f t="shared" si="49"/>
        <v>11.137999999999998</v>
      </c>
      <c r="AK479">
        <f t="shared" si="50"/>
        <v>1.1409752796560233</v>
      </c>
      <c r="AL479">
        <f t="shared" si="51"/>
        <v>2.0183505057523886E-2</v>
      </c>
      <c r="AM479">
        <f t="shared" si="52"/>
        <v>9.0040351533818992</v>
      </c>
      <c r="AN479">
        <f t="shared" si="54"/>
        <v>0.15927863845673726</v>
      </c>
      <c r="AO479">
        <f t="shared" si="55"/>
        <v>0.47911014447786598</v>
      </c>
    </row>
    <row r="480" spans="35:41" x14ac:dyDescent="0.45">
      <c r="AI480" s="92">
        <f t="shared" si="53"/>
        <v>3.0120000000000018</v>
      </c>
      <c r="AJ480" s="92">
        <f t="shared" si="49"/>
        <v>11.131999999999998</v>
      </c>
      <c r="AK480">
        <f t="shared" si="50"/>
        <v>1.140731347323473</v>
      </c>
      <c r="AL480">
        <f t="shared" si="51"/>
        <v>2.0166531191309654E-2</v>
      </c>
      <c r="AM480">
        <f t="shared" si="52"/>
        <v>9.0260678563024666</v>
      </c>
      <c r="AN480">
        <f t="shared" si="54"/>
        <v>0.15956822733598919</v>
      </c>
      <c r="AO480">
        <f t="shared" si="55"/>
        <v>0.48061950073599974</v>
      </c>
    </row>
    <row r="481" spans="35:41" x14ac:dyDescent="0.45">
      <c r="AI481" s="92">
        <f t="shared" si="53"/>
        <v>3.0160000000000018</v>
      </c>
      <c r="AJ481" s="92">
        <f t="shared" si="49"/>
        <v>11.125999999999998</v>
      </c>
      <c r="AK481">
        <f t="shared" si="50"/>
        <v>1.1404865685642167</v>
      </c>
      <c r="AL481">
        <f t="shared" si="51"/>
        <v>2.014962792051106E-2</v>
      </c>
      <c r="AM481">
        <f t="shared" si="52"/>
        <v>9.0481154285568497</v>
      </c>
      <c r="AN481">
        <f t="shared" si="54"/>
        <v>0.15985822568412864</v>
      </c>
      <c r="AO481">
        <f t="shared" si="55"/>
        <v>0.48213240866333223</v>
      </c>
    </row>
    <row r="482" spans="35:41" x14ac:dyDescent="0.45">
      <c r="AI482" s="92">
        <f t="shared" si="53"/>
        <v>3.0200000000000018</v>
      </c>
      <c r="AJ482" s="92">
        <f t="shared" si="49"/>
        <v>11.119999999999997</v>
      </c>
      <c r="AK482">
        <f t="shared" si="50"/>
        <v>1.1402409440524979</v>
      </c>
      <c r="AL482">
        <f t="shared" si="51"/>
        <v>2.0132794952741624E-2</v>
      </c>
      <c r="AM482">
        <f t="shared" si="52"/>
        <v>9.0701778016123153</v>
      </c>
      <c r="AN482">
        <f t="shared" si="54"/>
        <v>0.16014863421389477</v>
      </c>
      <c r="AO482">
        <f t="shared" si="55"/>
        <v>0.48364887532596251</v>
      </c>
    </row>
    <row r="483" spans="35:41" x14ac:dyDescent="0.45">
      <c r="AI483" s="92">
        <f t="shared" si="53"/>
        <v>3.0240000000000018</v>
      </c>
      <c r="AJ483" s="92">
        <f t="shared" si="49"/>
        <v>11.113999999999997</v>
      </c>
      <c r="AK483">
        <f t="shared" si="50"/>
        <v>1.1399944744639203</v>
      </c>
      <c r="AL483">
        <f t="shared" si="51"/>
        <v>2.0116031996420328E-2</v>
      </c>
      <c r="AM483">
        <f t="shared" si="52"/>
        <v>9.0922549068621112</v>
      </c>
      <c r="AN483">
        <f t="shared" si="54"/>
        <v>0.16043945363161194</v>
      </c>
      <c r="AO483">
        <f t="shared" si="55"/>
        <v>0.48516890778199478</v>
      </c>
    </row>
    <row r="484" spans="35:41" x14ac:dyDescent="0.45">
      <c r="AI484" s="92">
        <f t="shared" si="53"/>
        <v>3.0280000000000018</v>
      </c>
      <c r="AJ484" s="92">
        <f t="shared" si="49"/>
        <v>11.107999999999997</v>
      </c>
      <c r="AK484">
        <f t="shared" si="50"/>
        <v>1.1397471604754421</v>
      </c>
      <c r="AL484">
        <f t="shared" si="51"/>
        <v>2.0099338760770372E-2</v>
      </c>
      <c r="AM484">
        <f t="shared" si="52"/>
        <v>9.1143466756257432</v>
      </c>
      <c r="AN484">
        <f t="shared" si="54"/>
        <v>0.16073068463718301</v>
      </c>
      <c r="AO484">
        <f t="shared" si="55"/>
        <v>0.48669251308139044</v>
      </c>
    </row>
    <row r="485" spans="35:41" x14ac:dyDescent="0.45">
      <c r="AI485" s="92">
        <f t="shared" si="53"/>
        <v>3.0320000000000018</v>
      </c>
      <c r="AJ485" s="92">
        <f t="shared" si="49"/>
        <v>11.101999999999997</v>
      </c>
      <c r="AK485">
        <f t="shared" si="50"/>
        <v>1.1394990027653702</v>
      </c>
      <c r="AL485">
        <f t="shared" si="51"/>
        <v>2.0082714955817801E-2</v>
      </c>
      <c r="AM485">
        <f t="shared" si="52"/>
        <v>9.1364530391492629</v>
      </c>
      <c r="AN485">
        <f t="shared" si="54"/>
        <v>0.16102232792408205</v>
      </c>
      <c r="AO485">
        <f t="shared" si="55"/>
        <v>0.48821969826581707</v>
      </c>
    </row>
    <row r="486" spans="35:41" x14ac:dyDescent="0.45">
      <c r="AI486" s="92">
        <f t="shared" si="53"/>
        <v>3.0360000000000018</v>
      </c>
      <c r="AJ486" s="92">
        <f t="shared" si="49"/>
        <v>11.095999999999997</v>
      </c>
      <c r="AK486">
        <f t="shared" si="50"/>
        <v>1.1392500020133567</v>
      </c>
      <c r="AL486">
        <f t="shared" si="51"/>
        <v>2.0066160292390209E-2</v>
      </c>
      <c r="AM486">
        <f t="shared" si="52"/>
        <v>9.158573928605577</v>
      </c>
      <c r="AN486">
        <f t="shared" si="54"/>
        <v>0.16131438417934785</v>
      </c>
      <c r="AO486">
        <f t="shared" si="55"/>
        <v>0.48975047036850033</v>
      </c>
    </row>
    <row r="487" spans="35:41" x14ac:dyDescent="0.45">
      <c r="AI487" s="92">
        <f t="shared" si="53"/>
        <v>3.0400000000000018</v>
      </c>
      <c r="AJ487" s="92">
        <f t="shared" si="49"/>
        <v>11.089999999999996</v>
      </c>
      <c r="AK487">
        <f t="shared" si="50"/>
        <v>1.1390001589003937</v>
      </c>
      <c r="AL487">
        <f t="shared" si="51"/>
        <v>2.0049674482115531E-2</v>
      </c>
      <c r="AM487">
        <f t="shared" si="52"/>
        <v>9.1807092750947259</v>
      </c>
      <c r="AN487">
        <f t="shared" si="54"/>
        <v>0.161606854083578</v>
      </c>
      <c r="AO487">
        <f t="shared" si="55"/>
        <v>0.49128483641407739</v>
      </c>
    </row>
    <row r="488" spans="35:41" x14ac:dyDescent="0.45">
      <c r="AI488" s="92">
        <f t="shared" si="53"/>
        <v>3.0440000000000018</v>
      </c>
      <c r="AJ488" s="92">
        <f t="shared" si="49"/>
        <v>11.083999999999996</v>
      </c>
      <c r="AK488">
        <f t="shared" si="50"/>
        <v>1.1387494741088073</v>
      </c>
      <c r="AL488">
        <f t="shared" si="51"/>
        <v>2.0033257237420554E-2</v>
      </c>
      <c r="AM488">
        <f t="shared" si="52"/>
        <v>9.2028590096441789</v>
      </c>
      <c r="AN488">
        <f t="shared" si="54"/>
        <v>0.16189973831092133</v>
      </c>
      <c r="AO488">
        <f t="shared" si="55"/>
        <v>0.49282280341844481</v>
      </c>
    </row>
    <row r="489" spans="35:41" x14ac:dyDescent="0.45">
      <c r="AI489" s="92">
        <f t="shared" si="53"/>
        <v>3.0480000000000018</v>
      </c>
      <c r="AJ489" s="92">
        <f t="shared" si="49"/>
        <v>11.077999999999996</v>
      </c>
      <c r="AK489">
        <f t="shared" si="50"/>
        <v>1.1384979483222548</v>
      </c>
      <c r="AL489">
        <f t="shared" si="51"/>
        <v>2.0016908271529812E-2</v>
      </c>
      <c r="AM489">
        <f t="shared" si="52"/>
        <v>9.2250230632091341</v>
      </c>
      <c r="AN489">
        <f t="shared" si="54"/>
        <v>0.16219303752907308</v>
      </c>
      <c r="AO489">
        <f t="shared" si="55"/>
        <v>0.49436437838861502</v>
      </c>
    </row>
    <row r="490" spans="35:41" x14ac:dyDescent="0.45">
      <c r="AI490" s="92">
        <f t="shared" si="53"/>
        <v>3.0520000000000018</v>
      </c>
      <c r="AJ490" s="92">
        <f t="shared" si="49"/>
        <v>11.071999999999996</v>
      </c>
      <c r="AK490">
        <f t="shared" si="50"/>
        <v>1.1382455822257178</v>
      </c>
      <c r="AL490">
        <f t="shared" si="51"/>
        <v>2.0000627298464101E-2</v>
      </c>
      <c r="AM490">
        <f t="shared" si="52"/>
        <v>9.2472013666727992</v>
      </c>
      <c r="AN490">
        <f t="shared" si="54"/>
        <v>0.16248675239926771</v>
      </c>
      <c r="AO490">
        <f t="shared" si="55"/>
        <v>0.49590956832256539</v>
      </c>
    </row>
    <row r="491" spans="35:41" x14ac:dyDescent="0.45">
      <c r="AI491" s="92">
        <f t="shared" si="53"/>
        <v>3.0560000000000018</v>
      </c>
      <c r="AJ491" s="92">
        <f t="shared" si="49"/>
        <v>11.065999999999997</v>
      </c>
      <c r="AK491">
        <f t="shared" si="50"/>
        <v>1.1379923765054984</v>
      </c>
      <c r="AL491">
        <f t="shared" si="51"/>
        <v>1.998441403303932E-2</v>
      </c>
      <c r="AM491">
        <f t="shared" si="52"/>
        <v>9.2693938508466971</v>
      </c>
      <c r="AN491">
        <f t="shared" si="54"/>
        <v>0.16278088357627415</v>
      </c>
      <c r="AO491">
        <f t="shared" si="55"/>
        <v>0.49745838020909411</v>
      </c>
    </row>
    <row r="492" spans="35:41" x14ac:dyDescent="0.45">
      <c r="AI492" s="92">
        <f t="shared" si="53"/>
        <v>3.0600000000000018</v>
      </c>
      <c r="AJ492" s="92">
        <f t="shared" si="49"/>
        <v>11.059999999999997</v>
      </c>
      <c r="AK492">
        <f t="shared" si="50"/>
        <v>1.1377383318492142</v>
      </c>
      <c r="AL492">
        <f t="shared" si="51"/>
        <v>1.9968268190865085E-2</v>
      </c>
      <c r="AM492">
        <f t="shared" si="52"/>
        <v>9.2916004464709427</v>
      </c>
      <c r="AN492">
        <f t="shared" si="54"/>
        <v>0.16307543170838951</v>
      </c>
      <c r="AO492">
        <f t="shared" si="55"/>
        <v>0.49901082102767219</v>
      </c>
    </row>
    <row r="493" spans="35:41" x14ac:dyDescent="0.45">
      <c r="AI493" s="92">
        <f t="shared" si="53"/>
        <v>3.0640000000000018</v>
      </c>
      <c r="AJ493" s="92">
        <f t="shared" si="49"/>
        <v>11.053999999999997</v>
      </c>
      <c r="AK493">
        <f t="shared" si="50"/>
        <v>1.1374834489457937</v>
      </c>
      <c r="AL493">
        <f t="shared" si="51"/>
        <v>1.9952189488343472E-2</v>
      </c>
      <c r="AM493">
        <f t="shared" si="52"/>
        <v>9.3138210842145526</v>
      </c>
      <c r="AN493">
        <f t="shared" si="54"/>
        <v>0.16337039743743392</v>
      </c>
      <c r="AO493">
        <f t="shared" si="55"/>
        <v>0.50056689774829788</v>
      </c>
    </row>
    <row r="494" spans="35:41" x14ac:dyDescent="0.45">
      <c r="AI494" s="92">
        <f t="shared" si="53"/>
        <v>3.0680000000000018</v>
      </c>
      <c r="AJ494" s="92">
        <f t="shared" si="49"/>
        <v>11.047999999999996</v>
      </c>
      <c r="AK494">
        <f t="shared" si="50"/>
        <v>1.1372277284854702</v>
      </c>
      <c r="AL494">
        <f t="shared" si="51"/>
        <v>1.9936177642667627E-2</v>
      </c>
      <c r="AM494">
        <f t="shared" si="52"/>
        <v>9.3360556946757214</v>
      </c>
      <c r="AN494">
        <f t="shared" si="54"/>
        <v>0.16366578139874463</v>
      </c>
      <c r="AO494">
        <f t="shared" si="55"/>
        <v>0.50212661733134878</v>
      </c>
    </row>
    <row r="495" spans="35:41" x14ac:dyDescent="0.45">
      <c r="AI495" s="92">
        <f t="shared" si="53"/>
        <v>3.0720000000000018</v>
      </c>
      <c r="AJ495" s="92">
        <f t="shared" si="49"/>
        <v>11.041999999999998</v>
      </c>
      <c r="AK495">
        <f t="shared" si="50"/>
        <v>1.136971171159779</v>
      </c>
      <c r="AL495">
        <f t="shared" si="51"/>
        <v>1.9920232371820633E-2</v>
      </c>
      <c r="AM495">
        <f t="shared" si="52"/>
        <v>9.3583042083821208</v>
      </c>
      <c r="AN495">
        <f t="shared" si="54"/>
        <v>0.1639615842211721</v>
      </c>
      <c r="AO495">
        <f t="shared" si="55"/>
        <v>0.50368998672744103</v>
      </c>
    </row>
    <row r="496" spans="35:41" x14ac:dyDescent="0.45">
      <c r="AI496" s="92">
        <f t="shared" si="53"/>
        <v>3.0760000000000018</v>
      </c>
      <c r="AJ496" s="92">
        <f t="shared" si="49"/>
        <v>11.035999999999998</v>
      </c>
      <c r="AK496">
        <f t="shared" si="50"/>
        <v>1.1367137776615499</v>
      </c>
      <c r="AL496">
        <f t="shared" si="51"/>
        <v>1.9904353394574061E-2</v>
      </c>
      <c r="AM496">
        <f t="shared" si="52"/>
        <v>9.3805665557911908</v>
      </c>
      <c r="AN496">
        <f t="shared" si="54"/>
        <v>0.16425780652707403</v>
      </c>
      <c r="AO496">
        <f t="shared" si="55"/>
        <v>0.50525701287727998</v>
      </c>
    </row>
    <row r="497" spans="35:41" x14ac:dyDescent="0.45">
      <c r="AI497" s="92">
        <f t="shared" si="53"/>
        <v>3.0800000000000018</v>
      </c>
      <c r="AJ497" s="92">
        <f t="shared" si="49"/>
        <v>11.029999999999998</v>
      </c>
      <c r="AK497">
        <f t="shared" si="50"/>
        <v>1.1364555486849055</v>
      </c>
      <c r="AL497">
        <f t="shared" si="51"/>
        <v>1.9888540430486705E-2</v>
      </c>
      <c r="AM497">
        <f t="shared" si="52"/>
        <v>9.4028426672904413</v>
      </c>
      <c r="AN497">
        <f t="shared" si="54"/>
        <v>0.16455444893231067</v>
      </c>
      <c r="AO497">
        <f t="shared" si="55"/>
        <v>0.50682770271151711</v>
      </c>
    </row>
    <row r="498" spans="35:41" x14ac:dyDescent="0.45">
      <c r="AI498" s="92">
        <f t="shared" si="53"/>
        <v>3.0840000000000019</v>
      </c>
      <c r="AJ498" s="92">
        <f t="shared" si="49"/>
        <v>11.023999999999997</v>
      </c>
      <c r="AK498">
        <f t="shared" si="50"/>
        <v>1.1361964849252542</v>
      </c>
      <c r="AL498">
        <f t="shared" si="51"/>
        <v>1.9872793199903385E-2</v>
      </c>
      <c r="AM498">
        <f t="shared" si="52"/>
        <v>9.4251324731977277</v>
      </c>
      <c r="AN498">
        <f t="shared" si="54"/>
        <v>0.16485151204624113</v>
      </c>
      <c r="AO498">
        <f t="shared" si="55"/>
        <v>0.50840206315060799</v>
      </c>
    </row>
    <row r="499" spans="35:41" x14ac:dyDescent="0.45">
      <c r="AI499" s="92">
        <f t="shared" si="53"/>
        <v>3.0880000000000019</v>
      </c>
      <c r="AJ499" s="92">
        <f t="shared" si="49"/>
        <v>11.017999999999997</v>
      </c>
      <c r="AK499">
        <f t="shared" si="50"/>
        <v>1.1359365870792855</v>
      </c>
      <c r="AL499">
        <f t="shared" si="51"/>
        <v>1.9857111423953498E-2</v>
      </c>
      <c r="AM499">
        <f t="shared" si="52"/>
        <v>9.4474359037615585</v>
      </c>
      <c r="AN499">
        <f t="shared" si="54"/>
        <v>0.1651489964717178</v>
      </c>
      <c r="AO499">
        <f t="shared" si="55"/>
        <v>0.50998010110466485</v>
      </c>
    </row>
    <row r="500" spans="35:41" x14ac:dyDescent="0.45">
      <c r="AI500" s="92">
        <f t="shared" si="53"/>
        <v>3.0920000000000019</v>
      </c>
      <c r="AJ500" s="92">
        <f t="shared" si="49"/>
        <v>11.011999999999997</v>
      </c>
      <c r="AK500">
        <f t="shared" si="50"/>
        <v>1.135675855844966</v>
      </c>
      <c r="AL500">
        <f t="shared" si="51"/>
        <v>1.9841494824549825E-2</v>
      </c>
      <c r="AM500">
        <f t="shared" si="52"/>
        <v>9.4697528891613647</v>
      </c>
      <c r="AN500">
        <f t="shared" si="54"/>
        <v>0.16544690280508251</v>
      </c>
      <c r="AO500">
        <f t="shared" si="55"/>
        <v>0.51156182347331547</v>
      </c>
    </row>
    <row r="501" spans="35:41" x14ac:dyDescent="0.45">
      <c r="AI501" s="92">
        <f t="shared" si="53"/>
        <v>3.0960000000000019</v>
      </c>
      <c r="AJ501" s="92">
        <f t="shared" si="49"/>
        <v>11.005999999999997</v>
      </c>
      <c r="AK501">
        <f t="shared" si="50"/>
        <v>1.1354142919215344</v>
      </c>
      <c r="AL501">
        <f t="shared" si="51"/>
        <v>1.9825943124387246E-2</v>
      </c>
      <c r="AM501">
        <f t="shared" si="52"/>
        <v>9.4920833595078307</v>
      </c>
      <c r="AN501">
        <f t="shared" si="54"/>
        <v>0.16574523163616312</v>
      </c>
      <c r="AO501">
        <f t="shared" si="55"/>
        <v>0.51314723714556132</v>
      </c>
    </row>
    <row r="502" spans="35:41" x14ac:dyDescent="0.45">
      <c r="AI502" s="92">
        <f t="shared" si="53"/>
        <v>3.1000000000000019</v>
      </c>
      <c r="AJ502" s="92">
        <f t="shared" si="49"/>
        <v>10.999999999999996</v>
      </c>
      <c r="AK502">
        <f t="shared" si="50"/>
        <v>1.135151896009496</v>
      </c>
      <c r="AL502">
        <f t="shared" si="51"/>
        <v>1.981045604694134E-2</v>
      </c>
      <c r="AM502">
        <f t="shared" si="52"/>
        <v>9.5144272448431391</v>
      </c>
      <c r="AN502">
        <f t="shared" si="54"/>
        <v>0.16604398354826819</v>
      </c>
      <c r="AO502">
        <f t="shared" si="55"/>
        <v>0.51473634899963172</v>
      </c>
    </row>
    <row r="503" spans="35:41" x14ac:dyDescent="0.45">
      <c r="AI503" s="92">
        <f t="shared" si="53"/>
        <v>3.1040000000000019</v>
      </c>
      <c r="AJ503" s="92">
        <f t="shared" si="49"/>
        <v>10.993999999999996</v>
      </c>
      <c r="AK503">
        <f t="shared" si="50"/>
        <v>1.1348886688106186</v>
      </c>
      <c r="AL503">
        <f t="shared" si="51"/>
        <v>1.9795033316467259E-2</v>
      </c>
      <c r="AM503">
        <f t="shared" si="52"/>
        <v>9.5367844751412978</v>
      </c>
      <c r="AN503">
        <f t="shared" si="54"/>
        <v>0.16634315911818487</v>
      </c>
      <c r="AO503">
        <f t="shared" si="55"/>
        <v>0.51632916590284617</v>
      </c>
    </row>
    <row r="504" spans="35:41" x14ac:dyDescent="0.45">
      <c r="AI504" s="92">
        <f t="shared" si="53"/>
        <v>3.1080000000000019</v>
      </c>
      <c r="AJ504" s="92">
        <f t="shared" si="49"/>
        <v>10.987999999999996</v>
      </c>
      <c r="AK504">
        <f t="shared" si="50"/>
        <v>1.1346246110279277</v>
      </c>
      <c r="AL504">
        <f t="shared" si="51"/>
        <v>1.9779674657998271E-2</v>
      </c>
      <c r="AM504">
        <f t="shared" si="52"/>
        <v>9.5591549803084241</v>
      </c>
      <c r="AN504">
        <f t="shared" si="54"/>
        <v>0.16664275891617386</v>
      </c>
      <c r="AO504">
        <f t="shared" si="55"/>
        <v>0.51792569471146865</v>
      </c>
    </row>
    <row r="505" spans="35:41" x14ac:dyDescent="0.45">
      <c r="AI505" s="92">
        <f t="shared" si="53"/>
        <v>3.1120000000000019</v>
      </c>
      <c r="AJ505" s="92">
        <f t="shared" si="49"/>
        <v>10.981999999999996</v>
      </c>
      <c r="AK505">
        <f t="shared" si="50"/>
        <v>1.134359723365701</v>
      </c>
      <c r="AL505">
        <f t="shared" si="51"/>
        <v>1.9764379797344581E-2</v>
      </c>
      <c r="AM505">
        <f t="shared" si="52"/>
        <v>9.581538690183022</v>
      </c>
      <c r="AN505">
        <f t="shared" si="54"/>
        <v>0.16694278350596695</v>
      </c>
      <c r="AO505">
        <f t="shared" si="55"/>
        <v>0.51952594227056947</v>
      </c>
    </row>
    <row r="506" spans="35:41" x14ac:dyDescent="0.45">
      <c r="AI506" s="92">
        <f t="shared" si="53"/>
        <v>3.1160000000000019</v>
      </c>
      <c r="AJ506" s="92">
        <f t="shared" si="49"/>
        <v>10.975999999999996</v>
      </c>
      <c r="AK506">
        <f t="shared" si="50"/>
        <v>1.1340940065294645</v>
      </c>
      <c r="AL506">
        <f t="shared" si="51"/>
        <v>1.9749148461091985E-2</v>
      </c>
      <c r="AM506">
        <f t="shared" si="52"/>
        <v>9.6039355345362907</v>
      </c>
      <c r="AN506">
        <f t="shared" si="54"/>
        <v>0.16724323344476316</v>
      </c>
      <c r="AO506">
        <f t="shared" si="55"/>
        <v>0.52112991541388232</v>
      </c>
    </row>
    <row r="507" spans="35:41" x14ac:dyDescent="0.45">
      <c r="AI507" s="92">
        <f t="shared" si="53"/>
        <v>3.1200000000000019</v>
      </c>
      <c r="AJ507" s="92">
        <f t="shared" si="49"/>
        <v>10.969999999999997</v>
      </c>
      <c r="AK507">
        <f t="shared" si="50"/>
        <v>1.1338274612259873</v>
      </c>
      <c r="AL507">
        <f t="shared" si="51"/>
        <v>1.9733980376600645E-2</v>
      </c>
      <c r="AM507">
        <f t="shared" si="52"/>
        <v>9.6263454430724078</v>
      </c>
      <c r="AN507">
        <f t="shared" si="54"/>
        <v>0.16754410928322638</v>
      </c>
      <c r="AO507">
        <f t="shared" si="55"/>
        <v>0.5227376209636666</v>
      </c>
    </row>
    <row r="508" spans="35:41" x14ac:dyDescent="0.45">
      <c r="AI508" s="92">
        <f t="shared" si="53"/>
        <v>3.1240000000000019</v>
      </c>
      <c r="AJ508" s="92">
        <f t="shared" si="49"/>
        <v>10.963999999999997</v>
      </c>
      <c r="AK508">
        <f t="shared" si="50"/>
        <v>1.1335600881632766</v>
      </c>
      <c r="AL508">
        <f t="shared" si="51"/>
        <v>1.9718875272003732E-2</v>
      </c>
      <c r="AM508">
        <f t="shared" si="52"/>
        <v>9.6487683454288256</v>
      </c>
      <c r="AN508">
        <f t="shared" si="54"/>
        <v>0.16784541156548166</v>
      </c>
      <c r="AO508">
        <f t="shared" si="55"/>
        <v>0.52434906573056506</v>
      </c>
    </row>
    <row r="509" spans="35:41" x14ac:dyDescent="0.45">
      <c r="AI509" s="92">
        <f t="shared" si="53"/>
        <v>3.1280000000000019</v>
      </c>
      <c r="AJ509" s="92">
        <f t="shared" si="49"/>
        <v>10.957999999999997</v>
      </c>
      <c r="AK509">
        <f t="shared" si="50"/>
        <v>1.1332918880505731</v>
      </c>
      <c r="AL509">
        <f t="shared" si="51"/>
        <v>1.9703832876206182E-2</v>
      </c>
      <c r="AM509">
        <f t="shared" si="52"/>
        <v>9.6712041711765568</v>
      </c>
      <c r="AN509">
        <f t="shared" si="54"/>
        <v>0.16814714082911295</v>
      </c>
      <c r="AO509">
        <f t="shared" si="55"/>
        <v>0.52596425651346557</v>
      </c>
    </row>
    <row r="510" spans="35:41" x14ac:dyDescent="0.45">
      <c r="AI510" s="92">
        <f t="shared" si="53"/>
        <v>3.1320000000000019</v>
      </c>
      <c r="AJ510" s="92">
        <f t="shared" si="49"/>
        <v>10.951999999999996</v>
      </c>
      <c r="AK510">
        <f t="shared" si="50"/>
        <v>1.1330228615983469</v>
      </c>
      <c r="AL510">
        <f t="shared" si="51"/>
        <v>1.9688852918883372E-2</v>
      </c>
      <c r="AM510">
        <f t="shared" si="52"/>
        <v>9.6936528498204755</v>
      </c>
      <c r="AN510">
        <f t="shared" si="54"/>
        <v>0.16844929760516003</v>
      </c>
      <c r="AO510">
        <f t="shared" si="55"/>
        <v>0.52758320009936155</v>
      </c>
    </row>
    <row r="511" spans="35:41" x14ac:dyDescent="0.45">
      <c r="AI511" s="92">
        <f t="shared" si="53"/>
        <v>3.1360000000000019</v>
      </c>
      <c r="AJ511" s="92">
        <f t="shared" si="49"/>
        <v>10.945999999999998</v>
      </c>
      <c r="AK511">
        <f t="shared" si="50"/>
        <v>1.1327530095182914</v>
      </c>
      <c r="AL511">
        <f t="shared" si="51"/>
        <v>1.9673935130479943E-2</v>
      </c>
      <c r="AM511">
        <f t="shared" si="52"/>
        <v>9.7161143107995933</v>
      </c>
      <c r="AN511">
        <f t="shared" si="54"/>
        <v>0.16875188241811714</v>
      </c>
      <c r="AO511">
        <f t="shared" si="55"/>
        <v>0.5292059032632157</v>
      </c>
    </row>
    <row r="512" spans="35:41" x14ac:dyDescent="0.45">
      <c r="AI512" s="92">
        <f t="shared" si="53"/>
        <v>3.1400000000000019</v>
      </c>
      <c r="AJ512" s="92">
        <f t="shared" si="49"/>
        <v>10.939999999999998</v>
      </c>
      <c r="AK512">
        <f t="shared" si="50"/>
        <v>1.1324823325233191</v>
      </c>
      <c r="AL512">
        <f t="shared" si="51"/>
        <v>1.9659079242208319E-2</v>
      </c>
      <c r="AM512">
        <f t="shared" si="52"/>
        <v>9.7385884834873639</v>
      </c>
      <c r="AN512">
        <f t="shared" si="54"/>
        <v>0.16905489578592892</v>
      </c>
      <c r="AO512">
        <f t="shared" si="55"/>
        <v>0.53083237276781714</v>
      </c>
    </row>
    <row r="513" spans="35:41" x14ac:dyDescent="0.45">
      <c r="AI513" s="92">
        <f t="shared" si="53"/>
        <v>3.1440000000000019</v>
      </c>
      <c r="AJ513" s="92">
        <f t="shared" si="49"/>
        <v>10.933999999999997</v>
      </c>
      <c r="AK513">
        <f t="shared" si="50"/>
        <v>1.1322108313275578</v>
      </c>
      <c r="AL513">
        <f t="shared" si="51"/>
        <v>1.9644284986047651E-2</v>
      </c>
      <c r="AM513">
        <f t="shared" si="52"/>
        <v>9.7610752971919723</v>
      </c>
      <c r="AN513">
        <f t="shared" si="54"/>
        <v>0.16935833821999022</v>
      </c>
      <c r="AO513">
        <f t="shared" si="55"/>
        <v>0.53246261536364958</v>
      </c>
    </row>
    <row r="514" spans="35:41" x14ac:dyDescent="0.45">
      <c r="AI514" s="92">
        <f t="shared" si="53"/>
        <v>3.1480000000000019</v>
      </c>
      <c r="AJ514" s="92">
        <f t="shared" ref="AJ514:AJ577" si="56">$AE$21+$AE$22*AI514</f>
        <v>10.927999999999997</v>
      </c>
      <c r="AK514">
        <f t="shared" ref="AK514:AK577" si="57">$AE$3*AJ514^6+$AE$4*AJ514^5+$AE$5*AJ514^4+$AE$6*AJ514^3+$AE$7*AJ514^2+$AE$8*AJ514+$AE$9</f>
        <v>1.1319385066463443</v>
      </c>
      <c r="AL514">
        <f t="shared" ref="AL514:AL577" si="58">$AG$3*AJ514^6+$AG$4*AJ514^5+$AG$5*AJ514^4+$AG$6*AJ514^3+$AG$7*AJ514^2+$AG$8*AJ514+$AG$9</f>
        <v>1.9629552094742372E-2</v>
      </c>
      <c r="AM514">
        <f t="shared" ref="AM514:AM577" si="59">0.5*$AE$18*$AE$17^2*$AE$16*AI514^2*AK514*$AE$15</f>
        <v>9.7835746811566171</v>
      </c>
      <c r="AN514">
        <f t="shared" si="54"/>
        <v>0.1696622102251428</v>
      </c>
      <c r="AO514">
        <f t="shared" si="55"/>
        <v>0.53409663778874983</v>
      </c>
    </row>
    <row r="515" spans="35:41" x14ac:dyDescent="0.45">
      <c r="AI515" s="92">
        <f t="shared" ref="AI515:AI578" si="60">AI514+$AE$15</f>
        <v>3.1520000000000019</v>
      </c>
      <c r="AJ515" s="92">
        <f t="shared" si="56"/>
        <v>10.921999999999997</v>
      </c>
      <c r="AK515">
        <f t="shared" si="57"/>
        <v>1.1316653591962214</v>
      </c>
      <c r="AL515">
        <f t="shared" si="58"/>
        <v>1.9614880301801023E-2</v>
      </c>
      <c r="AM515">
        <f t="shared" si="59"/>
        <v>9.8060865645598234</v>
      </c>
      <c r="AN515">
        <f t="shared" ref="AN515:AN578" si="61">0.5*$AE$18*$AE$17^2*$AE$16*AI515^2*AL515*$AE$15</f>
        <v>0.16996651229967452</v>
      </c>
      <c r="AO515">
        <f t="shared" ref="AO515:AO578" si="62">AN515*AI515</f>
        <v>0.5357344467685744</v>
      </c>
    </row>
    <row r="516" spans="35:41" x14ac:dyDescent="0.45">
      <c r="AI516" s="92">
        <f t="shared" si="60"/>
        <v>3.1560000000000019</v>
      </c>
      <c r="AJ516" s="92">
        <f t="shared" si="56"/>
        <v>10.915999999999997</v>
      </c>
      <c r="AK516">
        <f t="shared" si="57"/>
        <v>1.1313913896949308</v>
      </c>
      <c r="AL516">
        <f t="shared" si="58"/>
        <v>1.9600269341494898E-2</v>
      </c>
      <c r="AM516">
        <f t="shared" si="59"/>
        <v>9.8286108765157056</v>
      </c>
      <c r="AN516">
        <f t="shared" si="61"/>
        <v>0.17027124493531687</v>
      </c>
      <c r="AO516">
        <f t="shared" si="62"/>
        <v>0.53737604901586034</v>
      </c>
    </row>
    <row r="517" spans="35:41" x14ac:dyDescent="0.45">
      <c r="AI517" s="92">
        <f t="shared" si="60"/>
        <v>3.1600000000000019</v>
      </c>
      <c r="AJ517" s="92">
        <f t="shared" si="56"/>
        <v>10.909999999999997</v>
      </c>
      <c r="AK517">
        <f t="shared" si="57"/>
        <v>1.1311165988614107</v>
      </c>
      <c r="AL517">
        <f t="shared" si="58"/>
        <v>1.9585718948856766E-2</v>
      </c>
      <c r="AM517">
        <f t="shared" si="59"/>
        <v>9.851147546074273</v>
      </c>
      <c r="AN517">
        <f t="shared" si="61"/>
        <v>0.17057640861724355</v>
      </c>
      <c r="AO517">
        <f t="shared" si="62"/>
        <v>0.53902145123048995</v>
      </c>
    </row>
    <row r="518" spans="35:41" x14ac:dyDescent="0.45">
      <c r="AI518" s="92">
        <f t="shared" si="60"/>
        <v>3.1640000000000019</v>
      </c>
      <c r="AJ518" s="92">
        <f t="shared" si="56"/>
        <v>10.903999999999996</v>
      </c>
      <c r="AK518">
        <f t="shared" si="57"/>
        <v>1.1308409874157894</v>
      </c>
      <c r="AL518">
        <f t="shared" si="58"/>
        <v>1.9571228859679657E-2</v>
      </c>
      <c r="AM518">
        <f t="shared" si="59"/>
        <v>9.8736965022217174</v>
      </c>
      <c r="AN518">
        <f t="shared" si="61"/>
        <v>0.17088200382406979</v>
      </c>
      <c r="AO518">
        <f t="shared" si="62"/>
        <v>0.54067066009935716</v>
      </c>
    </row>
    <row r="519" spans="35:41" x14ac:dyDescent="0.45">
      <c r="AI519" s="92">
        <f t="shared" si="60"/>
        <v>3.1680000000000019</v>
      </c>
      <c r="AJ519" s="92">
        <f t="shared" si="56"/>
        <v>10.897999999999996</v>
      </c>
      <c r="AK519">
        <f t="shared" si="57"/>
        <v>1.1305645560793822</v>
      </c>
      <c r="AL519">
        <f t="shared" si="58"/>
        <v>1.9556798810515599E-2</v>
      </c>
      <c r="AM519">
        <f t="shared" si="59"/>
        <v>9.8962576738807222</v>
      </c>
      <c r="AN519">
        <f t="shared" si="61"/>
        <v>0.17118803102785143</v>
      </c>
      <c r="AO519">
        <f t="shared" si="62"/>
        <v>0.54232368229623362</v>
      </c>
    </row>
    <row r="520" spans="35:41" x14ac:dyDescent="0.45">
      <c r="AI520" s="92">
        <f t="shared" si="60"/>
        <v>3.1720000000000019</v>
      </c>
      <c r="AJ520" s="92">
        <f t="shared" si="56"/>
        <v>10.891999999999996</v>
      </c>
      <c r="AK520">
        <f t="shared" si="57"/>
        <v>1.1302873055746845</v>
      </c>
      <c r="AL520">
        <f t="shared" si="58"/>
        <v>1.9542428538674231E-2</v>
      </c>
      <c r="AM520">
        <f t="shared" si="59"/>
        <v>9.9188309899107132</v>
      </c>
      <c r="AN520">
        <f t="shared" si="61"/>
        <v>0.17149449069408265</v>
      </c>
      <c r="AO520">
        <f t="shared" si="62"/>
        <v>0.54398052448163048</v>
      </c>
    </row>
    <row r="521" spans="35:41" x14ac:dyDescent="0.45">
      <c r="AI521" s="92">
        <f t="shared" si="60"/>
        <v>3.1760000000000019</v>
      </c>
      <c r="AJ521" s="92">
        <f t="shared" si="56"/>
        <v>10.885999999999996</v>
      </c>
      <c r="AK521">
        <f t="shared" si="57"/>
        <v>1.1300092366253693</v>
      </c>
      <c r="AL521">
        <f t="shared" si="58"/>
        <v>1.9528117782221601E-2</v>
      </c>
      <c r="AM521">
        <f t="shared" si="59"/>
        <v>9.9414163791081869</v>
      </c>
      <c r="AN521">
        <f t="shared" si="61"/>
        <v>0.17180138328169589</v>
      </c>
      <c r="AO521">
        <f t="shared" si="62"/>
        <v>0.54564119330266647</v>
      </c>
    </row>
    <row r="522" spans="35:41" x14ac:dyDescent="0.45">
      <c r="AI522" s="92">
        <f t="shared" si="60"/>
        <v>3.1800000000000019</v>
      </c>
      <c r="AJ522" s="92">
        <f t="shared" si="56"/>
        <v>10.879999999999995</v>
      </c>
      <c r="AK522">
        <f t="shared" si="57"/>
        <v>1.1297303499562814</v>
      </c>
      <c r="AL522">
        <f t="shared" si="58"/>
        <v>1.9513866279978937E-2</v>
      </c>
      <c r="AM522">
        <f t="shared" si="59"/>
        <v>9.9640137702069893</v>
      </c>
      <c r="AN522">
        <f t="shared" si="61"/>
        <v>0.17210870924306168</v>
      </c>
      <c r="AO522">
        <f t="shared" si="62"/>
        <v>0.5473056953929365</v>
      </c>
    </row>
    <row r="523" spans="35:41" x14ac:dyDescent="0.45">
      <c r="AI523" s="92">
        <f t="shared" si="60"/>
        <v>3.1840000000000019</v>
      </c>
      <c r="AJ523" s="92">
        <f t="shared" si="56"/>
        <v>10.873999999999997</v>
      </c>
      <c r="AK523">
        <f t="shared" si="57"/>
        <v>1.1294506462934322</v>
      </c>
      <c r="AL523">
        <f t="shared" si="58"/>
        <v>1.9499673771521266E-2</v>
      </c>
      <c r="AM523">
        <f t="shared" si="59"/>
        <v>9.9866230918785934</v>
      </c>
      <c r="AN523">
        <f t="shared" si="61"/>
        <v>0.17241646902398697</v>
      </c>
      <c r="AO523">
        <f t="shared" si="62"/>
        <v>0.54897403737237482</v>
      </c>
    </row>
    <row r="524" spans="35:41" x14ac:dyDescent="0.45">
      <c r="AI524" s="92">
        <f t="shared" si="60"/>
        <v>3.1880000000000019</v>
      </c>
      <c r="AJ524" s="92">
        <f t="shared" si="56"/>
        <v>10.867999999999997</v>
      </c>
      <c r="AK524">
        <f t="shared" si="57"/>
        <v>1.1291701263639959</v>
      </c>
      <c r="AL524">
        <f t="shared" si="58"/>
        <v>1.9485539997176241E-2</v>
      </c>
      <c r="AM524">
        <f t="shared" si="59"/>
        <v>10.009244272732404</v>
      </c>
      <c r="AN524">
        <f t="shared" si="61"/>
        <v>0.17272466306371573</v>
      </c>
      <c r="AO524">
        <f t="shared" si="62"/>
        <v>0.55064622584712608</v>
      </c>
    </row>
    <row r="525" spans="35:41" x14ac:dyDescent="0.45">
      <c r="AI525" s="92">
        <f t="shared" si="60"/>
        <v>3.1920000000000019</v>
      </c>
      <c r="AJ525" s="92">
        <f t="shared" si="56"/>
        <v>10.861999999999997</v>
      </c>
      <c r="AK525">
        <f t="shared" si="57"/>
        <v>1.1288887908963046</v>
      </c>
      <c r="AL525">
        <f t="shared" si="58"/>
        <v>1.9471464698022793E-2</v>
      </c>
      <c r="AM525">
        <f t="shared" si="59"/>
        <v>10.031877241316048</v>
      </c>
      <c r="AN525">
        <f t="shared" si="61"/>
        <v>0.17303329179492796</v>
      </c>
      <c r="AO525">
        <f t="shared" si="62"/>
        <v>0.55232226740941037</v>
      </c>
    </row>
    <row r="526" spans="35:41" x14ac:dyDescent="0.45">
      <c r="AI526" s="92">
        <f t="shared" si="60"/>
        <v>3.196000000000002</v>
      </c>
      <c r="AJ526" s="92">
        <f t="shared" si="56"/>
        <v>10.855999999999996</v>
      </c>
      <c r="AK526">
        <f t="shared" si="57"/>
        <v>1.1286066406198443</v>
      </c>
      <c r="AL526">
        <f t="shared" si="58"/>
        <v>1.9457447615889994E-2</v>
      </c>
      <c r="AM526">
        <f t="shared" si="59"/>
        <v>10.054521926115665</v>
      </c>
      <c r="AN526">
        <f t="shared" si="61"/>
        <v>0.17334235564374109</v>
      </c>
      <c r="AO526">
        <f t="shared" si="62"/>
        <v>0.55400216863739682</v>
      </c>
    </row>
    <row r="527" spans="35:41" x14ac:dyDescent="0.45">
      <c r="AI527" s="92">
        <f t="shared" si="60"/>
        <v>3.200000000000002</v>
      </c>
      <c r="AJ527" s="92">
        <f t="shared" si="56"/>
        <v>10.849999999999998</v>
      </c>
      <c r="AK527">
        <f t="shared" si="57"/>
        <v>1.1283236762652471</v>
      </c>
      <c r="AL527">
        <f t="shared" si="58"/>
        <v>1.944348849335558E-2</v>
      </c>
      <c r="AM527">
        <f t="shared" si="59"/>
        <v>10.077178255556175</v>
      </c>
      <c r="AN527">
        <f t="shared" si="61"/>
        <v>0.1736518550297077</v>
      </c>
      <c r="AO527">
        <f t="shared" si="62"/>
        <v>0.555685936095065</v>
      </c>
    </row>
    <row r="528" spans="35:41" x14ac:dyDescent="0.45">
      <c r="AI528" s="92">
        <f t="shared" si="60"/>
        <v>3.204000000000002</v>
      </c>
      <c r="AJ528" s="92">
        <f t="shared" si="56"/>
        <v>10.843999999999998</v>
      </c>
      <c r="AK528">
        <f t="shared" si="57"/>
        <v>1.128039898564291</v>
      </c>
      <c r="AL528">
        <f t="shared" si="58"/>
        <v>1.942958707374489E-2</v>
      </c>
      <c r="AM528">
        <f t="shared" si="59"/>
        <v>10.099846158001601</v>
      </c>
      <c r="AN528">
        <f t="shared" si="61"/>
        <v>0.1739617903658181</v>
      </c>
      <c r="AO528">
        <f t="shared" si="62"/>
        <v>0.55737357633208151</v>
      </c>
    </row>
    <row r="529" spans="35:41" x14ac:dyDescent="0.45">
      <c r="AI529" s="92">
        <f t="shared" si="60"/>
        <v>3.208000000000002</v>
      </c>
      <c r="AJ529" s="92">
        <f t="shared" si="56"/>
        <v>10.837999999999997</v>
      </c>
      <c r="AK529">
        <f t="shared" si="57"/>
        <v>1.1277553082498926</v>
      </c>
      <c r="AL529">
        <f t="shared" si="58"/>
        <v>1.9415743101129472E-2</v>
      </c>
      <c r="AM529">
        <f t="shared" si="59"/>
        <v>10.122525561755342</v>
      </c>
      <c r="AN529">
        <f t="shared" si="61"/>
        <v>0.17427216205849924</v>
      </c>
      <c r="AO529">
        <f t="shared" si="62"/>
        <v>0.55906509588366593</v>
      </c>
    </row>
    <row r="530" spans="35:41" x14ac:dyDescent="0.45">
      <c r="AI530" s="92">
        <f t="shared" si="60"/>
        <v>3.212000000000002</v>
      </c>
      <c r="AJ530" s="92">
        <f t="shared" si="56"/>
        <v>10.831999999999997</v>
      </c>
      <c r="AK530">
        <f t="shared" si="57"/>
        <v>1.127469906056102</v>
      </c>
      <c r="AL530">
        <f t="shared" si="58"/>
        <v>1.9401956320325878E-2</v>
      </c>
      <c r="AM530">
        <f t="shared" si="59"/>
        <v>10.145216395060462</v>
      </c>
      <c r="AN530">
        <f t="shared" si="61"/>
        <v>0.17458297050761604</v>
      </c>
      <c r="AO530">
        <f t="shared" si="62"/>
        <v>0.56076050127046306</v>
      </c>
    </row>
    <row r="531" spans="35:41" x14ac:dyDescent="0.45">
      <c r="AI531" s="92">
        <f t="shared" si="60"/>
        <v>3.216000000000002</v>
      </c>
      <c r="AJ531" s="92">
        <f t="shared" si="56"/>
        <v>10.825999999999997</v>
      </c>
      <c r="AK531">
        <f t="shared" si="57"/>
        <v>1.1271836927181003</v>
      </c>
      <c r="AL531">
        <f t="shared" si="58"/>
        <v>1.9388226476894317E-2</v>
      </c>
      <c r="AM531">
        <f t="shared" si="59"/>
        <v>10.16791858609999</v>
      </c>
      <c r="AN531">
        <f t="shared" si="61"/>
        <v>0.17489421610647121</v>
      </c>
      <c r="AO531">
        <f t="shared" si="62"/>
        <v>0.56245979899841181</v>
      </c>
    </row>
    <row r="532" spans="35:41" x14ac:dyDescent="0.45">
      <c r="AI532" s="92">
        <f t="shared" si="60"/>
        <v>3.220000000000002</v>
      </c>
      <c r="AJ532" s="92">
        <f t="shared" si="56"/>
        <v>10.819999999999997</v>
      </c>
      <c r="AK532">
        <f t="shared" si="57"/>
        <v>1.1268966689721924</v>
      </c>
      <c r="AL532">
        <f t="shared" si="58"/>
        <v>1.9374553317137555E-2</v>
      </c>
      <c r="AM532">
        <f t="shared" si="59"/>
        <v>10.190632062997187</v>
      </c>
      <c r="AN532">
        <f t="shared" si="61"/>
        <v>0.17520589924180752</v>
      </c>
      <c r="AO532">
        <f t="shared" si="62"/>
        <v>0.56416299555862059</v>
      </c>
    </row>
    <row r="533" spans="35:41" x14ac:dyDescent="0.45">
      <c r="AI533" s="92">
        <f t="shared" si="60"/>
        <v>3.224000000000002</v>
      </c>
      <c r="AJ533" s="92">
        <f t="shared" si="56"/>
        <v>10.813999999999997</v>
      </c>
      <c r="AK533">
        <f t="shared" si="57"/>
        <v>1.1266088355558046</v>
      </c>
      <c r="AL533">
        <f t="shared" si="58"/>
        <v>1.9360936588099481E-2</v>
      </c>
      <c r="AM533">
        <f t="shared" si="59"/>
        <v>10.213356753815866</v>
      </c>
      <c r="AN533">
        <f t="shared" si="61"/>
        <v>0.1755180202938075</v>
      </c>
      <c r="AO533">
        <f t="shared" si="62"/>
        <v>0.56587009742723571</v>
      </c>
    </row>
    <row r="534" spans="35:41" x14ac:dyDescent="0.45">
      <c r="AI534" s="92">
        <f t="shared" si="60"/>
        <v>3.228000000000002</v>
      </c>
      <c r="AJ534" s="92">
        <f t="shared" si="56"/>
        <v>10.807999999999996</v>
      </c>
      <c r="AK534">
        <f t="shared" si="57"/>
        <v>1.1263201932074787</v>
      </c>
      <c r="AL534">
        <f t="shared" si="58"/>
        <v>1.9347376037563941E-2</v>
      </c>
      <c r="AM534">
        <f t="shared" si="59"/>
        <v>10.236092586560661</v>
      </c>
      <c r="AN534">
        <f t="shared" si="61"/>
        <v>0.17583057963609511</v>
      </c>
      <c r="AO534">
        <f t="shared" si="62"/>
        <v>0.56758111106531539</v>
      </c>
    </row>
    <row r="535" spans="35:41" x14ac:dyDescent="0.45">
      <c r="AI535" s="92">
        <f t="shared" si="60"/>
        <v>3.232000000000002</v>
      </c>
      <c r="AJ535" s="92">
        <f t="shared" si="56"/>
        <v>10.801999999999996</v>
      </c>
      <c r="AK535">
        <f t="shared" si="57"/>
        <v>1.1260307426668668</v>
      </c>
      <c r="AL535">
        <f t="shared" si="58"/>
        <v>1.9333871414053457E-2</v>
      </c>
      <c r="AM535">
        <f t="shared" si="59"/>
        <v>10.258839489177316</v>
      </c>
      <c r="AN535">
        <f t="shared" si="61"/>
        <v>0.17614357763573718</v>
      </c>
      <c r="AO535">
        <f t="shared" si="62"/>
        <v>0.56929604291870295</v>
      </c>
    </row>
    <row r="536" spans="35:41" x14ac:dyDescent="0.45">
      <c r="AI536" s="92">
        <f t="shared" si="60"/>
        <v>3.236000000000002</v>
      </c>
      <c r="AJ536" s="92">
        <f t="shared" si="56"/>
        <v>10.795999999999996</v>
      </c>
      <c r="AK536">
        <f t="shared" si="57"/>
        <v>1.1257404846747281</v>
      </c>
      <c r="AL536">
        <f t="shared" si="58"/>
        <v>1.9320422466827938E-2</v>
      </c>
      <c r="AM536">
        <f t="shared" si="59"/>
        <v>10.281597389552976</v>
      </c>
      <c r="AN536">
        <f t="shared" si="61"/>
        <v>0.17645701465324426</v>
      </c>
      <c r="AO536">
        <f t="shared" si="62"/>
        <v>0.57101489941789874</v>
      </c>
    </row>
    <row r="537" spans="35:41" x14ac:dyDescent="0.45">
      <c r="AI537" s="92">
        <f t="shared" si="60"/>
        <v>3.240000000000002</v>
      </c>
      <c r="AJ537" s="92">
        <f t="shared" si="56"/>
        <v>10.789999999999996</v>
      </c>
      <c r="AK537">
        <f t="shared" si="57"/>
        <v>1.1254494199729237</v>
      </c>
      <c r="AL537">
        <f t="shared" si="58"/>
        <v>1.93070289458835E-2</v>
      </c>
      <c r="AM537">
        <f t="shared" si="59"/>
        <v>10.304366215516499</v>
      </c>
      <c r="AN537">
        <f t="shared" si="61"/>
        <v>0.17677089104257332</v>
      </c>
      <c r="AO537">
        <f t="shared" si="62"/>
        <v>0.57273768697793792</v>
      </c>
    </row>
    <row r="538" spans="35:41" x14ac:dyDescent="0.45">
      <c r="AI538" s="92">
        <f t="shared" si="60"/>
        <v>3.244000000000002</v>
      </c>
      <c r="AJ538" s="92">
        <f t="shared" si="56"/>
        <v>10.783999999999995</v>
      </c>
      <c r="AK538">
        <f t="shared" si="57"/>
        <v>1.1251575493044121</v>
      </c>
      <c r="AL538">
        <f t="shared" si="58"/>
        <v>1.9293690601951095E-2</v>
      </c>
      <c r="AM538">
        <f t="shared" si="59"/>
        <v>10.327145894838704</v>
      </c>
      <c r="AN538">
        <f t="shared" si="61"/>
        <v>0.17708520715112799</v>
      </c>
      <c r="AO538">
        <f t="shared" si="62"/>
        <v>0.57446441199825959</v>
      </c>
    </row>
    <row r="539" spans="35:41" x14ac:dyDescent="0.45">
      <c r="AI539" s="92">
        <f t="shared" si="60"/>
        <v>3.248000000000002</v>
      </c>
      <c r="AJ539" s="92">
        <f t="shared" si="56"/>
        <v>10.777999999999997</v>
      </c>
      <c r="AK539">
        <f t="shared" si="57"/>
        <v>1.1248648734132436</v>
      </c>
      <c r="AL539">
        <f t="shared" si="58"/>
        <v>1.928040718649536E-2</v>
      </c>
      <c r="AM539">
        <f t="shared" si="59"/>
        <v>10.349936355232694</v>
      </c>
      <c r="AN539">
        <f t="shared" si="61"/>
        <v>0.17739996331976188</v>
      </c>
      <c r="AO539">
        <f t="shared" si="62"/>
        <v>0.57619508086258697</v>
      </c>
    </row>
    <row r="540" spans="35:41" x14ac:dyDescent="0.45">
      <c r="AI540" s="92">
        <f t="shared" si="60"/>
        <v>3.252000000000002</v>
      </c>
      <c r="AJ540" s="92">
        <f t="shared" si="56"/>
        <v>10.771999999999997</v>
      </c>
      <c r="AK540">
        <f t="shared" si="57"/>
        <v>1.1245713930445567</v>
      </c>
      <c r="AL540">
        <f t="shared" si="58"/>
        <v>1.9267178451713336E-2</v>
      </c>
      <c r="AM540">
        <f t="shared" si="59"/>
        <v>10.372737524354115</v>
      </c>
      <c r="AN540">
        <f t="shared" si="61"/>
        <v>0.17771515988277994</v>
      </c>
      <c r="AO540">
        <f t="shared" si="62"/>
        <v>0.57792969993880072</v>
      </c>
    </row>
    <row r="541" spans="35:41" x14ac:dyDescent="0.45">
      <c r="AI541" s="92">
        <f t="shared" si="60"/>
        <v>3.256000000000002</v>
      </c>
      <c r="AJ541" s="92">
        <f t="shared" si="56"/>
        <v>10.765999999999996</v>
      </c>
      <c r="AK541">
        <f t="shared" si="57"/>
        <v>1.1242771089445733</v>
      </c>
      <c r="AL541">
        <f t="shared" si="58"/>
        <v>1.9254004150533115E-2</v>
      </c>
      <c r="AM541">
        <f t="shared" si="59"/>
        <v>10.395549329801481</v>
      </c>
      <c r="AN541">
        <f t="shared" si="61"/>
        <v>0.17803079716794012</v>
      </c>
      <c r="AO541">
        <f t="shared" si="62"/>
        <v>0.5796682755788134</v>
      </c>
    </row>
    <row r="542" spans="35:41" x14ac:dyDescent="0.45">
      <c r="AI542" s="92">
        <f t="shared" si="60"/>
        <v>3.260000000000002</v>
      </c>
      <c r="AJ542" s="92">
        <f t="shared" si="56"/>
        <v>10.759999999999996</v>
      </c>
      <c r="AK542">
        <f t="shared" si="57"/>
        <v>1.1239820218605945</v>
      </c>
      <c r="AL542">
        <f t="shared" si="58"/>
        <v>1.9240884036612765E-2</v>
      </c>
      <c r="AM542">
        <f t="shared" si="59"/>
        <v>10.418371699116431</v>
      </c>
      <c r="AN542">
        <f t="shared" si="61"/>
        <v>0.17834687549645706</v>
      </c>
      <c r="AO542">
        <f t="shared" si="62"/>
        <v>0.58141081411845041</v>
      </c>
    </row>
    <row r="543" spans="35:41" x14ac:dyDescent="0.45">
      <c r="AI543" s="92">
        <f t="shared" si="60"/>
        <v>3.264000000000002</v>
      </c>
      <c r="AJ543" s="92">
        <f t="shared" si="56"/>
        <v>10.753999999999998</v>
      </c>
      <c r="AK543">
        <f t="shared" si="57"/>
        <v>1.1236861325409946</v>
      </c>
      <c r="AL543">
        <f t="shared" si="58"/>
        <v>1.9227817864338928E-2</v>
      </c>
      <c r="AM543">
        <f t="shared" si="59"/>
        <v>10.441204559784028</v>
      </c>
      <c r="AN543">
        <f t="shared" si="61"/>
        <v>0.17866339518300337</v>
      </c>
      <c r="AO543">
        <f t="shared" si="62"/>
        <v>0.58315732187732339</v>
      </c>
    </row>
    <row r="544" spans="35:41" x14ac:dyDescent="0.45">
      <c r="AI544" s="92">
        <f t="shared" si="60"/>
        <v>3.268000000000002</v>
      </c>
      <c r="AJ544" s="92">
        <f t="shared" si="56"/>
        <v>10.747999999999998</v>
      </c>
      <c r="AK544">
        <f t="shared" si="57"/>
        <v>1.1233894417352173</v>
      </c>
      <c r="AL544">
        <f t="shared" si="58"/>
        <v>1.9214805388825619E-2</v>
      </c>
      <c r="AM544">
        <f t="shared" si="59"/>
        <v>10.464047839233041</v>
      </c>
      <c r="AN544">
        <f t="shared" si="61"/>
        <v>0.1789803565357124</v>
      </c>
      <c r="AO544">
        <f t="shared" si="62"/>
        <v>0.58490780515870844</v>
      </c>
    </row>
    <row r="545" spans="35:41" x14ac:dyDescent="0.45">
      <c r="AI545" s="92">
        <f t="shared" si="60"/>
        <v>3.272000000000002</v>
      </c>
      <c r="AJ545" s="92">
        <f t="shared" si="56"/>
        <v>10.741999999999997</v>
      </c>
      <c r="AK545">
        <f t="shared" si="57"/>
        <v>1.1230919501937722</v>
      </c>
      <c r="AL545">
        <f t="shared" si="58"/>
        <v>1.9201846365912999E-2</v>
      </c>
      <c r="AM545">
        <f t="shared" si="59"/>
        <v>10.486901464836256</v>
      </c>
      <c r="AN545">
        <f t="shared" si="61"/>
        <v>0.17929775985618174</v>
      </c>
      <c r="AO545">
        <f t="shared" si="62"/>
        <v>0.58666227024942696</v>
      </c>
    </row>
    <row r="546" spans="35:41" x14ac:dyDescent="0.45">
      <c r="AI546" s="92">
        <f t="shared" si="60"/>
        <v>3.276000000000002</v>
      </c>
      <c r="AJ546" s="92">
        <f t="shared" si="56"/>
        <v>10.735999999999997</v>
      </c>
      <c r="AK546">
        <f t="shared" si="57"/>
        <v>1.1227936586682286</v>
      </c>
      <c r="AL546">
        <f t="shared" si="58"/>
        <v>1.9188940552166123E-2</v>
      </c>
      <c r="AM546">
        <f t="shared" si="59"/>
        <v>10.50976536391074</v>
      </c>
      <c r="AN546">
        <f t="shared" si="61"/>
        <v>0.17961560543947558</v>
      </c>
      <c r="AO546">
        <f t="shared" si="62"/>
        <v>0.5884207234197224</v>
      </c>
    </row>
    <row r="547" spans="35:41" x14ac:dyDescent="0.45">
      <c r="AI547" s="92">
        <f t="shared" si="60"/>
        <v>3.280000000000002</v>
      </c>
      <c r="AJ547" s="92">
        <f t="shared" si="56"/>
        <v>10.729999999999997</v>
      </c>
      <c r="AK547">
        <f t="shared" si="57"/>
        <v>1.122494567911211</v>
      </c>
      <c r="AL547">
        <f t="shared" si="58"/>
        <v>1.9176087704873619E-2</v>
      </c>
      <c r="AM547">
        <f t="shared" si="59"/>
        <v>10.532639463718123</v>
      </c>
      <c r="AN547">
        <f t="shared" si="61"/>
        <v>0.17993389357412723</v>
      </c>
      <c r="AO547">
        <f t="shared" si="62"/>
        <v>0.59018317092313766</v>
      </c>
    </row>
    <row r="548" spans="35:41" x14ac:dyDescent="0.45">
      <c r="AI548" s="92">
        <f t="shared" si="60"/>
        <v>3.284000000000002</v>
      </c>
      <c r="AJ548" s="92">
        <f t="shared" si="56"/>
        <v>10.723999999999997</v>
      </c>
      <c r="AK548">
        <f t="shared" si="57"/>
        <v>1.1221946786763959</v>
      </c>
      <c r="AL548">
        <f t="shared" si="58"/>
        <v>1.9163287582046523E-2</v>
      </c>
      <c r="AM548">
        <f t="shared" si="59"/>
        <v>10.555523691464913</v>
      </c>
      <c r="AN548">
        <f t="shared" si="61"/>
        <v>0.18025262454214322</v>
      </c>
      <c r="AO548">
        <f t="shared" si="62"/>
        <v>0.59194961899639875</v>
      </c>
    </row>
    <row r="549" spans="35:41" x14ac:dyDescent="0.45">
      <c r="AI549" s="92">
        <f t="shared" si="60"/>
        <v>3.288000000000002</v>
      </c>
      <c r="AJ549" s="92">
        <f t="shared" si="56"/>
        <v>10.717999999999996</v>
      </c>
      <c r="AK549">
        <f t="shared" si="57"/>
        <v>1.1218939917185058</v>
      </c>
      <c r="AL549">
        <f t="shared" si="58"/>
        <v>1.9150539942417028E-2</v>
      </c>
      <c r="AM549">
        <f t="shared" si="59"/>
        <v>10.578417974302766</v>
      </c>
      <c r="AN549">
        <f t="shared" si="61"/>
        <v>0.18057179861900646</v>
      </c>
      <c r="AO549">
        <f t="shared" si="62"/>
        <v>0.5937200738592936</v>
      </c>
    </row>
    <row r="550" spans="35:41" x14ac:dyDescent="0.45">
      <c r="AI550" s="92">
        <f t="shared" si="60"/>
        <v>3.292000000000002</v>
      </c>
      <c r="AJ550" s="92">
        <f t="shared" si="56"/>
        <v>10.711999999999996</v>
      </c>
      <c r="AK550">
        <f t="shared" si="57"/>
        <v>1.1215925077933055</v>
      </c>
      <c r="AL550">
        <f t="shared" si="58"/>
        <v>1.9137844545437179E-2</v>
      </c>
      <c r="AM550">
        <f t="shared" si="59"/>
        <v>10.601322239328775</v>
      </c>
      <c r="AN550">
        <f t="shared" si="61"/>
        <v>0.18089141607367917</v>
      </c>
      <c r="AO550">
        <f t="shared" si="62"/>
        <v>0.59549454171455218</v>
      </c>
    </row>
    <row r="551" spans="35:41" x14ac:dyDescent="0.45">
      <c r="AI551" s="92">
        <f t="shared" si="60"/>
        <v>3.296000000000002</v>
      </c>
      <c r="AJ551" s="92">
        <f t="shared" si="56"/>
        <v>10.705999999999996</v>
      </c>
      <c r="AK551">
        <f t="shared" si="57"/>
        <v>1.1212902276575967</v>
      </c>
      <c r="AL551">
        <f t="shared" si="58"/>
        <v>1.9125201151277669E-2</v>
      </c>
      <c r="AM551">
        <f t="shared" si="59"/>
        <v>10.624236413585752</v>
      </c>
      <c r="AN551">
        <f t="shared" si="61"/>
        <v>0.18121147716860667</v>
      </c>
      <c r="AO551">
        <f t="shared" si="62"/>
        <v>0.59727302874772792</v>
      </c>
    </row>
    <row r="552" spans="35:41" x14ac:dyDescent="0.45">
      <c r="AI552" s="92">
        <f t="shared" si="60"/>
        <v>3.300000000000002</v>
      </c>
      <c r="AJ552" s="92">
        <f t="shared" si="56"/>
        <v>10.699999999999996</v>
      </c>
      <c r="AK552">
        <f t="shared" si="57"/>
        <v>1.1209871520692143</v>
      </c>
      <c r="AL552">
        <f t="shared" si="58"/>
        <v>1.9112609520826638E-2</v>
      </c>
      <c r="AM552">
        <f t="shared" si="59"/>
        <v>10.647160424062527</v>
      </c>
      <c r="AN552">
        <f t="shared" si="61"/>
        <v>0.18153198215972188</v>
      </c>
      <c r="AO552">
        <f t="shared" si="62"/>
        <v>0.59905554112708259</v>
      </c>
    </row>
    <row r="553" spans="35:41" x14ac:dyDescent="0.45">
      <c r="AI553" s="92">
        <f t="shared" si="60"/>
        <v>3.304000000000002</v>
      </c>
      <c r="AJ553" s="92">
        <f t="shared" si="56"/>
        <v>10.693999999999996</v>
      </c>
      <c r="AK553">
        <f t="shared" si="57"/>
        <v>1.1206832817870211</v>
      </c>
      <c r="AL553">
        <f t="shared" si="58"/>
        <v>1.9100069415688304E-2</v>
      </c>
      <c r="AM553">
        <f t="shared" si="59"/>
        <v>10.670094197694226</v>
      </c>
      <c r="AN553">
        <f t="shared" si="61"/>
        <v>0.18185293129644772</v>
      </c>
      <c r="AO553">
        <f t="shared" si="62"/>
        <v>0.6008420850034637</v>
      </c>
    </row>
    <row r="554" spans="35:41" x14ac:dyDescent="0.45">
      <c r="AI554" s="92">
        <f t="shared" si="60"/>
        <v>3.308000000000002</v>
      </c>
      <c r="AJ554" s="92">
        <f t="shared" si="56"/>
        <v>10.687999999999995</v>
      </c>
      <c r="AK554">
        <f t="shared" si="57"/>
        <v>1.1203786175709041</v>
      </c>
      <c r="AL554">
        <f t="shared" si="58"/>
        <v>1.9087580598181865E-2</v>
      </c>
      <c r="AM554">
        <f t="shared" si="59"/>
        <v>10.693037661362563</v>
      </c>
      <c r="AN554">
        <f t="shared" si="61"/>
        <v>0.18217432482170262</v>
      </c>
      <c r="AO554">
        <f t="shared" si="62"/>
        <v>0.60263266651019265</v>
      </c>
    </row>
    <row r="555" spans="35:41" x14ac:dyDescent="0.45">
      <c r="AI555" s="92">
        <f t="shared" si="60"/>
        <v>3.3120000000000021</v>
      </c>
      <c r="AJ555" s="92">
        <f t="shared" si="56"/>
        <v>10.681999999999997</v>
      </c>
      <c r="AK555">
        <f t="shared" si="57"/>
        <v>1.1200731601817693</v>
      </c>
      <c r="AL555">
        <f t="shared" si="58"/>
        <v>1.9075142831340194E-2</v>
      </c>
      <c r="AM555">
        <f t="shared" si="59"/>
        <v>10.715990741896118</v>
      </c>
      <c r="AN555">
        <f t="shared" si="61"/>
        <v>0.18249616297190394</v>
      </c>
      <c r="AO555">
        <f t="shared" si="62"/>
        <v>0.60442729176294618</v>
      </c>
    </row>
    <row r="556" spans="35:41" x14ac:dyDescent="0.45">
      <c r="AI556" s="92">
        <f t="shared" si="60"/>
        <v>3.3160000000000021</v>
      </c>
      <c r="AJ556" s="92">
        <f t="shared" si="56"/>
        <v>10.675999999999997</v>
      </c>
      <c r="AK556">
        <f t="shared" si="57"/>
        <v>1.1197669103815371</v>
      </c>
      <c r="AL556">
        <f t="shared" si="58"/>
        <v>1.9062755878908523E-2</v>
      </c>
      <c r="AM556">
        <f t="shared" si="59"/>
        <v>10.738953366070637</v>
      </c>
      <c r="AN556">
        <f t="shared" si="61"/>
        <v>0.18281844597697167</v>
      </c>
      <c r="AO556">
        <f t="shared" si="62"/>
        <v>0.60622596685963848</v>
      </c>
    </row>
    <row r="557" spans="35:41" x14ac:dyDescent="0.45">
      <c r="AI557" s="92">
        <f t="shared" si="60"/>
        <v>3.3200000000000021</v>
      </c>
      <c r="AJ557" s="92">
        <f t="shared" si="56"/>
        <v>10.669999999999996</v>
      </c>
      <c r="AK557">
        <f t="shared" si="57"/>
        <v>1.1194598689331383</v>
      </c>
      <c r="AL557">
        <f t="shared" si="58"/>
        <v>1.9050419505343405E-2</v>
      </c>
      <c r="AM557">
        <f t="shared" si="59"/>
        <v>10.761925460609309</v>
      </c>
      <c r="AN557">
        <f t="shared" si="61"/>
        <v>0.1831411740603347</v>
      </c>
      <c r="AO557">
        <f t="shared" si="62"/>
        <v>0.60802869788031155</v>
      </c>
    </row>
    <row r="558" spans="35:41" x14ac:dyDescent="0.45">
      <c r="AI558" s="92">
        <f t="shared" si="60"/>
        <v>3.3240000000000021</v>
      </c>
      <c r="AJ558" s="92">
        <f t="shared" si="56"/>
        <v>10.663999999999996</v>
      </c>
      <c r="AK558">
        <f t="shared" si="57"/>
        <v>1.1191520366005085</v>
      </c>
      <c r="AL558">
        <f t="shared" si="58"/>
        <v>1.9038133475811236E-2</v>
      </c>
      <c r="AM558">
        <f t="shared" si="59"/>
        <v>10.784906952183038</v>
      </c>
      <c r="AN558">
        <f t="shared" si="61"/>
        <v>0.18346434743893308</v>
      </c>
      <c r="AO558">
        <f t="shared" si="62"/>
        <v>0.60983549088701394</v>
      </c>
    </row>
    <row r="559" spans="35:41" x14ac:dyDescent="0.45">
      <c r="AI559" s="92">
        <f t="shared" si="60"/>
        <v>3.3280000000000021</v>
      </c>
      <c r="AJ559" s="92">
        <f t="shared" si="56"/>
        <v>10.657999999999998</v>
      </c>
      <c r="AK559">
        <f t="shared" si="57"/>
        <v>1.1188434141485855</v>
      </c>
      <c r="AL559">
        <f t="shared" si="58"/>
        <v>1.9025897556187197E-2</v>
      </c>
      <c r="AM559">
        <f t="shared" si="59"/>
        <v>10.807897767410768</v>
      </c>
      <c r="AN559">
        <f t="shared" si="61"/>
        <v>0.18378796632322436</v>
      </c>
      <c r="AO559">
        <f t="shared" si="62"/>
        <v>0.6116463519236911</v>
      </c>
    </row>
    <row r="560" spans="35:41" x14ac:dyDescent="0.45">
      <c r="AI560" s="92">
        <f t="shared" si="60"/>
        <v>3.3320000000000021</v>
      </c>
      <c r="AJ560" s="92">
        <f t="shared" si="56"/>
        <v>10.651999999999997</v>
      </c>
      <c r="AK560">
        <f t="shared" si="57"/>
        <v>1.1185340023433024</v>
      </c>
      <c r="AL560">
        <f t="shared" si="58"/>
        <v>1.9013711513053949E-2</v>
      </c>
      <c r="AM560">
        <f t="shared" si="59"/>
        <v>10.830897832859728</v>
      </c>
      <c r="AN560">
        <f t="shared" si="61"/>
        <v>0.18411203091718797</v>
      </c>
      <c r="AO560">
        <f t="shared" si="62"/>
        <v>0.61346128701607072</v>
      </c>
    </row>
    <row r="561" spans="35:41" x14ac:dyDescent="0.45">
      <c r="AI561" s="92">
        <f t="shared" si="60"/>
        <v>3.3360000000000021</v>
      </c>
      <c r="AJ561" s="92">
        <f t="shared" si="56"/>
        <v>10.645999999999997</v>
      </c>
      <c r="AK561">
        <f t="shared" si="57"/>
        <v>1.1182238019515849</v>
      </c>
      <c r="AL561">
        <f t="shared" si="58"/>
        <v>1.9001575113700403E-2</v>
      </c>
      <c r="AM561">
        <f t="shared" si="59"/>
        <v>10.853907075045738</v>
      </c>
      <c r="AN561">
        <f t="shared" si="61"/>
        <v>0.18443654141832991</v>
      </c>
      <c r="AO561">
        <f t="shared" si="62"/>
        <v>0.61528030217154894</v>
      </c>
    </row>
    <row r="562" spans="35:41" x14ac:dyDescent="0.45">
      <c r="AI562" s="92">
        <f t="shared" si="60"/>
        <v>3.3400000000000021</v>
      </c>
      <c r="AJ562" s="92">
        <f t="shared" si="56"/>
        <v>10.639999999999997</v>
      </c>
      <c r="AK562">
        <f t="shared" si="57"/>
        <v>1.1179128137413463</v>
      </c>
      <c r="AL562">
        <f t="shared" si="58"/>
        <v>1.8989488126120464E-2</v>
      </c>
      <c r="AM562">
        <f t="shared" si="59"/>
        <v>10.876925420433494</v>
      </c>
      <c r="AN562">
        <f t="shared" si="61"/>
        <v>0.1847614980176879</v>
      </c>
      <c r="AO562">
        <f t="shared" si="62"/>
        <v>0.61710340337907799</v>
      </c>
    </row>
    <row r="563" spans="35:41" x14ac:dyDescent="0.45">
      <c r="AI563" s="92">
        <f t="shared" si="60"/>
        <v>3.3440000000000021</v>
      </c>
      <c r="AJ563" s="92">
        <f t="shared" si="56"/>
        <v>10.633999999999997</v>
      </c>
      <c r="AK563">
        <f t="shared" si="57"/>
        <v>1.1176010384814821</v>
      </c>
      <c r="AL563">
        <f t="shared" si="58"/>
        <v>1.8977450319011862E-2</v>
      </c>
      <c r="AM563">
        <f t="shared" si="59"/>
        <v>10.899952795436842</v>
      </c>
      <c r="AN563">
        <f t="shared" si="61"/>
        <v>0.18508690089983712</v>
      </c>
      <c r="AO563">
        <f t="shared" si="62"/>
        <v>0.61893059660905569</v>
      </c>
    </row>
    <row r="564" spans="35:41" x14ac:dyDescent="0.45">
      <c r="AI564" s="92">
        <f t="shared" si="60"/>
        <v>3.3480000000000021</v>
      </c>
      <c r="AJ564" s="92">
        <f t="shared" si="56"/>
        <v>10.627999999999997</v>
      </c>
      <c r="AK564">
        <f t="shared" si="57"/>
        <v>1.1172884769418672</v>
      </c>
      <c r="AL564">
        <f t="shared" si="58"/>
        <v>1.8965461461774857E-2</v>
      </c>
      <c r="AM564">
        <f t="shared" si="59"/>
        <v>10.922989126419083</v>
      </c>
      <c r="AN564">
        <f t="shared" si="61"/>
        <v>0.18541275024289497</v>
      </c>
      <c r="AO564">
        <f t="shared" si="62"/>
        <v>0.62076188781321273</v>
      </c>
    </row>
    <row r="565" spans="35:41" x14ac:dyDescent="0.45">
      <c r="AI565" s="92">
        <f t="shared" si="60"/>
        <v>3.3520000000000021</v>
      </c>
      <c r="AJ565" s="92">
        <f t="shared" si="56"/>
        <v>10.621999999999996</v>
      </c>
      <c r="AK565">
        <f t="shared" si="57"/>
        <v>1.1169751298933497</v>
      </c>
      <c r="AL565">
        <f t="shared" si="58"/>
        <v>1.895352132451103E-2</v>
      </c>
      <c r="AM565">
        <f t="shared" si="59"/>
        <v>10.946034339693238</v>
      </c>
      <c r="AN565">
        <f t="shared" si="61"/>
        <v>0.18573904621852674</v>
      </c>
      <c r="AO565">
        <f t="shared" si="62"/>
        <v>0.622597282924502</v>
      </c>
    </row>
    <row r="566" spans="35:41" x14ac:dyDescent="0.45">
      <c r="AI566" s="92">
        <f t="shared" si="60"/>
        <v>3.3560000000000021</v>
      </c>
      <c r="AJ566" s="92">
        <f t="shared" si="56"/>
        <v>10.615999999999996</v>
      </c>
      <c r="AK566">
        <f t="shared" si="57"/>
        <v>1.1166609981077478</v>
      </c>
      <c r="AL566">
        <f t="shared" si="58"/>
        <v>1.8941629678022064E-2</v>
      </c>
      <c r="AM566">
        <f t="shared" si="59"/>
        <v>10.969088361522344</v>
      </c>
      <c r="AN566">
        <f t="shared" si="61"/>
        <v>0.18606578899195139</v>
      </c>
      <c r="AO566">
        <f t="shared" si="62"/>
        <v>0.62443678785698931</v>
      </c>
    </row>
    <row r="567" spans="35:41" x14ac:dyDescent="0.45">
      <c r="AI567" s="92">
        <f t="shared" si="60"/>
        <v>3.3600000000000021</v>
      </c>
      <c r="AJ567" s="92">
        <f t="shared" si="56"/>
        <v>10.609999999999996</v>
      </c>
      <c r="AK567">
        <f t="shared" si="57"/>
        <v>1.1163460823578431</v>
      </c>
      <c r="AL567">
        <f t="shared" si="58"/>
        <v>1.8929786293808509E-2</v>
      </c>
      <c r="AM567">
        <f t="shared" si="59"/>
        <v>10.992151118119718</v>
      </c>
      <c r="AN567">
        <f t="shared" si="61"/>
        <v>0.18639297872194716</v>
      </c>
      <c r="AO567">
        <f t="shared" si="62"/>
        <v>0.62628040850574285</v>
      </c>
    </row>
    <row r="568" spans="35:41" x14ac:dyDescent="0.45">
      <c r="AI568" s="92">
        <f t="shared" si="60"/>
        <v>3.3640000000000021</v>
      </c>
      <c r="AJ568" s="92">
        <f t="shared" si="56"/>
        <v>10.603999999999996</v>
      </c>
      <c r="AK568">
        <f t="shared" si="57"/>
        <v>1.1160303834173797</v>
      </c>
      <c r="AL568">
        <f t="shared" si="58"/>
        <v>1.8917990944068565E-2</v>
      </c>
      <c r="AM568">
        <f t="shared" si="59"/>
        <v>11.015222535649286</v>
      </c>
      <c r="AN568">
        <f t="shared" si="61"/>
        <v>0.18672061556085773</v>
      </c>
      <c r="AO568">
        <f t="shared" si="62"/>
        <v>0.62812815074672579</v>
      </c>
    </row>
    <row r="569" spans="35:41" x14ac:dyDescent="0.45">
      <c r="AI569" s="92">
        <f t="shared" si="60"/>
        <v>3.3680000000000021</v>
      </c>
      <c r="AJ569" s="92">
        <f t="shared" si="56"/>
        <v>10.597999999999995</v>
      </c>
      <c r="AK569">
        <f t="shared" si="57"/>
        <v>1.1157139020610567</v>
      </c>
      <c r="AL569">
        <f t="shared" si="58"/>
        <v>1.8906243401696776E-2</v>
      </c>
      <c r="AM569">
        <f t="shared" si="59"/>
        <v>11.038302540225823</v>
      </c>
      <c r="AN569">
        <f t="shared" si="61"/>
        <v>0.18704869965459714</v>
      </c>
      <c r="AO569">
        <f t="shared" si="62"/>
        <v>0.62998002043668355</v>
      </c>
    </row>
    <row r="570" spans="35:41" x14ac:dyDescent="0.45">
      <c r="AI570" s="92">
        <f t="shared" si="60"/>
        <v>3.3720000000000021</v>
      </c>
      <c r="AJ570" s="92">
        <f t="shared" si="56"/>
        <v>10.591999999999995</v>
      </c>
      <c r="AK570">
        <f t="shared" si="57"/>
        <v>1.1153966390645245</v>
      </c>
      <c r="AL570">
        <f t="shared" si="58"/>
        <v>1.889454344028297E-2</v>
      </c>
      <c r="AM570">
        <f t="shared" si="59"/>
        <v>11.06139105791525</v>
      </c>
      <c r="AN570">
        <f t="shared" si="61"/>
        <v>0.187377231142658</v>
      </c>
      <c r="AO570">
        <f t="shared" si="62"/>
        <v>0.63183602341304312</v>
      </c>
    </row>
    <row r="571" spans="35:41" x14ac:dyDescent="0.45">
      <c r="AI571" s="92">
        <f t="shared" si="60"/>
        <v>3.3760000000000021</v>
      </c>
      <c r="AJ571" s="92">
        <f t="shared" si="56"/>
        <v>10.585999999999997</v>
      </c>
      <c r="AK571">
        <f t="shared" si="57"/>
        <v>1.1150785952043809</v>
      </c>
      <c r="AL571">
        <f t="shared" si="58"/>
        <v>1.8882890834110835E-2</v>
      </c>
      <c r="AM571">
        <f t="shared" si="59"/>
        <v>11.084488014734934</v>
      </c>
      <c r="AN571">
        <f t="shared" si="61"/>
        <v>0.18770621015811548</v>
      </c>
      <c r="AO571">
        <f t="shared" si="62"/>
        <v>0.63369616549379826</v>
      </c>
    </row>
    <row r="572" spans="35:41" x14ac:dyDescent="0.45">
      <c r="AI572" s="92">
        <f t="shared" si="60"/>
        <v>3.3800000000000021</v>
      </c>
      <c r="AJ572" s="92">
        <f t="shared" si="56"/>
        <v>10.579999999999997</v>
      </c>
      <c r="AK572">
        <f t="shared" si="57"/>
        <v>1.1147597712581663</v>
      </c>
      <c r="AL572">
        <f t="shared" si="58"/>
        <v>1.8871285358156877E-2</v>
      </c>
      <c r="AM572">
        <f t="shared" si="59"/>
        <v>11.107593336653949</v>
      </c>
      <c r="AN572">
        <f t="shared" si="61"/>
        <v>0.18803563682763549</v>
      </c>
      <c r="AO572">
        <f t="shared" si="62"/>
        <v>0.63556045247740833</v>
      </c>
    </row>
    <row r="573" spans="35:41" x14ac:dyDescent="0.45">
      <c r="AI573" s="92">
        <f t="shared" si="60"/>
        <v>3.3840000000000021</v>
      </c>
      <c r="AJ573" s="92">
        <f t="shared" si="56"/>
        <v>10.573999999999996</v>
      </c>
      <c r="AK573">
        <f t="shared" si="57"/>
        <v>1.1144401680043585</v>
      </c>
      <c r="AL573">
        <f t="shared" si="58"/>
        <v>1.8859726788089049E-2</v>
      </c>
      <c r="AM573">
        <f t="shared" si="59"/>
        <v>11.130706949593366</v>
      </c>
      <c r="AN573">
        <f t="shared" si="61"/>
        <v>0.18836551127147991</v>
      </c>
      <c r="AO573">
        <f t="shared" si="62"/>
        <v>0.63742889014268844</v>
      </c>
    </row>
    <row r="574" spans="35:41" x14ac:dyDescent="0.45">
      <c r="AI574" s="92">
        <f t="shared" si="60"/>
        <v>3.3880000000000021</v>
      </c>
      <c r="AJ574" s="92">
        <f t="shared" si="56"/>
        <v>10.567999999999996</v>
      </c>
      <c r="AK574">
        <f t="shared" si="57"/>
        <v>1.11411978622237</v>
      </c>
      <c r="AL574">
        <f t="shared" si="58"/>
        <v>1.8848214900265618E-2</v>
      </c>
      <c r="AM574">
        <f t="shared" si="59"/>
        <v>11.153828779426549</v>
      </c>
      <c r="AN574">
        <f t="shared" si="61"/>
        <v>0.188695833603514</v>
      </c>
      <c r="AO574">
        <f t="shared" si="62"/>
        <v>0.63930148424870581</v>
      </c>
    </row>
    <row r="575" spans="35:41" x14ac:dyDescent="0.45">
      <c r="AI575" s="92">
        <f t="shared" si="60"/>
        <v>3.3920000000000021</v>
      </c>
      <c r="AJ575" s="92">
        <f t="shared" si="56"/>
        <v>10.561999999999998</v>
      </c>
      <c r="AK575">
        <f t="shared" si="57"/>
        <v>1.1137986266925421</v>
      </c>
      <c r="AL575">
        <f t="shared" si="58"/>
        <v>1.8836749471733954E-2</v>
      </c>
      <c r="AM575">
        <f t="shared" si="59"/>
        <v>11.176958751979425</v>
      </c>
      <c r="AN575">
        <f t="shared" si="61"/>
        <v>0.18902660393121345</v>
      </c>
      <c r="AO575">
        <f t="shared" si="62"/>
        <v>0.64117824053467642</v>
      </c>
    </row>
    <row r="576" spans="35:41" x14ac:dyDescent="0.45">
      <c r="AI576" s="92">
        <f t="shared" si="60"/>
        <v>3.3960000000000021</v>
      </c>
      <c r="AJ576" s="92">
        <f t="shared" si="56"/>
        <v>10.555999999999997</v>
      </c>
      <c r="AK576">
        <f t="shared" si="57"/>
        <v>1.1134766901961404</v>
      </c>
      <c r="AL576">
        <f t="shared" si="58"/>
        <v>1.8825330280229195E-2</v>
      </c>
      <c r="AM576">
        <f t="shared" si="59"/>
        <v>11.200096793030765</v>
      </c>
      <c r="AN576">
        <f t="shared" si="61"/>
        <v>0.18935782235566984</v>
      </c>
      <c r="AO576">
        <f t="shared" si="62"/>
        <v>0.64305916471985514</v>
      </c>
    </row>
    <row r="577" spans="35:41" x14ac:dyDescent="0.45">
      <c r="AI577" s="92">
        <f t="shared" si="60"/>
        <v>3.4000000000000021</v>
      </c>
      <c r="AJ577" s="92">
        <f t="shared" si="56"/>
        <v>10.549999999999997</v>
      </c>
      <c r="AK577">
        <f t="shared" si="57"/>
        <v>1.1131539775153509</v>
      </c>
      <c r="AL577">
        <f t="shared" si="58"/>
        <v>1.8813957104173183E-2</v>
      </c>
      <c r="AM577">
        <f t="shared" si="59"/>
        <v>11.223242828312475</v>
      </c>
      <c r="AN577">
        <f t="shared" si="61"/>
        <v>0.18968948897159943</v>
      </c>
      <c r="AO577">
        <f t="shared" si="62"/>
        <v>0.6449442625034385</v>
      </c>
    </row>
    <row r="578" spans="35:41" x14ac:dyDescent="0.45">
      <c r="AI578" s="92">
        <f t="shared" si="60"/>
        <v>3.4040000000000021</v>
      </c>
      <c r="AJ578" s="92">
        <f t="shared" ref="AJ578:AJ641" si="63">$AE$21+$AE$22*AI578</f>
        <v>10.543999999999997</v>
      </c>
      <c r="AK578">
        <f t="shared" ref="AK578:AK641" si="64">$AE$3*AJ578^6+$AE$4*AJ578^5+$AE$5*AJ578^4+$AE$6*AJ578^3+$AE$7*AJ578^2+$AE$8*AJ578+$AE$9</f>
        <v>1.1128304894332766</v>
      </c>
      <c r="AL578">
        <f t="shared" ref="AL578:AL641" si="65">$AG$3*AJ578^6+$AG$4*AJ578^5+$AG$5*AJ578^4+$AG$6*AJ578^3+$AG$7*AJ578^2+$AG$8*AJ578+$AG$9</f>
        <v>1.8802629722673145E-2</v>
      </c>
      <c r="AM578">
        <f t="shared" ref="AM578:AM641" si="66">0.5*$AE$18*$AE$17^2*$AE$16*AI578^2*AK578*$AE$15</f>
        <v>11.246396783509876</v>
      </c>
      <c r="AN578">
        <f t="shared" si="61"/>
        <v>0.19002160386734926</v>
      </c>
      <c r="AO578">
        <f t="shared" si="62"/>
        <v>0.64683353956445733</v>
      </c>
    </row>
    <row r="579" spans="35:41" x14ac:dyDescent="0.45">
      <c r="AI579" s="92">
        <f t="shared" ref="AI579:AI642" si="67">AI578+$AE$15</f>
        <v>3.4080000000000021</v>
      </c>
      <c r="AJ579" s="92">
        <f t="shared" si="63"/>
        <v>10.537999999999997</v>
      </c>
      <c r="AK579">
        <f t="shared" si="64"/>
        <v>1.1125062267339303</v>
      </c>
      <c r="AL579">
        <f t="shared" si="65"/>
        <v>1.8791347915520496E-2</v>
      </c>
      <c r="AM579">
        <f t="shared" si="66"/>
        <v>11.26955858426199</v>
      </c>
      <c r="AN579">
        <f t="shared" ref="AN579:AN642" si="68">0.5*$AE$18*$AE$17^2*$AE$16*AI579^2*AL579*$AE$15</f>
        <v>0.19035416712490463</v>
      </c>
      <c r="AO579">
        <f t="shared" ref="AO579:AO642" si="69">AN579*AI579</f>
        <v>0.6487270015616754</v>
      </c>
    </row>
    <row r="580" spans="35:41" x14ac:dyDescent="0.45">
      <c r="AI580" s="92">
        <f t="shared" si="67"/>
        <v>3.4120000000000021</v>
      </c>
      <c r="AJ580" s="92">
        <f t="shared" si="63"/>
        <v>10.531999999999996</v>
      </c>
      <c r="AK580">
        <f t="shared" si="64"/>
        <v>1.1121811902022332</v>
      </c>
      <c r="AL580">
        <f t="shared" si="65"/>
        <v>1.8780111463189607E-2</v>
      </c>
      <c r="AM580">
        <f t="shared" si="66"/>
        <v>11.292728156161807</v>
      </c>
      <c r="AN580">
        <f t="shared" si="68"/>
        <v>0.19068717881989636</v>
      </c>
      <c r="AO580">
        <f t="shared" si="69"/>
        <v>0.6506246541334868</v>
      </c>
    </row>
    <row r="581" spans="35:41" x14ac:dyDescent="0.45">
      <c r="AI581" s="92">
        <f t="shared" si="67"/>
        <v>3.4160000000000021</v>
      </c>
      <c r="AJ581" s="92">
        <f t="shared" si="63"/>
        <v>10.525999999999996</v>
      </c>
      <c r="AK581">
        <f t="shared" si="64"/>
        <v>1.1118553806240081</v>
      </c>
      <c r="AL581">
        <f t="shared" si="65"/>
        <v>1.8768920146836673E-2</v>
      </c>
      <c r="AM581">
        <f t="shared" si="66"/>
        <v>11.315905424756586</v>
      </c>
      <c r="AN581">
        <f t="shared" si="68"/>
        <v>0.19102063902160896</v>
      </c>
      <c r="AO581">
        <f t="shared" si="69"/>
        <v>0.65252650289781655</v>
      </c>
    </row>
    <row r="582" spans="35:41" x14ac:dyDescent="0.45">
      <c r="AI582" s="92">
        <f t="shared" si="67"/>
        <v>3.4200000000000021</v>
      </c>
      <c r="AJ582" s="92">
        <f t="shared" si="63"/>
        <v>10.519999999999996</v>
      </c>
      <c r="AK582">
        <f t="shared" si="64"/>
        <v>1.1115287987859763</v>
      </c>
      <c r="AL582">
        <f t="shared" si="65"/>
        <v>1.875777374829839E-2</v>
      </c>
      <c r="AM582">
        <f t="shared" si="66"/>
        <v>11.339090315548118</v>
      </c>
      <c r="AN582">
        <f t="shared" si="68"/>
        <v>0.19135454779298744</v>
      </c>
      <c r="AO582">
        <f t="shared" si="69"/>
        <v>0.65443255345201745</v>
      </c>
    </row>
    <row r="583" spans="35:41" x14ac:dyDescent="0.45">
      <c r="AI583" s="92">
        <f t="shared" si="67"/>
        <v>3.4240000000000022</v>
      </c>
      <c r="AJ583" s="92">
        <f t="shared" si="63"/>
        <v>10.513999999999996</v>
      </c>
      <c r="AK583">
        <f t="shared" si="64"/>
        <v>1.1112014454757531</v>
      </c>
      <c r="AL583">
        <f t="shared" si="65"/>
        <v>1.8746672050090785E-2</v>
      </c>
      <c r="AM583">
        <f t="shared" si="66"/>
        <v>11.36228275399303</v>
      </c>
      <c r="AN583">
        <f t="shared" si="68"/>
        <v>0.19168890519064538</v>
      </c>
      <c r="AO583">
        <f t="shared" si="69"/>
        <v>0.65634281137277017</v>
      </c>
    </row>
    <row r="584" spans="35:41" x14ac:dyDescent="0.45">
      <c r="AI584" s="92">
        <f t="shared" si="67"/>
        <v>3.4280000000000022</v>
      </c>
      <c r="AJ584" s="92">
        <f t="shared" si="63"/>
        <v>10.507999999999996</v>
      </c>
      <c r="AK584">
        <f t="shared" si="64"/>
        <v>1.1108733214818431</v>
      </c>
      <c r="AL584">
        <f t="shared" si="65"/>
        <v>1.8735614835408039E-2</v>
      </c>
      <c r="AM584">
        <f t="shared" si="66"/>
        <v>11.38548266550305</v>
      </c>
      <c r="AN584">
        <f t="shared" si="68"/>
        <v>0.19202371126487311</v>
      </c>
      <c r="AO584">
        <f t="shared" si="69"/>
        <v>0.65825728221598545</v>
      </c>
    </row>
    <row r="585" spans="35:41" x14ac:dyDescent="0.45">
      <c r="AI585" s="92">
        <f t="shared" si="67"/>
        <v>3.4320000000000022</v>
      </c>
      <c r="AJ585" s="92">
        <f t="shared" si="63"/>
        <v>10.501999999999995</v>
      </c>
      <c r="AK585">
        <f t="shared" si="64"/>
        <v>1.1105444275936354</v>
      </c>
      <c r="AL585">
        <f t="shared" si="65"/>
        <v>1.872460188812123E-2</v>
      </c>
      <c r="AM585">
        <f t="shared" si="66"/>
        <v>11.408689975445281</v>
      </c>
      <c r="AN585">
        <f t="shared" si="68"/>
        <v>0.19235896605964539</v>
      </c>
      <c r="AO585">
        <f t="shared" si="69"/>
        <v>0.66017597151670337</v>
      </c>
    </row>
    <row r="586" spans="35:41" x14ac:dyDescent="0.45">
      <c r="AI586" s="92">
        <f t="shared" si="67"/>
        <v>3.4360000000000022</v>
      </c>
      <c r="AJ586" s="92">
        <f t="shared" si="63"/>
        <v>10.495999999999995</v>
      </c>
      <c r="AK586">
        <f t="shared" si="64"/>
        <v>1.1102147646014005</v>
      </c>
      <c r="AL586">
        <f t="shared" si="65"/>
        <v>1.8713632992777115E-2</v>
      </c>
      <c r="AM586">
        <f t="shared" si="66"/>
        <v>11.431904609142505</v>
      </c>
      <c r="AN586">
        <f t="shared" si="68"/>
        <v>0.19269466961262938</v>
      </c>
      <c r="AO586">
        <f t="shared" si="69"/>
        <v>0.66209888478899492</v>
      </c>
    </row>
    <row r="587" spans="35:41" x14ac:dyDescent="0.45">
      <c r="AI587" s="92">
        <f t="shared" si="67"/>
        <v>3.4400000000000022</v>
      </c>
      <c r="AJ587" s="92">
        <f t="shared" si="63"/>
        <v>10.489999999999997</v>
      </c>
      <c r="AK587">
        <f t="shared" si="64"/>
        <v>1.1098843332962844</v>
      </c>
      <c r="AL587">
        <f t="shared" si="65"/>
        <v>1.8702707934596965E-2</v>
      </c>
      <c r="AM587">
        <f t="shared" si="66"/>
        <v>11.455126491873449</v>
      </c>
      <c r="AN587">
        <f t="shared" si="68"/>
        <v>0.19303082195519325</v>
      </c>
      <c r="AO587">
        <f t="shared" si="69"/>
        <v>0.66402602752586515</v>
      </c>
    </row>
    <row r="588" spans="35:41" x14ac:dyDescent="0.45">
      <c r="AI588" s="92">
        <f t="shared" si="67"/>
        <v>3.4440000000000022</v>
      </c>
      <c r="AJ588" s="92">
        <f t="shared" si="63"/>
        <v>10.483999999999996</v>
      </c>
      <c r="AK588">
        <f t="shared" si="64"/>
        <v>1.1095531344703047</v>
      </c>
      <c r="AL588">
        <f t="shared" si="65"/>
        <v>1.8691826499475359E-2</v>
      </c>
      <c r="AM588">
        <f t="shared" si="66"/>
        <v>11.478355548873058</v>
      </c>
      <c r="AN588">
        <f t="shared" si="68"/>
        <v>0.19336742311241478</v>
      </c>
      <c r="AO588">
        <f t="shared" si="69"/>
        <v>0.66595740519915692</v>
      </c>
    </row>
    <row r="589" spans="35:41" x14ac:dyDescent="0.45">
      <c r="AI589" s="92">
        <f t="shared" si="67"/>
        <v>3.4480000000000022</v>
      </c>
      <c r="AJ589" s="92">
        <f t="shared" si="63"/>
        <v>10.477999999999996</v>
      </c>
      <c r="AK589">
        <f t="shared" si="64"/>
        <v>1.1092211689163474</v>
      </c>
      <c r="AL589">
        <f t="shared" si="65"/>
        <v>1.8680988473978886E-2</v>
      </c>
      <c r="AM589">
        <f t="shared" si="66"/>
        <v>11.501591705332801</v>
      </c>
      <c r="AN589">
        <f t="shared" si="68"/>
        <v>0.19370447310308869</v>
      </c>
      <c r="AO589">
        <f t="shared" si="69"/>
        <v>0.66789302325945021</v>
      </c>
    </row>
    <row r="590" spans="35:41" x14ac:dyDescent="0.45">
      <c r="AI590" s="92">
        <f t="shared" si="67"/>
        <v>3.4520000000000022</v>
      </c>
      <c r="AJ590" s="92">
        <f t="shared" si="63"/>
        <v>10.471999999999996</v>
      </c>
      <c r="AK590">
        <f t="shared" si="64"/>
        <v>1.1088884374281602</v>
      </c>
      <c r="AL590">
        <f t="shared" si="65"/>
        <v>1.8670193645345057E-2</v>
      </c>
      <c r="AM590">
        <f t="shared" si="66"/>
        <v>11.524834886400914</v>
      </c>
      <c r="AN590">
        <f t="shared" si="68"/>
        <v>0.19404197193973655</v>
      </c>
      <c r="AO590">
        <f t="shared" si="69"/>
        <v>0.669832887135971</v>
      </c>
    </row>
    <row r="591" spans="35:41" x14ac:dyDescent="0.45">
      <c r="AI591" s="92">
        <f t="shared" si="67"/>
        <v>3.4560000000000022</v>
      </c>
      <c r="AJ591" s="92">
        <f t="shared" si="63"/>
        <v>10.465999999999998</v>
      </c>
      <c r="AK591">
        <f t="shared" si="64"/>
        <v>1.1085549408003508</v>
      </c>
      <c r="AL591">
        <f t="shared" si="65"/>
        <v>1.8659441801481033E-2</v>
      </c>
      <c r="AM591">
        <f t="shared" si="66"/>
        <v>11.548085017182721</v>
      </c>
      <c r="AN591">
        <f t="shared" si="68"/>
        <v>0.19437991962861487</v>
      </c>
      <c r="AO591">
        <f t="shared" si="69"/>
        <v>0.67177700223649339</v>
      </c>
    </row>
    <row r="592" spans="35:41" x14ac:dyDescent="0.45">
      <c r="AI592" s="92">
        <f t="shared" si="67"/>
        <v>3.4600000000000022</v>
      </c>
      <c r="AJ592" s="92">
        <f t="shared" si="63"/>
        <v>10.459999999999997</v>
      </c>
      <c r="AK592">
        <f t="shared" si="64"/>
        <v>1.1082206798283798</v>
      </c>
      <c r="AL592">
        <f t="shared" si="65"/>
        <v>1.8648732730962441E-2</v>
      </c>
      <c r="AM592">
        <f t="shared" si="66"/>
        <v>11.571342022740877</v>
      </c>
      <c r="AN592">
        <f t="shared" si="68"/>
        <v>0.19471831616972399</v>
      </c>
      <c r="AO592">
        <f t="shared" si="69"/>
        <v>0.67372537394724541</v>
      </c>
    </row>
    <row r="593" spans="35:41" x14ac:dyDescent="0.45">
      <c r="AI593" s="92">
        <f t="shared" si="67"/>
        <v>3.4640000000000022</v>
      </c>
      <c r="AJ593" s="92">
        <f t="shared" si="63"/>
        <v>10.453999999999997</v>
      </c>
      <c r="AK593">
        <f t="shared" si="64"/>
        <v>1.107885655308559</v>
      </c>
      <c r="AL593">
        <f t="shared" si="65"/>
        <v>1.8638066223032129E-2</v>
      </c>
      <c r="AM593">
        <f t="shared" si="66"/>
        <v>11.594605828095675</v>
      </c>
      <c r="AN593">
        <f t="shared" si="68"/>
        <v>0.19505716155681682</v>
      </c>
      <c r="AO593">
        <f t="shared" si="69"/>
        <v>0.67567800763281394</v>
      </c>
    </row>
    <row r="594" spans="35:41" x14ac:dyDescent="0.45">
      <c r="AI594" s="92">
        <f t="shared" si="67"/>
        <v>3.4680000000000022</v>
      </c>
      <c r="AJ594" s="92">
        <f t="shared" si="63"/>
        <v>10.447999999999997</v>
      </c>
      <c r="AK594">
        <f t="shared" si="64"/>
        <v>1.1075498680380451</v>
      </c>
      <c r="AL594">
        <f t="shared" si="65"/>
        <v>1.8627442067599063E-2</v>
      </c>
      <c r="AM594">
        <f t="shared" si="66"/>
        <v>11.617876358225301</v>
      </c>
      <c r="AN594">
        <f t="shared" si="68"/>
        <v>0.19539645577740855</v>
      </c>
      <c r="AO594">
        <f t="shared" si="69"/>
        <v>0.67763490863605325</v>
      </c>
    </row>
    <row r="595" spans="35:41" x14ac:dyDescent="0.45">
      <c r="AI595" s="92">
        <f t="shared" si="67"/>
        <v>3.4720000000000022</v>
      </c>
      <c r="AJ595" s="92">
        <f t="shared" si="63"/>
        <v>10.441999999999997</v>
      </c>
      <c r="AK595">
        <f t="shared" si="64"/>
        <v>1.1072133188148359</v>
      </c>
      <c r="AL595">
        <f t="shared" si="65"/>
        <v>1.8616860055236977E-2</v>
      </c>
      <c r="AM595">
        <f t="shared" si="66"/>
        <v>11.641153538066137</v>
      </c>
      <c r="AN595">
        <f t="shared" si="68"/>
        <v>0.1957361988127849</v>
      </c>
      <c r="AO595">
        <f t="shared" si="69"/>
        <v>0.67959608227798962</v>
      </c>
    </row>
    <row r="596" spans="35:41" x14ac:dyDescent="0.45">
      <c r="AI596" s="92">
        <f t="shared" si="67"/>
        <v>3.4760000000000022</v>
      </c>
      <c r="AJ596" s="92">
        <f t="shared" si="63"/>
        <v>10.435999999999996</v>
      </c>
      <c r="AK596">
        <f t="shared" si="64"/>
        <v>1.1068760084377662</v>
      </c>
      <c r="AL596">
        <f t="shared" si="65"/>
        <v>1.8606319977183337E-2</v>
      </c>
      <c r="AM596">
        <f t="shared" si="66"/>
        <v>11.66443729251302</v>
      </c>
      <c r="AN596">
        <f t="shared" si="68"/>
        <v>0.19607639063801235</v>
      </c>
      <c r="AO596">
        <f t="shared" si="69"/>
        <v>0.68156153385773133</v>
      </c>
    </row>
    <row r="597" spans="35:41" x14ac:dyDescent="0.45">
      <c r="AI597" s="92">
        <f t="shared" si="67"/>
        <v>3.4800000000000022</v>
      </c>
      <c r="AJ597" s="92">
        <f t="shared" si="63"/>
        <v>10.429999999999996</v>
      </c>
      <c r="AK597">
        <f t="shared" si="64"/>
        <v>1.1065379377065041</v>
      </c>
      <c r="AL597">
        <f t="shared" si="65"/>
        <v>1.8595821625338037E-2</v>
      </c>
      <c r="AM597">
        <f t="shared" si="66"/>
        <v>11.687727546419527</v>
      </c>
      <c r="AN597">
        <f t="shared" si="68"/>
        <v>0.19641703122194706</v>
      </c>
      <c r="AO597">
        <f t="shared" si="69"/>
        <v>0.68353126865237623</v>
      </c>
    </row>
    <row r="598" spans="35:41" x14ac:dyDescent="0.45">
      <c r="AI598" s="92">
        <f t="shared" si="67"/>
        <v>3.4840000000000022</v>
      </c>
      <c r="AJ598" s="92">
        <f t="shared" si="63"/>
        <v>10.423999999999996</v>
      </c>
      <c r="AK598">
        <f t="shared" si="64"/>
        <v>1.1061991074215445</v>
      </c>
      <c r="AL598">
        <f t="shared" si="65"/>
        <v>1.8585364792262169E-2</v>
      </c>
      <c r="AM598">
        <f t="shared" si="66"/>
        <v>11.711024224598267</v>
      </c>
      <c r="AN598">
        <f t="shared" si="68"/>
        <v>0.19675812052724401</v>
      </c>
      <c r="AO598">
        <f t="shared" si="69"/>
        <v>0.68550529191691856</v>
      </c>
    </row>
    <row r="599" spans="35:41" x14ac:dyDescent="0.45">
      <c r="AI599" s="92">
        <f t="shared" si="67"/>
        <v>3.4880000000000022</v>
      </c>
      <c r="AJ599" s="92">
        <f t="shared" si="63"/>
        <v>10.417999999999996</v>
      </c>
      <c r="AK599">
        <f t="shared" si="64"/>
        <v>1.105859518384207</v>
      </c>
      <c r="AL599">
        <f t="shared" si="65"/>
        <v>1.8574949271176956E-2</v>
      </c>
      <c r="AM599">
        <f t="shared" si="66"/>
        <v>11.734327251821126</v>
      </c>
      <c r="AN599">
        <f t="shared" si="68"/>
        <v>0.19709965851036756</v>
      </c>
      <c r="AO599">
        <f t="shared" si="69"/>
        <v>0.68748360888416249</v>
      </c>
    </row>
    <row r="600" spans="35:41" x14ac:dyDescent="0.45">
      <c r="AI600" s="92">
        <f t="shared" si="67"/>
        <v>3.4920000000000022</v>
      </c>
      <c r="AJ600" s="92">
        <f t="shared" si="63"/>
        <v>10.411999999999995</v>
      </c>
      <c r="AK600">
        <f t="shared" si="64"/>
        <v>1.1055191713966304</v>
      </c>
      <c r="AL600">
        <f t="shared" si="65"/>
        <v>1.8564574855962412E-2</v>
      </c>
      <c r="AM600">
        <f t="shared" si="66"/>
        <v>11.75763655281958</v>
      </c>
      <c r="AN600">
        <f t="shared" si="68"/>
        <v>0.19744164512160017</v>
      </c>
      <c r="AO600">
        <f t="shared" si="69"/>
        <v>0.68946622476462827</v>
      </c>
    </row>
    <row r="601" spans="35:41" x14ac:dyDescent="0.45">
      <c r="AI601" s="92">
        <f t="shared" si="67"/>
        <v>3.4960000000000022</v>
      </c>
      <c r="AJ601" s="92">
        <f t="shared" si="63"/>
        <v>10.405999999999995</v>
      </c>
      <c r="AK601">
        <f t="shared" si="64"/>
        <v>1.105178067261769</v>
      </c>
      <c r="AL601">
        <f t="shared" si="65"/>
        <v>1.8554241341156293E-2</v>
      </c>
      <c r="AM601">
        <f t="shared" si="66"/>
        <v>11.780952052284956</v>
      </c>
      <c r="AN601">
        <f t="shared" si="68"/>
        <v>0.19778408030505354</v>
      </c>
      <c r="AO601">
        <f t="shared" si="69"/>
        <v>0.69145314474646757</v>
      </c>
    </row>
    <row r="602" spans="35:41" x14ac:dyDescent="0.45">
      <c r="AI602" s="92">
        <f t="shared" si="67"/>
        <v>3.5000000000000022</v>
      </c>
      <c r="AJ602" s="92">
        <f t="shared" si="63"/>
        <v>10.399999999999995</v>
      </c>
      <c r="AK602">
        <f t="shared" si="64"/>
        <v>1.1048362067833879</v>
      </c>
      <c r="AL602">
        <f t="shared" si="65"/>
        <v>1.8543948521952774E-2</v>
      </c>
      <c r="AM602">
        <f t="shared" si="66"/>
        <v>11.804273674868702</v>
      </c>
      <c r="AN602">
        <f t="shared" si="68"/>
        <v>0.19812696399867732</v>
      </c>
      <c r="AO602">
        <f t="shared" si="69"/>
        <v>0.69344437399537107</v>
      </c>
    </row>
    <row r="603" spans="35:41" x14ac:dyDescent="0.45">
      <c r="AI603" s="92">
        <f t="shared" si="67"/>
        <v>3.5040000000000022</v>
      </c>
      <c r="AJ603" s="92">
        <f t="shared" si="63"/>
        <v>10.393999999999997</v>
      </c>
      <c r="AK603">
        <f t="shared" si="64"/>
        <v>1.1044935907660591</v>
      </c>
      <c r="AL603">
        <f t="shared" si="65"/>
        <v>1.8533696194201296E-2</v>
      </c>
      <c r="AM603">
        <f t="shared" si="66"/>
        <v>11.827601345182684</v>
      </c>
      <c r="AN603">
        <f t="shared" si="68"/>
        <v>0.1984702961342695</v>
      </c>
      <c r="AO603">
        <f t="shared" si="69"/>
        <v>0.69543991765448077</v>
      </c>
    </row>
    <row r="604" spans="35:41" x14ac:dyDescent="0.45">
      <c r="AI604" s="92">
        <f t="shared" si="67"/>
        <v>3.5080000000000022</v>
      </c>
      <c r="AJ604" s="92">
        <f t="shared" si="63"/>
        <v>10.387999999999996</v>
      </c>
      <c r="AK604">
        <f t="shared" si="64"/>
        <v>1.1041502200151554</v>
      </c>
      <c r="AL604">
        <f t="shared" si="65"/>
        <v>1.8523484154405391E-2</v>
      </c>
      <c r="AM604">
        <f t="shared" si="66"/>
        <v>11.850934987799437</v>
      </c>
      <c r="AN604">
        <f t="shared" si="68"/>
        <v>0.19881407663748704</v>
      </c>
      <c r="AO604">
        <f t="shared" si="69"/>
        <v>0.69743978084430502</v>
      </c>
    </row>
    <row r="605" spans="35:41" x14ac:dyDescent="0.45">
      <c r="AI605" s="92">
        <f t="shared" si="67"/>
        <v>3.5120000000000022</v>
      </c>
      <c r="AJ605" s="92">
        <f t="shared" si="63"/>
        <v>10.381999999999996</v>
      </c>
      <c r="AK605">
        <f t="shared" si="64"/>
        <v>1.1038060953368496</v>
      </c>
      <c r="AL605">
        <f t="shared" si="65"/>
        <v>1.8513312199721476E-2</v>
      </c>
      <c r="AM605">
        <f t="shared" si="66"/>
        <v>11.874274527252469</v>
      </c>
      <c r="AN605">
        <f t="shared" si="68"/>
        <v>0.1991583054278557</v>
      </c>
      <c r="AO605">
        <f t="shared" si="69"/>
        <v>0.6994439686626297</v>
      </c>
    </row>
    <row r="606" spans="35:41" x14ac:dyDescent="0.45">
      <c r="AI606" s="92">
        <f t="shared" si="67"/>
        <v>3.5160000000000022</v>
      </c>
      <c r="AJ606" s="92">
        <f t="shared" si="63"/>
        <v>10.375999999999996</v>
      </c>
      <c r="AK606">
        <f t="shared" si="64"/>
        <v>1.1034612175381067</v>
      </c>
      <c r="AL606">
        <f t="shared" si="65"/>
        <v>1.8503180127957715E-2</v>
      </c>
      <c r="AM606">
        <f t="shared" si="66"/>
        <v>11.89761988803652</v>
      </c>
      <c r="AN606">
        <f t="shared" si="68"/>
        <v>0.19950298241878123</v>
      </c>
      <c r="AO606">
        <f t="shared" si="69"/>
        <v>0.70145248618443523</v>
      </c>
    </row>
    <row r="607" spans="35:41" x14ac:dyDescent="0.45">
      <c r="AI607" s="92">
        <f t="shared" si="67"/>
        <v>3.5200000000000022</v>
      </c>
      <c r="AJ607" s="92">
        <f t="shared" si="63"/>
        <v>10.369999999999997</v>
      </c>
      <c r="AK607">
        <f t="shared" si="64"/>
        <v>1.1031155874266816</v>
      </c>
      <c r="AL607">
        <f t="shared" si="65"/>
        <v>1.8493087737572706E-2</v>
      </c>
      <c r="AM607">
        <f t="shared" si="66"/>
        <v>11.920970994607837</v>
      </c>
      <c r="AN607">
        <f t="shared" si="68"/>
        <v>0.19984810751755841</v>
      </c>
      <c r="AO607">
        <f t="shared" si="69"/>
        <v>0.70346533846180603</v>
      </c>
    </row>
    <row r="608" spans="35:41" x14ac:dyDescent="0.45">
      <c r="AI608" s="92">
        <f t="shared" si="67"/>
        <v>3.5240000000000022</v>
      </c>
      <c r="AJ608" s="92">
        <f t="shared" si="63"/>
        <v>10.363999999999997</v>
      </c>
      <c r="AK608">
        <f t="shared" si="64"/>
        <v>1.102769205811114</v>
      </c>
      <c r="AL608">
        <f t="shared" si="65"/>
        <v>1.8483034827674438E-2</v>
      </c>
      <c r="AM608">
        <f t="shared" si="66"/>
        <v>11.944327771384456</v>
      </c>
      <c r="AN608">
        <f t="shared" si="68"/>
        <v>0.20019368062538345</v>
      </c>
      <c r="AO608">
        <f t="shared" si="69"/>
        <v>0.70548253052385168</v>
      </c>
    </row>
    <row r="609" spans="35:41" x14ac:dyDescent="0.45">
      <c r="AI609" s="92">
        <f t="shared" si="67"/>
        <v>3.5280000000000022</v>
      </c>
      <c r="AJ609" s="92">
        <f t="shared" si="63"/>
        <v>10.357999999999997</v>
      </c>
      <c r="AK609">
        <f t="shared" si="64"/>
        <v>1.1024220735007253</v>
      </c>
      <c r="AL609">
        <f t="shared" si="65"/>
        <v>1.8473021198018958E-2</v>
      </c>
      <c r="AM609">
        <f t="shared" si="66"/>
        <v>11.967690142746488</v>
      </c>
      <c r="AN609">
        <f t="shared" si="68"/>
        <v>0.20053970163736287</v>
      </c>
      <c r="AO609">
        <f t="shared" si="69"/>
        <v>0.70750406737661664</v>
      </c>
    </row>
    <row r="610" spans="35:41" x14ac:dyDescent="0.45">
      <c r="AI610" s="92">
        <f t="shared" si="67"/>
        <v>3.5320000000000022</v>
      </c>
      <c r="AJ610" s="92">
        <f t="shared" si="63"/>
        <v>10.351999999999997</v>
      </c>
      <c r="AK610">
        <f t="shared" si="64"/>
        <v>1.1020741913056118</v>
      </c>
      <c r="AL610">
        <f t="shared" si="65"/>
        <v>1.8463046649009364E-2</v>
      </c>
      <c r="AM610">
        <f t="shared" si="66"/>
        <v>11.991058033036364</v>
      </c>
      <c r="AN610">
        <f t="shared" si="68"/>
        <v>0.20088617044252666</v>
      </c>
      <c r="AO610">
        <f t="shared" si="69"/>
        <v>0.70952995400300456</v>
      </c>
    </row>
    <row r="611" spans="35:41" x14ac:dyDescent="0.45">
      <c r="AI611" s="92">
        <f t="shared" si="67"/>
        <v>3.5360000000000023</v>
      </c>
      <c r="AJ611" s="92">
        <f t="shared" si="63"/>
        <v>10.345999999999997</v>
      </c>
      <c r="AK611">
        <f t="shared" si="64"/>
        <v>1.1017255600366438</v>
      </c>
      <c r="AL611">
        <f t="shared" si="65"/>
        <v>1.8453110981694373E-2</v>
      </c>
      <c r="AM611">
        <f t="shared" si="66"/>
        <v>12.014431366559151</v>
      </c>
      <c r="AN611">
        <f t="shared" si="68"/>
        <v>0.20123308692383612</v>
      </c>
      <c r="AO611">
        <f t="shared" si="69"/>
        <v>0.711560195362685</v>
      </c>
    </row>
    <row r="612" spans="35:41" x14ac:dyDescent="0.45">
      <c r="AI612" s="92">
        <f t="shared" si="67"/>
        <v>3.5400000000000023</v>
      </c>
      <c r="AJ612" s="92">
        <f t="shared" si="63"/>
        <v>10.339999999999996</v>
      </c>
      <c r="AK612">
        <f t="shared" si="64"/>
        <v>1.101376180505458</v>
      </c>
      <c r="AL612">
        <f t="shared" si="65"/>
        <v>1.8443213997767403E-2</v>
      </c>
      <c r="AM612">
        <f t="shared" si="66"/>
        <v>12.037810067582773</v>
      </c>
      <c r="AN612">
        <f t="shared" si="68"/>
        <v>0.20158045095819807</v>
      </c>
      <c r="AO612">
        <f t="shared" si="69"/>
        <v>0.71359479639202161</v>
      </c>
    </row>
    <row r="613" spans="35:41" x14ac:dyDescent="0.45">
      <c r="AI613" s="92">
        <f t="shared" si="67"/>
        <v>3.5440000000000023</v>
      </c>
      <c r="AJ613" s="92">
        <f t="shared" si="63"/>
        <v>10.333999999999996</v>
      </c>
      <c r="AK613">
        <f t="shared" si="64"/>
        <v>1.1010260535244565</v>
      </c>
      <c r="AL613">
        <f t="shared" si="65"/>
        <v>1.8433355499565204E-2</v>
      </c>
      <c r="AM613">
        <f t="shared" si="66"/>
        <v>12.061194060338355</v>
      </c>
      <c r="AN613">
        <f t="shared" si="68"/>
        <v>0.20192826241647399</v>
      </c>
      <c r="AO613">
        <f t="shared" si="69"/>
        <v>0.71563376200398432</v>
      </c>
    </row>
    <row r="614" spans="35:41" x14ac:dyDescent="0.45">
      <c r="AI614" s="92">
        <f t="shared" si="67"/>
        <v>3.5480000000000023</v>
      </c>
      <c r="AJ614" s="92">
        <f t="shared" si="63"/>
        <v>10.327999999999996</v>
      </c>
      <c r="AK614">
        <f t="shared" si="64"/>
        <v>1.1006751799067989</v>
      </c>
      <c r="AL614">
        <f t="shared" si="65"/>
        <v>1.8423535290066729E-2</v>
      </c>
      <c r="AM614">
        <f t="shared" si="66"/>
        <v>12.084583269020424</v>
      </c>
      <c r="AN614">
        <f t="shared" si="68"/>
        <v>0.20227652116349179</v>
      </c>
      <c r="AO614">
        <f t="shared" si="69"/>
        <v>0.71767709708806937</v>
      </c>
    </row>
    <row r="615" spans="35:41" x14ac:dyDescent="0.45">
      <c r="AI615" s="92">
        <f t="shared" si="67"/>
        <v>3.5520000000000023</v>
      </c>
      <c r="AJ615" s="92">
        <f t="shared" si="63"/>
        <v>10.321999999999996</v>
      </c>
      <c r="AK615">
        <f t="shared" si="64"/>
        <v>1.1003235604664012</v>
      </c>
      <c r="AL615">
        <f t="shared" si="65"/>
        <v>1.8413753172891983E-2</v>
      </c>
      <c r="AM615">
        <f t="shared" si="66"/>
        <v>12.107977617787238</v>
      </c>
      <c r="AN615">
        <f t="shared" si="68"/>
        <v>0.20262522705805758</v>
      </c>
      <c r="AO615">
        <f t="shared" si="69"/>
        <v>0.71972480651022097</v>
      </c>
    </row>
    <row r="616" spans="35:41" x14ac:dyDescent="0.45">
      <c r="AI616" s="92">
        <f t="shared" si="67"/>
        <v>3.5560000000000023</v>
      </c>
      <c r="AJ616" s="92">
        <f t="shared" si="63"/>
        <v>10.315999999999995</v>
      </c>
      <c r="AK616">
        <f t="shared" si="64"/>
        <v>1.0999711960179308</v>
      </c>
      <c r="AL616">
        <f t="shared" si="65"/>
        <v>1.8404008952300807E-2</v>
      </c>
      <c r="AM616">
        <f t="shared" si="66"/>
        <v>12.13137703076104</v>
      </c>
      <c r="AN616">
        <f t="shared" si="68"/>
        <v>0.20297437995296658</v>
      </c>
      <c r="AO616">
        <f t="shared" si="69"/>
        <v>0.72177689511274956</v>
      </c>
    </row>
    <row r="617" spans="35:41" x14ac:dyDescent="0.45">
      <c r="AI617" s="92">
        <f t="shared" si="67"/>
        <v>3.5600000000000023</v>
      </c>
      <c r="AJ617" s="92">
        <f t="shared" si="63"/>
        <v>10.309999999999995</v>
      </c>
      <c r="AK617">
        <f t="shared" si="64"/>
        <v>1.0996180873768004</v>
      </c>
      <c r="AL617">
        <f t="shared" si="65"/>
        <v>1.8394302433191706E-2</v>
      </c>
      <c r="AM617">
        <f t="shared" si="66"/>
        <v>12.154781432028322</v>
      </c>
      <c r="AN617">
        <f t="shared" si="68"/>
        <v>0.20332397969501512</v>
      </c>
      <c r="AO617">
        <f t="shared" si="69"/>
        <v>0.72383336771425433</v>
      </c>
    </row>
    <row r="618" spans="35:41" x14ac:dyDescent="0.45">
      <c r="AI618" s="92">
        <f t="shared" si="67"/>
        <v>3.5640000000000023</v>
      </c>
      <c r="AJ618" s="92">
        <f t="shared" si="63"/>
        <v>10.303999999999995</v>
      </c>
      <c r="AK618">
        <f t="shared" si="64"/>
        <v>1.0992642353591664</v>
      </c>
      <c r="AL618">
        <f t="shared" si="65"/>
        <v>1.8384633421100655E-2</v>
      </c>
      <c r="AM618">
        <f t="shared" si="66"/>
        <v>12.178190745640112</v>
      </c>
      <c r="AN618">
        <f t="shared" si="68"/>
        <v>0.20367402612501176</v>
      </c>
      <c r="AO618">
        <f t="shared" si="69"/>
        <v>0.72589422910954238</v>
      </c>
    </row>
    <row r="619" spans="35:41" x14ac:dyDescent="0.45">
      <c r="AI619" s="92">
        <f t="shared" si="67"/>
        <v>3.5680000000000023</v>
      </c>
      <c r="AJ619" s="92">
        <f t="shared" si="63"/>
        <v>10.297999999999996</v>
      </c>
      <c r="AK619">
        <f t="shared" si="64"/>
        <v>1.0989096407819228</v>
      </c>
      <c r="AL619">
        <f t="shared" si="65"/>
        <v>1.8375001722199961E-2</v>
      </c>
      <c r="AM619">
        <f t="shared" si="66"/>
        <v>12.201604895612244</v>
      </c>
      <c r="AN619">
        <f t="shared" si="68"/>
        <v>0.20402451907778976</v>
      </c>
      <c r="AO619">
        <f t="shared" si="69"/>
        <v>0.72795948406955435</v>
      </c>
    </row>
    <row r="620" spans="35:41" x14ac:dyDescent="0.45">
      <c r="AI620" s="92">
        <f t="shared" si="67"/>
        <v>3.5720000000000023</v>
      </c>
      <c r="AJ620" s="92">
        <f t="shared" si="63"/>
        <v>10.291999999999996</v>
      </c>
      <c r="AK620">
        <f t="shared" si="64"/>
        <v>1.0985543044626975</v>
      </c>
      <c r="AL620">
        <f t="shared" si="65"/>
        <v>1.8365407143297041E-2</v>
      </c>
      <c r="AM620">
        <f t="shared" si="66"/>
        <v>12.225023805925627</v>
      </c>
      <c r="AN620">
        <f t="shared" si="68"/>
        <v>0.20437545838221838</v>
      </c>
      <c r="AO620">
        <f t="shared" si="69"/>
        <v>0.7300291373412845</v>
      </c>
    </row>
    <row r="621" spans="35:41" x14ac:dyDescent="0.45">
      <c r="AI621" s="92">
        <f t="shared" si="67"/>
        <v>3.5760000000000023</v>
      </c>
      <c r="AJ621" s="92">
        <f t="shared" si="63"/>
        <v>10.285999999999996</v>
      </c>
      <c r="AK621">
        <f t="shared" si="64"/>
        <v>1.0981982272198487</v>
      </c>
      <c r="AL621">
        <f t="shared" si="65"/>
        <v>1.8355849491833272E-2</v>
      </c>
      <c r="AM621">
        <f t="shared" si="66"/>
        <v>12.248447400526519</v>
      </c>
      <c r="AN621">
        <f t="shared" si="68"/>
        <v>0.2047268438612152</v>
      </c>
      <c r="AO621">
        <f t="shared" si="69"/>
        <v>0.73210319364770604</v>
      </c>
    </row>
    <row r="622" spans="35:41" x14ac:dyDescent="0.45">
      <c r="AI622" s="92">
        <f t="shared" si="67"/>
        <v>3.5800000000000023</v>
      </c>
      <c r="AJ622" s="92">
        <f t="shared" si="63"/>
        <v>10.279999999999996</v>
      </c>
      <c r="AK622">
        <f t="shared" si="64"/>
        <v>1.0978414098724598</v>
      </c>
      <c r="AL622">
        <f t="shared" si="65"/>
        <v>1.8346328575882816E-2</v>
      </c>
      <c r="AM622">
        <f t="shared" si="66"/>
        <v>12.2718756033268</v>
      </c>
      <c r="AN622">
        <f t="shared" si="68"/>
        <v>0.205078675331758</v>
      </c>
      <c r="AO622">
        <f t="shared" si="69"/>
        <v>0.73418165768769406</v>
      </c>
    </row>
    <row r="623" spans="35:41" x14ac:dyDescent="0.45">
      <c r="AI623" s="92">
        <f t="shared" si="67"/>
        <v>3.5840000000000023</v>
      </c>
      <c r="AJ623" s="92">
        <f t="shared" si="63"/>
        <v>10.273999999999997</v>
      </c>
      <c r="AK623">
        <f t="shared" si="64"/>
        <v>1.0974838532403355</v>
      </c>
      <c r="AL623">
        <f t="shared" si="65"/>
        <v>1.8336844204151454E-2</v>
      </c>
      <c r="AM623">
        <f t="shared" si="66"/>
        <v>12.295308338204245</v>
      </c>
      <c r="AN623">
        <f t="shared" si="68"/>
        <v>0.20543095260489744</v>
      </c>
      <c r="AO623">
        <f t="shared" si="69"/>
        <v>0.73626453413595294</v>
      </c>
    </row>
    <row r="624" spans="35:41" x14ac:dyDescent="0.45">
      <c r="AI624" s="92">
        <f t="shared" si="67"/>
        <v>3.5880000000000023</v>
      </c>
      <c r="AJ624" s="92">
        <f t="shared" si="63"/>
        <v>10.267999999999997</v>
      </c>
      <c r="AK624">
        <f t="shared" si="64"/>
        <v>1.0971255581439976</v>
      </c>
      <c r="AL624">
        <f t="shared" si="65"/>
        <v>1.8327396185975363E-2</v>
      </c>
      <c r="AM624">
        <f t="shared" si="66"/>
        <v>12.318745529002793</v>
      </c>
      <c r="AN624">
        <f t="shared" si="68"/>
        <v>0.20578367548576831</v>
      </c>
      <c r="AO624">
        <f t="shared" si="69"/>
        <v>0.73835182764293716</v>
      </c>
    </row>
    <row r="625" spans="35:41" x14ac:dyDescent="0.45">
      <c r="AI625" s="92">
        <f t="shared" si="67"/>
        <v>3.5920000000000023</v>
      </c>
      <c r="AJ625" s="92">
        <f t="shared" si="63"/>
        <v>10.261999999999997</v>
      </c>
      <c r="AK625">
        <f t="shared" si="64"/>
        <v>1.0967665254046812</v>
      </c>
      <c r="AL625">
        <f t="shared" si="65"/>
        <v>1.8317984331319988E-2</v>
      </c>
      <c r="AM625">
        <f t="shared" si="66"/>
        <v>12.342187099532815</v>
      </c>
      <c r="AN625">
        <f t="shared" si="68"/>
        <v>0.20613684377360267</v>
      </c>
      <c r="AO625">
        <f t="shared" si="69"/>
        <v>0.74044354283478131</v>
      </c>
    </row>
    <row r="626" spans="35:41" x14ac:dyDescent="0.45">
      <c r="AI626" s="92">
        <f t="shared" si="67"/>
        <v>3.5960000000000023</v>
      </c>
      <c r="AJ626" s="92">
        <f t="shared" si="63"/>
        <v>10.255999999999997</v>
      </c>
      <c r="AK626">
        <f t="shared" si="64"/>
        <v>1.09640675584433</v>
      </c>
      <c r="AL626">
        <f t="shared" si="65"/>
        <v>1.830860845077889E-2</v>
      </c>
      <c r="AM626">
        <f t="shared" si="66"/>
        <v>12.365632973571399</v>
      </c>
      <c r="AN626">
        <f t="shared" si="68"/>
        <v>0.20649045726174259</v>
      </c>
      <c r="AO626">
        <f t="shared" si="69"/>
        <v>0.74253968431322681</v>
      </c>
    </row>
    <row r="627" spans="35:41" x14ac:dyDescent="0.45">
      <c r="AI627" s="92">
        <f t="shared" si="67"/>
        <v>3.6000000000000023</v>
      </c>
      <c r="AJ627" s="92">
        <f t="shared" si="63"/>
        <v>10.249999999999996</v>
      </c>
      <c r="AK627">
        <f t="shared" si="64"/>
        <v>1.0960462502855921</v>
      </c>
      <c r="AL627">
        <f t="shared" si="65"/>
        <v>1.8299268355572534E-2</v>
      </c>
      <c r="AM627">
        <f t="shared" si="66"/>
        <v>12.38908307486261</v>
      </c>
      <c r="AN627">
        <f t="shared" si="68"/>
        <v>0.20684451573765197</v>
      </c>
      <c r="AO627">
        <f t="shared" si="69"/>
        <v>0.74464025665554756</v>
      </c>
    </row>
    <row r="628" spans="35:41" x14ac:dyDescent="0.45">
      <c r="AI628" s="92">
        <f t="shared" si="67"/>
        <v>3.6040000000000023</v>
      </c>
      <c r="AJ628" s="92">
        <f t="shared" si="63"/>
        <v>10.243999999999996</v>
      </c>
      <c r="AK628">
        <f t="shared" si="64"/>
        <v>1.0956850095518158</v>
      </c>
      <c r="AL628">
        <f t="shared" si="65"/>
        <v>1.8289963857547116E-2</v>
      </c>
      <c r="AM628">
        <f t="shared" si="66"/>
        <v>12.412537327117745</v>
      </c>
      <c r="AN628">
        <f t="shared" si="68"/>
        <v>0.20719901898292953</v>
      </c>
      <c r="AO628">
        <f t="shared" si="69"/>
        <v>0.74674526441447853</v>
      </c>
    </row>
    <row r="629" spans="35:41" x14ac:dyDescent="0.45">
      <c r="AI629" s="92">
        <f t="shared" si="67"/>
        <v>3.6080000000000023</v>
      </c>
      <c r="AJ629" s="92">
        <f t="shared" si="63"/>
        <v>10.237999999999996</v>
      </c>
      <c r="AK629">
        <f t="shared" si="64"/>
        <v>1.0953230344670462</v>
      </c>
      <c r="AL629">
        <f t="shared" si="65"/>
        <v>1.828069476917342E-2</v>
      </c>
      <c r="AM629">
        <f t="shared" si="66"/>
        <v>12.435995654015642</v>
      </c>
      <c r="AN629">
        <f t="shared" si="68"/>
        <v>0.20755396677332166</v>
      </c>
      <c r="AO629">
        <f t="shared" si="69"/>
        <v>0.74885471211814503</v>
      </c>
    </row>
    <row r="630" spans="35:41" x14ac:dyDescent="0.45">
      <c r="AI630" s="92">
        <f t="shared" si="67"/>
        <v>3.6120000000000023</v>
      </c>
      <c r="AJ630" s="92">
        <f t="shared" si="63"/>
        <v>10.231999999999996</v>
      </c>
      <c r="AK630">
        <f t="shared" si="64"/>
        <v>1.094960325856019</v>
      </c>
      <c r="AL630">
        <f t="shared" si="65"/>
        <v>1.8271460903545662E-2</v>
      </c>
      <c r="AM630">
        <f t="shared" si="66"/>
        <v>12.459457979202911</v>
      </c>
      <c r="AN630">
        <f t="shared" si="68"/>
        <v>0.20790935887873532</v>
      </c>
      <c r="AO630">
        <f t="shared" si="69"/>
        <v>0.75096860426999246</v>
      </c>
    </row>
    <row r="631" spans="35:41" x14ac:dyDescent="0.45">
      <c r="AI631" s="92">
        <f t="shared" si="67"/>
        <v>3.6160000000000023</v>
      </c>
      <c r="AJ631" s="92">
        <f t="shared" si="63"/>
        <v>10.225999999999996</v>
      </c>
      <c r="AK631">
        <f t="shared" si="64"/>
        <v>1.0945968845441594</v>
      </c>
      <c r="AL631">
        <f t="shared" si="65"/>
        <v>1.8262262074380278E-2</v>
      </c>
      <c r="AM631">
        <f t="shared" si="66"/>
        <v>12.48292422629423</v>
      </c>
      <c r="AN631">
        <f t="shared" si="68"/>
        <v>0.20826519506325075</v>
      </c>
      <c r="AO631">
        <f t="shared" si="69"/>
        <v>0.75308694534871523</v>
      </c>
    </row>
    <row r="632" spans="35:41" x14ac:dyDescent="0.45">
      <c r="AI632" s="92">
        <f t="shared" si="67"/>
        <v>3.6200000000000023</v>
      </c>
      <c r="AJ632" s="92">
        <f t="shared" si="63"/>
        <v>10.219999999999995</v>
      </c>
      <c r="AK632">
        <f t="shared" si="64"/>
        <v>1.0942327113575752</v>
      </c>
      <c r="AL632">
        <f t="shared" si="65"/>
        <v>1.8253098096014799E-2</v>
      </c>
      <c r="AM632">
        <f t="shared" si="66"/>
        <v>12.506394318872601</v>
      </c>
      <c r="AN632">
        <f t="shared" si="68"/>
        <v>0.20862147508513476</v>
      </c>
      <c r="AO632">
        <f t="shared" si="69"/>
        <v>0.75520973980818829</v>
      </c>
    </row>
    <row r="633" spans="35:41" x14ac:dyDescent="0.45">
      <c r="AI633" s="92">
        <f t="shared" si="67"/>
        <v>3.6240000000000023</v>
      </c>
      <c r="AJ633" s="92">
        <f t="shared" si="63"/>
        <v>10.213999999999995</v>
      </c>
      <c r="AK633">
        <f t="shared" si="64"/>
        <v>1.0938678071230539</v>
      </c>
      <c r="AL633">
        <f t="shared" si="65"/>
        <v>1.8243968783406679E-2</v>
      </c>
      <c r="AM633">
        <f t="shared" si="66"/>
        <v>12.529868180489627</v>
      </c>
      <c r="AN633">
        <f t="shared" si="68"/>
        <v>0.20897819869685391</v>
      </c>
      <c r="AO633">
        <f t="shared" si="69"/>
        <v>0.75733699207739902</v>
      </c>
    </row>
    <row r="634" spans="35:41" x14ac:dyDescent="0.45">
      <c r="AI634" s="92">
        <f t="shared" si="67"/>
        <v>3.6280000000000023</v>
      </c>
      <c r="AJ634" s="92">
        <f t="shared" si="63"/>
        <v>10.207999999999995</v>
      </c>
      <c r="AK634">
        <f t="shared" si="64"/>
        <v>1.0935021726680585</v>
      </c>
      <c r="AL634">
        <f t="shared" si="65"/>
        <v>1.8234873952132098E-2</v>
      </c>
      <c r="AM634">
        <f t="shared" si="66"/>
        <v>12.553345734665772</v>
      </c>
      <c r="AN634">
        <f t="shared" si="68"/>
        <v>0.20933536564508734</v>
      </c>
      <c r="AO634">
        <f t="shared" si="69"/>
        <v>0.75946870656037735</v>
      </c>
    </row>
    <row r="635" spans="35:41" x14ac:dyDescent="0.45">
      <c r="AI635" s="92">
        <f t="shared" si="67"/>
        <v>3.6320000000000023</v>
      </c>
      <c r="AJ635" s="92">
        <f t="shared" si="63"/>
        <v>10.201999999999996</v>
      </c>
      <c r="AK635">
        <f t="shared" si="64"/>
        <v>1.0931358088207228</v>
      </c>
      <c r="AL635">
        <f t="shared" si="65"/>
        <v>1.8225813418384862E-2</v>
      </c>
      <c r="AM635">
        <f t="shared" si="66"/>
        <v>12.576826904890629</v>
      </c>
      <c r="AN635">
        <f t="shared" si="68"/>
        <v>0.20969297567074077</v>
      </c>
      <c r="AO635">
        <f t="shared" si="69"/>
        <v>0.76160488763613099</v>
      </c>
    </row>
    <row r="636" spans="35:41" x14ac:dyDescent="0.45">
      <c r="AI636" s="92">
        <f t="shared" si="67"/>
        <v>3.6360000000000023</v>
      </c>
      <c r="AJ636" s="92">
        <f t="shared" si="63"/>
        <v>10.195999999999996</v>
      </c>
      <c r="AK636">
        <f t="shared" si="64"/>
        <v>1.0927687164098483</v>
      </c>
      <c r="AL636">
        <f t="shared" si="65"/>
        <v>1.8216786998975179E-2</v>
      </c>
      <c r="AM636">
        <f t="shared" si="66"/>
        <v>12.600311614623207</v>
      </c>
      <c r="AN636">
        <f t="shared" si="68"/>
        <v>0.21005102850895938</v>
      </c>
      <c r="AO636">
        <f t="shared" si="69"/>
        <v>0.76374553965857683</v>
      </c>
    </row>
    <row r="637" spans="35:41" x14ac:dyDescent="0.45">
      <c r="AI637" s="92">
        <f t="shared" si="67"/>
        <v>3.6400000000000023</v>
      </c>
      <c r="AJ637" s="92">
        <f t="shared" si="63"/>
        <v>10.189999999999996</v>
      </c>
      <c r="AK637">
        <f t="shared" si="64"/>
        <v>1.0924008962648979</v>
      </c>
      <c r="AL637">
        <f t="shared" si="65"/>
        <v>1.8207794511328517E-2</v>
      </c>
      <c r="AM637">
        <f t="shared" si="66"/>
        <v>12.623799787292167</v>
      </c>
      <c r="AN637">
        <f t="shared" si="68"/>
        <v>0.2104095238891413</v>
      </c>
      <c r="AO637">
        <f t="shared" si="69"/>
        <v>0.76589066695647479</v>
      </c>
    </row>
    <row r="638" spans="35:41" x14ac:dyDescent="0.45">
      <c r="AI638" s="92">
        <f t="shared" si="67"/>
        <v>3.6440000000000023</v>
      </c>
      <c r="AJ638" s="92">
        <f t="shared" si="63"/>
        <v>10.183999999999996</v>
      </c>
      <c r="AK638">
        <f t="shared" si="64"/>
        <v>1.0920323492159949</v>
      </c>
      <c r="AL638">
        <f t="shared" si="65"/>
        <v>1.8198835773484499E-2</v>
      </c>
      <c r="AM638">
        <f t="shared" si="66"/>
        <v>12.647291346296127</v>
      </c>
      <c r="AN638">
        <f t="shared" si="68"/>
        <v>0.21076846153495218</v>
      </c>
      <c r="AO638">
        <f t="shared" si="69"/>
        <v>0.76804027383336626</v>
      </c>
    </row>
    <row r="639" spans="35:41" x14ac:dyDescent="0.45">
      <c r="AI639" s="92">
        <f t="shared" si="67"/>
        <v>3.6480000000000024</v>
      </c>
      <c r="AJ639" s="92">
        <f t="shared" si="63"/>
        <v>10.177999999999997</v>
      </c>
      <c r="AK639">
        <f t="shared" si="64"/>
        <v>1.0916630760939163</v>
      </c>
      <c r="AL639">
        <f t="shared" si="65"/>
        <v>1.8189910604095666E-2</v>
      </c>
      <c r="AM639">
        <f t="shared" si="66"/>
        <v>12.670786215003895</v>
      </c>
      <c r="AN639">
        <f t="shared" si="68"/>
        <v>0.21112784116433761</v>
      </c>
      <c r="AO639">
        <f t="shared" si="69"/>
        <v>0.77019436456750412</v>
      </c>
    </row>
    <row r="640" spans="35:41" x14ac:dyDescent="0.45">
      <c r="AI640" s="92">
        <f t="shared" si="67"/>
        <v>3.6520000000000024</v>
      </c>
      <c r="AJ640" s="92">
        <f t="shared" si="63"/>
        <v>10.171999999999997</v>
      </c>
      <c r="AK640">
        <f t="shared" si="64"/>
        <v>1.0912930777300893</v>
      </c>
      <c r="AL640">
        <f t="shared" si="65"/>
        <v>1.8181018822426336E-2</v>
      </c>
      <c r="AM640">
        <f t="shared" si="66"/>
        <v>12.694284316754754</v>
      </c>
      <c r="AN640">
        <f t="shared" si="68"/>
        <v>0.21148766248953738</v>
      </c>
      <c r="AO640">
        <f t="shared" si="69"/>
        <v>0.77235294341179095</v>
      </c>
    </row>
    <row r="641" spans="35:41" x14ac:dyDescent="0.45">
      <c r="AI641" s="92">
        <f t="shared" si="67"/>
        <v>3.6560000000000024</v>
      </c>
      <c r="AJ641" s="92">
        <f t="shared" si="63"/>
        <v>10.165999999999997</v>
      </c>
      <c r="AK641">
        <f t="shared" si="64"/>
        <v>1.0909223549565885</v>
      </c>
      <c r="AL641">
        <f t="shared" si="65"/>
        <v>1.8172160248351485E-2</v>
      </c>
      <c r="AM641">
        <f t="shared" si="66"/>
        <v>12.717785574858732</v>
      </c>
      <c r="AN641">
        <f t="shared" si="68"/>
        <v>0.21184792521709983</v>
      </c>
      <c r="AO641">
        <f t="shared" si="69"/>
        <v>0.77451601459371744</v>
      </c>
    </row>
    <row r="642" spans="35:41" x14ac:dyDescent="0.45">
      <c r="AI642" s="92">
        <f t="shared" si="67"/>
        <v>3.6600000000000024</v>
      </c>
      <c r="AJ642" s="92">
        <f t="shared" ref="AJ642:AJ705" si="70">$AE$21+$AE$22*AI642</f>
        <v>10.159999999999997</v>
      </c>
      <c r="AK642">
        <f t="shared" ref="AK642:AK705" si="71">$AE$3*AJ642^6+$AE$4*AJ642^5+$AE$5*AJ642^4+$AE$6*AJ642^3+$AE$7*AJ642^2+$AE$8*AJ642+$AE$9</f>
        <v>1.0905509086061294</v>
      </c>
      <c r="AL642">
        <f t="shared" ref="AL642:AL705" si="72">$AG$3*AJ642^6+$AG$4*AJ642^5+$AG$5*AJ642^4+$AG$6*AJ642^3+$AG$7*AJ642^2+$AG$8*AJ642+$AG$9</f>
        <v>1.8163334702355573E-2</v>
      </c>
      <c r="AM642">
        <f t="shared" ref="AM642:AM705" si="73">0.5*$AE$18*$AE$17^2*$AE$16*AI642^2*AK642*$AE$15</f>
        <v>12.741289912596857</v>
      </c>
      <c r="AN642">
        <f t="shared" si="68"/>
        <v>0.2122086290478955</v>
      </c>
      <c r="AO642">
        <f t="shared" si="69"/>
        <v>0.77668358231529799</v>
      </c>
    </row>
    <row r="643" spans="35:41" x14ac:dyDescent="0.45">
      <c r="AI643" s="92">
        <f t="shared" ref="AI643:AI706" si="74">AI642+$AE$15</f>
        <v>3.6640000000000024</v>
      </c>
      <c r="AJ643" s="92">
        <f t="shared" si="70"/>
        <v>10.153999999999996</v>
      </c>
      <c r="AK643">
        <f t="shared" si="71"/>
        <v>1.0901787395120668</v>
      </c>
      <c r="AL643">
        <f t="shared" si="72"/>
        <v>1.8154542005531394E-2</v>
      </c>
      <c r="AM643">
        <f t="shared" si="73"/>
        <v>12.764797253221429</v>
      </c>
      <c r="AN643">
        <f t="shared" ref="AN643:AN706" si="75">0.5*$AE$18*$AE$17^2*$AE$16*AI643^2*AL643*$AE$15</f>
        <v>0.21256977367713117</v>
      </c>
      <c r="AO643">
        <f t="shared" ref="AO643:AO706" si="76">AN643*AI643</f>
        <v>0.77885565075300911</v>
      </c>
    </row>
    <row r="644" spans="35:41" x14ac:dyDescent="0.45">
      <c r="AI644" s="92">
        <f t="shared" si="74"/>
        <v>3.6680000000000024</v>
      </c>
      <c r="AJ644" s="92">
        <f t="shared" si="70"/>
        <v>10.147999999999996</v>
      </c>
      <c r="AK644">
        <f t="shared" si="71"/>
        <v>1.0898058485083886</v>
      </c>
      <c r="AL644">
        <f t="shared" si="72"/>
        <v>1.8145781979578859E-2</v>
      </c>
      <c r="AM644">
        <f t="shared" si="73"/>
        <v>12.788307519956282</v>
      </c>
      <c r="AN644">
        <f t="shared" si="75"/>
        <v>0.21293135879436356</v>
      </c>
      <c r="AO644">
        <f t="shared" si="76"/>
        <v>0.7810322240577261</v>
      </c>
    </row>
    <row r="645" spans="35:41" x14ac:dyDescent="0.45">
      <c r="AI645" s="92">
        <f t="shared" si="74"/>
        <v>3.6720000000000024</v>
      </c>
      <c r="AJ645" s="92">
        <f t="shared" si="70"/>
        <v>10.141999999999996</v>
      </c>
      <c r="AK645">
        <f t="shared" si="71"/>
        <v>1.0894322364297129</v>
      </c>
      <c r="AL645">
        <f t="shared" si="72"/>
        <v>1.8137054446803979E-2</v>
      </c>
      <c r="AM645">
        <f t="shared" si="73"/>
        <v>12.811820635997057</v>
      </c>
      <c r="AN645">
        <f t="shared" si="75"/>
        <v>0.21329338408351492</v>
      </c>
      <c r="AO645">
        <f t="shared" si="76"/>
        <v>0.78321330635466724</v>
      </c>
    </row>
    <row r="646" spans="35:41" x14ac:dyDescent="0.45">
      <c r="AI646" s="92">
        <f t="shared" si="74"/>
        <v>3.6760000000000024</v>
      </c>
      <c r="AJ646" s="92">
        <f t="shared" si="70"/>
        <v>10.135999999999996</v>
      </c>
      <c r="AK646">
        <f t="shared" si="71"/>
        <v>1.0890579041112833</v>
      </c>
      <c r="AL646">
        <f t="shared" si="72"/>
        <v>1.8128359230117561E-2</v>
      </c>
      <c r="AM646">
        <f t="shared" si="73"/>
        <v>12.835336524511456</v>
      </c>
      <c r="AN646">
        <f t="shared" si="75"/>
        <v>0.21365584922288572</v>
      </c>
      <c r="AO646">
        <f t="shared" si="76"/>
        <v>0.78539890174332838</v>
      </c>
    </row>
    <row r="647" spans="35:41" x14ac:dyDescent="0.45">
      <c r="AI647" s="92">
        <f t="shared" si="74"/>
        <v>3.6800000000000024</v>
      </c>
      <c r="AJ647" s="92">
        <f t="shared" si="70"/>
        <v>10.129999999999995</v>
      </c>
      <c r="AK647">
        <f t="shared" si="71"/>
        <v>1.0886828523889658</v>
      </c>
      <c r="AL647">
        <f t="shared" si="72"/>
        <v>1.811969615303417E-2</v>
      </c>
      <c r="AM647">
        <f t="shared" si="73"/>
        <v>12.858855108639517</v>
      </c>
      <c r="AN647">
        <f t="shared" si="75"/>
        <v>0.21401875388517028</v>
      </c>
      <c r="AO647">
        <f t="shared" si="76"/>
        <v>0.78758901429742711</v>
      </c>
    </row>
    <row r="648" spans="35:41" x14ac:dyDescent="0.45">
      <c r="AI648" s="92">
        <f t="shared" si="74"/>
        <v>3.6840000000000024</v>
      </c>
      <c r="AJ648" s="92">
        <f t="shared" si="70"/>
        <v>10.123999999999995</v>
      </c>
      <c r="AK648">
        <f t="shared" si="71"/>
        <v>1.0883070820992431</v>
      </c>
      <c r="AL648">
        <f t="shared" si="72"/>
        <v>1.8111065039670943E-2</v>
      </c>
      <c r="AM648">
        <f t="shared" si="73"/>
        <v>12.882376311493882</v>
      </c>
      <c r="AN648">
        <f t="shared" si="75"/>
        <v>0.21438209773747113</v>
      </c>
      <c r="AO648">
        <f t="shared" si="76"/>
        <v>0.78978364806484413</v>
      </c>
    </row>
    <row r="649" spans="35:41" x14ac:dyDescent="0.45">
      <c r="AI649" s="92">
        <f t="shared" si="74"/>
        <v>3.6880000000000024</v>
      </c>
      <c r="AJ649" s="92">
        <f t="shared" si="70"/>
        <v>10.117999999999995</v>
      </c>
      <c r="AK649">
        <f t="shared" si="71"/>
        <v>1.0879305940792119</v>
      </c>
      <c r="AL649">
        <f t="shared" si="72"/>
        <v>1.8102465714746396E-2</v>
      </c>
      <c r="AM649">
        <f t="shared" si="73"/>
        <v>12.905900056160037</v>
      </c>
      <c r="AN649">
        <f t="shared" si="75"/>
        <v>0.21474588044131263</v>
      </c>
      <c r="AO649">
        <f t="shared" si="76"/>
        <v>0.79198280706756152</v>
      </c>
    </row>
    <row r="650" spans="35:41" x14ac:dyDescent="0.45">
      <c r="AI650" s="92">
        <f t="shared" si="74"/>
        <v>3.6920000000000024</v>
      </c>
      <c r="AJ650" s="92">
        <f t="shared" si="70"/>
        <v>10.111999999999995</v>
      </c>
      <c r="AK650">
        <f t="shared" si="71"/>
        <v>1.0875533891665783</v>
      </c>
      <c r="AL650">
        <f t="shared" si="72"/>
        <v>1.8093898003579335E-2</v>
      </c>
      <c r="AM650">
        <f t="shared" si="73"/>
        <v>12.929426265696614</v>
      </c>
      <c r="AN650">
        <f t="shared" si="75"/>
        <v>0.2151101016526569</v>
      </c>
      <c r="AO650">
        <f t="shared" si="76"/>
        <v>0.79418649530160979</v>
      </c>
    </row>
    <row r="651" spans="35:41" x14ac:dyDescent="0.45">
      <c r="AI651" s="92">
        <f t="shared" si="74"/>
        <v>3.6960000000000024</v>
      </c>
      <c r="AJ651" s="92">
        <f t="shared" si="70"/>
        <v>10.105999999999996</v>
      </c>
      <c r="AK651">
        <f t="shared" si="71"/>
        <v>1.0871754681996537</v>
      </c>
      <c r="AL651">
        <f t="shared" si="72"/>
        <v>1.8085361732087704E-2</v>
      </c>
      <c r="AM651">
        <f t="shared" si="73"/>
        <v>12.952954863135613</v>
      </c>
      <c r="AN651">
        <f t="shared" si="75"/>
        <v>0.21547476102191795</v>
      </c>
      <c r="AO651">
        <f t="shared" si="76"/>
        <v>0.79639471673700923</v>
      </c>
    </row>
    <row r="652" spans="35:41" x14ac:dyDescent="0.45">
      <c r="AI652" s="92">
        <f t="shared" si="74"/>
        <v>3.7000000000000024</v>
      </c>
      <c r="AJ652" s="92">
        <f t="shared" si="70"/>
        <v>10.099999999999996</v>
      </c>
      <c r="AK652">
        <f t="shared" si="71"/>
        <v>1.0867968320173509</v>
      </c>
      <c r="AL652">
        <f t="shared" si="72"/>
        <v>1.8076856726787414E-2</v>
      </c>
      <c r="AM652">
        <f t="shared" si="73"/>
        <v>12.976485771482704</v>
      </c>
      <c r="AN652">
        <f t="shared" si="75"/>
        <v>0.21583985819397686</v>
      </c>
      <c r="AO652">
        <f t="shared" si="76"/>
        <v>0.79860747531771492</v>
      </c>
    </row>
    <row r="653" spans="35:41" x14ac:dyDescent="0.45">
      <c r="AI653" s="92">
        <f t="shared" si="74"/>
        <v>3.7040000000000024</v>
      </c>
      <c r="AJ653" s="92">
        <f t="shared" si="70"/>
        <v>10.093999999999996</v>
      </c>
      <c r="AK653">
        <f t="shared" si="71"/>
        <v>1.0864174814591789</v>
      </c>
      <c r="AL653">
        <f t="shared" si="72"/>
        <v>1.806838281479119E-2</v>
      </c>
      <c r="AM653">
        <f t="shared" si="73"/>
        <v>13.000018913717456</v>
      </c>
      <c r="AN653">
        <f t="shared" si="75"/>
        <v>0.21620539280819612</v>
      </c>
      <c r="AO653">
        <f t="shared" si="76"/>
        <v>0.80082477496155891</v>
      </c>
    </row>
    <row r="654" spans="35:41" x14ac:dyDescent="0.45">
      <c r="AI654" s="92">
        <f t="shared" si="74"/>
        <v>3.7080000000000024</v>
      </c>
      <c r="AJ654" s="92">
        <f t="shared" si="70"/>
        <v>10.087999999999996</v>
      </c>
      <c r="AK654">
        <f t="shared" si="71"/>
        <v>1.0860374173652414</v>
      </c>
      <c r="AL654">
        <f t="shared" si="72"/>
        <v>1.8059939823807481E-2</v>
      </c>
      <c r="AM654">
        <f t="shared" si="73"/>
        <v>13.023554212793622</v>
      </c>
      <c r="AN654">
        <f t="shared" si="75"/>
        <v>0.2165713644984355</v>
      </c>
      <c r="AO654">
        <f t="shared" si="76"/>
        <v>0.8030466195601994</v>
      </c>
    </row>
    <row r="655" spans="35:41" x14ac:dyDescent="0.45">
      <c r="AI655" s="92">
        <f t="shared" si="74"/>
        <v>3.7120000000000024</v>
      </c>
      <c r="AJ655" s="92">
        <f t="shared" si="70"/>
        <v>10.081999999999997</v>
      </c>
      <c r="AK655">
        <f t="shared" si="71"/>
        <v>1.0856566405762305</v>
      </c>
      <c r="AL655">
        <f t="shared" si="72"/>
        <v>1.8051527582139272E-2</v>
      </c>
      <c r="AM655">
        <f t="shared" si="73"/>
        <v>13.047091591639404</v>
      </c>
      <c r="AN655">
        <f t="shared" si="75"/>
        <v>0.21693777289306673</v>
      </c>
      <c r="AO655">
        <f t="shared" si="76"/>
        <v>0.80527301297906428</v>
      </c>
    </row>
    <row r="656" spans="35:41" x14ac:dyDescent="0.45">
      <c r="AI656" s="92">
        <f t="shared" si="74"/>
        <v>3.7160000000000024</v>
      </c>
      <c r="AJ656" s="92">
        <f t="shared" si="70"/>
        <v>10.075999999999997</v>
      </c>
      <c r="AK656">
        <f t="shared" si="71"/>
        <v>1.0852751519334229</v>
      </c>
      <c r="AL656">
        <f t="shared" si="72"/>
        <v>1.8043145918682904E-2</v>
      </c>
      <c r="AM656">
        <f t="shared" si="73"/>
        <v>13.070630973157691</v>
      </c>
      <c r="AN656">
        <f t="shared" si="75"/>
        <v>0.21730461761498807</v>
      </c>
      <c r="AO656">
        <f t="shared" si="76"/>
        <v>0.80750395905729622</v>
      </c>
    </row>
    <row r="657" spans="35:41" x14ac:dyDescent="0.45">
      <c r="AI657" s="92">
        <f t="shared" si="74"/>
        <v>3.7200000000000024</v>
      </c>
      <c r="AJ657" s="92">
        <f t="shared" si="70"/>
        <v>10.069999999999997</v>
      </c>
      <c r="AK657">
        <f t="shared" si="71"/>
        <v>1.0848929522786765</v>
      </c>
      <c r="AL657">
        <f t="shared" si="72"/>
        <v>1.8034794662927053E-2</v>
      </c>
      <c r="AM657">
        <f t="shared" si="73"/>
        <v>13.094172280226335</v>
      </c>
      <c r="AN657">
        <f t="shared" si="75"/>
        <v>0.21767189828164096</v>
      </c>
      <c r="AO657">
        <f t="shared" si="76"/>
        <v>0.80973946160770494</v>
      </c>
    </row>
    <row r="658" spans="35:41" x14ac:dyDescent="0.45">
      <c r="AI658" s="92">
        <f t="shared" si="74"/>
        <v>3.7240000000000024</v>
      </c>
      <c r="AJ658" s="92">
        <f t="shared" si="70"/>
        <v>10.063999999999997</v>
      </c>
      <c r="AK658">
        <f t="shared" si="71"/>
        <v>1.0845100424544269</v>
      </c>
      <c r="AL658">
        <f t="shared" si="72"/>
        <v>1.8026473644951475E-2</v>
      </c>
      <c r="AM658">
        <f t="shared" si="73"/>
        <v>13.117715435698431</v>
      </c>
      <c r="AN658">
        <f t="shared" si="75"/>
        <v>0.21803961450502443</v>
      </c>
      <c r="AO658">
        <f t="shared" si="76"/>
        <v>0.81197952441671151</v>
      </c>
    </row>
    <row r="659" spans="35:41" x14ac:dyDescent="0.45">
      <c r="AI659" s="92">
        <f t="shared" si="74"/>
        <v>3.7280000000000024</v>
      </c>
      <c r="AJ659" s="92">
        <f t="shared" si="70"/>
        <v>10.057999999999996</v>
      </c>
      <c r="AK659">
        <f t="shared" si="71"/>
        <v>1.0841264233036818</v>
      </c>
      <c r="AL659">
        <f t="shared" si="72"/>
        <v>1.8018182695425908E-2</v>
      </c>
      <c r="AM659">
        <f t="shared" si="73"/>
        <v>13.141260362402546</v>
      </c>
      <c r="AN659">
        <f t="shared" si="75"/>
        <v>0.21840776589171046</v>
      </c>
      <c r="AO659">
        <f t="shared" si="76"/>
        <v>0.81422415124429715</v>
      </c>
    </row>
    <row r="660" spans="35:41" x14ac:dyDescent="0.45">
      <c r="AI660" s="92">
        <f t="shared" si="74"/>
        <v>3.7320000000000024</v>
      </c>
      <c r="AJ660" s="92">
        <f t="shared" si="70"/>
        <v>10.051999999999996</v>
      </c>
      <c r="AK660">
        <f t="shared" si="71"/>
        <v>1.0837420956700181</v>
      </c>
      <c r="AL660">
        <f t="shared" si="72"/>
        <v>1.8009921645608957E-2</v>
      </c>
      <c r="AM660">
        <f t="shared" si="73"/>
        <v>13.164806983142991</v>
      </c>
      <c r="AN660">
        <f t="shared" si="75"/>
        <v>0.21877635204286019</v>
      </c>
      <c r="AO660">
        <f t="shared" si="76"/>
        <v>0.81647334582395481</v>
      </c>
    </row>
    <row r="661" spans="35:41" x14ac:dyDescent="0.45">
      <c r="AI661" s="92">
        <f t="shared" si="74"/>
        <v>3.7360000000000024</v>
      </c>
      <c r="AJ661" s="92">
        <f t="shared" si="70"/>
        <v>10.045999999999996</v>
      </c>
      <c r="AK661">
        <f t="shared" si="71"/>
        <v>1.0833570603975771</v>
      </c>
      <c r="AL661">
        <f t="shared" si="72"/>
        <v>1.8001690327346925E-2</v>
      </c>
      <c r="AM661">
        <f t="shared" si="73"/>
        <v>13.188355220700092</v>
      </c>
      <c r="AN661">
        <f t="shared" si="75"/>
        <v>0.21914537255423897</v>
      </c>
      <c r="AO661">
        <f t="shared" si="76"/>
        <v>0.81872711186263736</v>
      </c>
    </row>
    <row r="662" spans="35:41" x14ac:dyDescent="0.45">
      <c r="AI662" s="92">
        <f t="shared" si="74"/>
        <v>3.7400000000000024</v>
      </c>
      <c r="AJ662" s="92">
        <f t="shared" si="70"/>
        <v>10.039999999999996</v>
      </c>
      <c r="AK662">
        <f t="shared" si="71"/>
        <v>1.0829713183310614</v>
      </c>
      <c r="AL662">
        <f t="shared" si="72"/>
        <v>1.7993488573072682E-2</v>
      </c>
      <c r="AM662">
        <f t="shared" si="73"/>
        <v>13.211904997830443</v>
      </c>
      <c r="AN662">
        <f t="shared" si="75"/>
        <v>0.21951482701623221</v>
      </c>
      <c r="AO662">
        <f t="shared" si="76"/>
        <v>0.82098545304070902</v>
      </c>
    </row>
    <row r="663" spans="35:41" x14ac:dyDescent="0.45">
      <c r="AI663" s="92">
        <f t="shared" si="74"/>
        <v>3.7440000000000024</v>
      </c>
      <c r="AJ663" s="92">
        <f t="shared" si="70"/>
        <v>10.033999999999995</v>
      </c>
      <c r="AK663">
        <f t="shared" si="71"/>
        <v>1.0825848703157301</v>
      </c>
      <c r="AL663">
        <f t="shared" si="72"/>
        <v>1.7985316215804532E-2</v>
      </c>
      <c r="AM663">
        <f t="shared" si="73"/>
        <v>13.235456237267146</v>
      </c>
      <c r="AN663">
        <f t="shared" si="75"/>
        <v>0.21988471501386106</v>
      </c>
      <c r="AO663">
        <f t="shared" si="76"/>
        <v>0.82324837301189635</v>
      </c>
    </row>
    <row r="664" spans="35:41" x14ac:dyDescent="0.45">
      <c r="AI664" s="92">
        <f t="shared" si="74"/>
        <v>3.7480000000000024</v>
      </c>
      <c r="AJ664" s="92">
        <f t="shared" si="70"/>
        <v>10.027999999999995</v>
      </c>
      <c r="AK664">
        <f t="shared" si="71"/>
        <v>1.0821977171973955</v>
      </c>
      <c r="AL664">
        <f t="shared" si="72"/>
        <v>1.79771730891451E-2</v>
      </c>
      <c r="AM664">
        <f t="shared" si="73"/>
        <v>13.259008861720117</v>
      </c>
      <c r="AN664">
        <f t="shared" si="75"/>
        <v>0.22025503612679856</v>
      </c>
      <c r="AO664">
        <f t="shared" si="76"/>
        <v>0.82551587540324156</v>
      </c>
    </row>
    <row r="665" spans="35:41" x14ac:dyDescent="0.45">
      <c r="AI665" s="92">
        <f t="shared" si="74"/>
        <v>3.7520000000000024</v>
      </c>
      <c r="AJ665" s="92">
        <f t="shared" si="70"/>
        <v>10.021999999999995</v>
      </c>
      <c r="AK665">
        <f t="shared" si="71"/>
        <v>1.0818098598224186</v>
      </c>
      <c r="AL665">
        <f t="shared" si="72"/>
        <v>1.7969059027280163E-2</v>
      </c>
      <c r="AM665">
        <f t="shared" si="73"/>
        <v>13.282562793876298</v>
      </c>
      <c r="AN665">
        <f t="shared" si="75"/>
        <v>0.22062578992938517</v>
      </c>
      <c r="AO665">
        <f t="shared" si="76"/>
        <v>0.82778796381505371</v>
      </c>
    </row>
    <row r="666" spans="35:41" x14ac:dyDescent="0.45">
      <c r="AI666" s="92">
        <f t="shared" si="74"/>
        <v>3.7560000000000024</v>
      </c>
      <c r="AJ666" s="92">
        <f t="shared" si="70"/>
        <v>10.015999999999995</v>
      </c>
      <c r="AK666">
        <f t="shared" si="71"/>
        <v>1.081421299037705</v>
      </c>
      <c r="AL666">
        <f t="shared" si="72"/>
        <v>1.7960973864977543E-2</v>
      </c>
      <c r="AM666">
        <f t="shared" si="73"/>
        <v>13.306117956399945</v>
      </c>
      <c r="AN666">
        <f t="shared" si="75"/>
        <v>0.22099697599064497</v>
      </c>
      <c r="AO666">
        <f t="shared" si="76"/>
        <v>0.83006464182086304</v>
      </c>
    </row>
    <row r="667" spans="35:41" x14ac:dyDescent="0.45">
      <c r="AI667" s="92">
        <f t="shared" si="74"/>
        <v>3.7600000000000025</v>
      </c>
      <c r="AJ667" s="92">
        <f t="shared" si="70"/>
        <v>10.009999999999996</v>
      </c>
      <c r="AK667">
        <f t="shared" si="71"/>
        <v>1.0810320356907008</v>
      </c>
      <c r="AL667">
        <f t="shared" si="72"/>
        <v>1.795291743758598E-2</v>
      </c>
      <c r="AM667">
        <f t="shared" si="73"/>
        <v>13.329674271932861</v>
      </c>
      <c r="AN667">
        <f t="shared" si="75"/>
        <v>0.22136859387430197</v>
      </c>
      <c r="AO667">
        <f t="shared" si="76"/>
        <v>0.83234591296737592</v>
      </c>
    </row>
    <row r="668" spans="35:41" x14ac:dyDescent="0.45">
      <c r="AI668" s="92">
        <f t="shared" si="74"/>
        <v>3.7640000000000025</v>
      </c>
      <c r="AJ668" s="92">
        <f t="shared" si="70"/>
        <v>10.003999999999996</v>
      </c>
      <c r="AK668">
        <f t="shared" si="71"/>
        <v>1.0806420706293896</v>
      </c>
      <c r="AL668">
        <f t="shared" si="72"/>
        <v>1.7944889581033952E-2</v>
      </c>
      <c r="AM668">
        <f t="shared" si="73"/>
        <v>13.353231663094686</v>
      </c>
      <c r="AN668">
        <f t="shared" si="75"/>
        <v>0.22174064313879552</v>
      </c>
      <c r="AO668">
        <f t="shared" si="76"/>
        <v>0.8346317807744269</v>
      </c>
    </row>
    <row r="669" spans="35:41" x14ac:dyDescent="0.45">
      <c r="AI669" s="92">
        <f t="shared" si="74"/>
        <v>3.7680000000000025</v>
      </c>
      <c r="AJ669" s="92">
        <f t="shared" si="70"/>
        <v>9.9979999999999958</v>
      </c>
      <c r="AK669">
        <f t="shared" si="71"/>
        <v>1.0802514047022871</v>
      </c>
      <c r="AL669">
        <f t="shared" si="72"/>
        <v>1.7936890131828628E-2</v>
      </c>
      <c r="AM669">
        <f t="shared" si="73"/>
        <v>13.376790052483129</v>
      </c>
      <c r="AN669">
        <f t="shared" si="75"/>
        <v>0.22211312333729752</v>
      </c>
      <c r="AO669">
        <f t="shared" si="76"/>
        <v>0.83692224873493759</v>
      </c>
    </row>
    <row r="670" spans="35:41" x14ac:dyDescent="0.45">
      <c r="AI670" s="92">
        <f t="shared" si="74"/>
        <v>3.7720000000000025</v>
      </c>
      <c r="AJ670" s="92">
        <f t="shared" si="70"/>
        <v>9.9919999999999956</v>
      </c>
      <c r="AK670">
        <f t="shared" si="71"/>
        <v>1.0798600387584383</v>
      </c>
      <c r="AL670">
        <f t="shared" si="72"/>
        <v>1.7928918927054675E-2</v>
      </c>
      <c r="AM670">
        <f t="shared" si="73"/>
        <v>13.400349362674236</v>
      </c>
      <c r="AN670">
        <f t="shared" si="75"/>
        <v>0.22248603401772815</v>
      </c>
      <c r="AO670">
        <f t="shared" si="76"/>
        <v>0.83921732031487117</v>
      </c>
    </row>
    <row r="671" spans="35:41" x14ac:dyDescent="0.45">
      <c r="AI671" s="92">
        <f t="shared" si="74"/>
        <v>3.7760000000000025</v>
      </c>
      <c r="AJ671" s="92">
        <f t="shared" si="70"/>
        <v>9.9859999999999971</v>
      </c>
      <c r="AK671">
        <f t="shared" si="71"/>
        <v>1.0794679736474129</v>
      </c>
      <c r="AL671">
        <f t="shared" si="72"/>
        <v>1.7920975804373136E-2</v>
      </c>
      <c r="AM671">
        <f t="shared" si="73"/>
        <v>13.423909516222642</v>
      </c>
      <c r="AN671">
        <f t="shared" si="75"/>
        <v>0.22285937472277206</v>
      </c>
      <c r="AO671">
        <f t="shared" si="76"/>
        <v>0.84151699895318788</v>
      </c>
    </row>
    <row r="672" spans="35:41" x14ac:dyDescent="0.45">
      <c r="AI672" s="92">
        <f t="shared" si="74"/>
        <v>3.7800000000000025</v>
      </c>
      <c r="AJ672" s="92">
        <f t="shared" si="70"/>
        <v>9.9799999999999969</v>
      </c>
      <c r="AK672">
        <f t="shared" si="71"/>
        <v>1.0790752102193015</v>
      </c>
      <c r="AL672">
        <f t="shared" si="72"/>
        <v>1.7913060602020352E-2</v>
      </c>
      <c r="AM672">
        <f t="shared" si="73"/>
        <v>13.447470435661838</v>
      </c>
      <c r="AN672">
        <f t="shared" si="75"/>
        <v>0.22323314498989572</v>
      </c>
      <c r="AO672">
        <f t="shared" si="76"/>
        <v>0.84382128806180634</v>
      </c>
    </row>
    <row r="673" spans="35:41" x14ac:dyDescent="0.45">
      <c r="AI673" s="92">
        <f t="shared" si="74"/>
        <v>3.7840000000000025</v>
      </c>
      <c r="AJ673" s="92">
        <f t="shared" si="70"/>
        <v>9.9739999999999966</v>
      </c>
      <c r="AK673">
        <f t="shared" si="71"/>
        <v>1.0786817493247116</v>
      </c>
      <c r="AL673">
        <f t="shared" si="72"/>
        <v>1.790517315880678E-2</v>
      </c>
      <c r="AM673">
        <f t="shared" si="73"/>
        <v>13.471032043504412</v>
      </c>
      <c r="AN673">
        <f t="shared" si="75"/>
        <v>0.22360734435136284</v>
      </c>
      <c r="AO673">
        <f t="shared" si="76"/>
        <v>0.84613019102555753</v>
      </c>
    </row>
    <row r="674" spans="35:41" x14ac:dyDescent="0.45">
      <c r="AI674" s="92">
        <f t="shared" si="74"/>
        <v>3.7880000000000025</v>
      </c>
      <c r="AJ674" s="92">
        <f t="shared" si="70"/>
        <v>9.9679999999999964</v>
      </c>
      <c r="AK674">
        <f t="shared" si="71"/>
        <v>1.0782875918147634</v>
      </c>
      <c r="AL674">
        <f t="shared" si="72"/>
        <v>1.7897313314115898E-2</v>
      </c>
      <c r="AM674">
        <f t="shared" si="73"/>
        <v>13.494594262242316</v>
      </c>
      <c r="AN674">
        <f t="shared" si="75"/>
        <v>0.22398197233425185</v>
      </c>
      <c r="AO674">
        <f t="shared" si="76"/>
        <v>0.84844371120214657</v>
      </c>
    </row>
    <row r="675" spans="35:41" x14ac:dyDescent="0.45">
      <c r="AI675" s="92">
        <f t="shared" si="74"/>
        <v>3.7920000000000025</v>
      </c>
      <c r="AJ675" s="92">
        <f t="shared" si="70"/>
        <v>9.9619999999999962</v>
      </c>
      <c r="AK675">
        <f t="shared" si="71"/>
        <v>1.0778927385410868</v>
      </c>
      <c r="AL675">
        <f t="shared" si="72"/>
        <v>1.7889480907903068E-2</v>
      </c>
      <c r="AM675">
        <f t="shared" si="73"/>
        <v>13.518157014347123</v>
      </c>
      <c r="AN675">
        <f t="shared" si="75"/>
        <v>0.22435702846047206</v>
      </c>
      <c r="AO675">
        <f t="shared" si="76"/>
        <v>0.85076185192211062</v>
      </c>
    </row>
    <row r="676" spans="35:41" x14ac:dyDescent="0.45">
      <c r="AI676" s="92">
        <f t="shared" si="74"/>
        <v>3.7960000000000025</v>
      </c>
      <c r="AJ676" s="92">
        <f t="shared" si="70"/>
        <v>9.955999999999996</v>
      </c>
      <c r="AK676">
        <f t="shared" si="71"/>
        <v>1.0774971903558161</v>
      </c>
      <c r="AL676">
        <f t="shared" si="72"/>
        <v>1.7881675780694432E-2</v>
      </c>
      <c r="AM676">
        <f t="shared" si="73"/>
        <v>13.541720222270271</v>
      </c>
      <c r="AN676">
        <f t="shared" si="75"/>
        <v>0.22473251224678079</v>
      </c>
      <c r="AO676">
        <f t="shared" si="76"/>
        <v>0.85308461648878042</v>
      </c>
    </row>
    <row r="677" spans="35:41" x14ac:dyDescent="0.45">
      <c r="AI677" s="92">
        <f t="shared" si="74"/>
        <v>3.8000000000000025</v>
      </c>
      <c r="AJ677" s="92">
        <f t="shared" si="70"/>
        <v>9.9499999999999957</v>
      </c>
      <c r="AK677">
        <f t="shared" si="71"/>
        <v>1.0771009481115865</v>
      </c>
      <c r="AL677">
        <f t="shared" si="72"/>
        <v>1.7873897773585782E-2</v>
      </c>
      <c r="AM677">
        <f t="shared" si="73"/>
        <v>13.565283808443326</v>
      </c>
      <c r="AN677">
        <f t="shared" si="75"/>
        <v>0.22510842320480004</v>
      </c>
      <c r="AO677">
        <f t="shared" si="76"/>
        <v>0.8554120081782407</v>
      </c>
    </row>
    <row r="678" spans="35:41" x14ac:dyDescent="0.45">
      <c r="AI678" s="92">
        <f t="shared" si="74"/>
        <v>3.8040000000000025</v>
      </c>
      <c r="AJ678" s="92">
        <f t="shared" si="70"/>
        <v>9.9439999999999955</v>
      </c>
      <c r="AK678">
        <f t="shared" si="71"/>
        <v>1.076704012661531</v>
      </c>
      <c r="AL678">
        <f t="shared" si="72"/>
        <v>1.7866146728241404E-2</v>
      </c>
      <c r="AM678">
        <f t="shared" si="73"/>
        <v>13.588847695278236</v>
      </c>
      <c r="AN678">
        <f t="shared" si="75"/>
        <v>0.22548476084103311</v>
      </c>
      <c r="AO678">
        <f t="shared" si="76"/>
        <v>0.85774403023929047</v>
      </c>
    </row>
    <row r="679" spans="35:41" x14ac:dyDescent="0.45">
      <c r="AI679" s="92">
        <f t="shared" si="74"/>
        <v>3.8080000000000025</v>
      </c>
      <c r="AJ679" s="92">
        <f t="shared" si="70"/>
        <v>9.9379999999999953</v>
      </c>
      <c r="AK679">
        <f t="shared" si="71"/>
        <v>1.0763063848592753</v>
      </c>
      <c r="AL679">
        <f t="shared" si="72"/>
        <v>1.7858422486893059E-2</v>
      </c>
      <c r="AM679">
        <f t="shared" si="73"/>
        <v>13.612411805167584</v>
      </c>
      <c r="AN679">
        <f t="shared" si="75"/>
        <v>0.22586152465688256</v>
      </c>
      <c r="AO679">
        <f t="shared" si="76"/>
        <v>0.86008068589340936</v>
      </c>
    </row>
    <row r="680" spans="35:41" x14ac:dyDescent="0.45">
      <c r="AI680" s="92">
        <f t="shared" si="74"/>
        <v>3.8120000000000025</v>
      </c>
      <c r="AJ680" s="92">
        <f t="shared" si="70"/>
        <v>9.9319999999999951</v>
      </c>
      <c r="AK680">
        <f t="shared" si="71"/>
        <v>1.0759080655589346</v>
      </c>
      <c r="AL680">
        <f t="shared" si="72"/>
        <v>1.7850724892338729E-2</v>
      </c>
      <c r="AM680">
        <f t="shared" si="73"/>
        <v>13.635976060484843</v>
      </c>
      <c r="AN680">
        <f t="shared" si="75"/>
        <v>0.22623871414866581</v>
      </c>
      <c r="AO680">
        <f t="shared" si="76"/>
        <v>0.86242197833471468</v>
      </c>
    </row>
    <row r="681" spans="35:41" x14ac:dyDescent="0.45">
      <c r="AI681" s="92">
        <f t="shared" si="74"/>
        <v>3.8160000000000025</v>
      </c>
      <c r="AJ681" s="92">
        <f t="shared" si="70"/>
        <v>9.9259999999999948</v>
      </c>
      <c r="AK681">
        <f t="shared" si="71"/>
        <v>1.0755090556151097</v>
      </c>
      <c r="AL681">
        <f t="shared" si="72"/>
        <v>1.7843053787941598E-2</v>
      </c>
      <c r="AM681">
        <f t="shared" si="73"/>
        <v>13.659540383584631</v>
      </c>
      <c r="AN681">
        <f t="shared" si="75"/>
        <v>0.22661632880763341</v>
      </c>
      <c r="AO681">
        <f t="shared" si="76"/>
        <v>0.86476791072992965</v>
      </c>
    </row>
    <row r="682" spans="35:41" x14ac:dyDescent="0.45">
      <c r="AI682" s="92">
        <f t="shared" si="74"/>
        <v>3.8200000000000025</v>
      </c>
      <c r="AJ682" s="92">
        <f t="shared" si="70"/>
        <v>9.9199999999999946</v>
      </c>
      <c r="AK682">
        <f t="shared" si="71"/>
        <v>1.0751093558828817</v>
      </c>
      <c r="AL682">
        <f t="shared" si="72"/>
        <v>1.7835409017628888E-2</v>
      </c>
      <c r="AM682">
        <f t="shared" si="73"/>
        <v>13.683104696802953</v>
      </c>
      <c r="AN682">
        <f t="shared" si="75"/>
        <v>0.22699436811998575</v>
      </c>
      <c r="AO682">
        <f t="shared" si="76"/>
        <v>0.86711848621834609</v>
      </c>
    </row>
    <row r="683" spans="35:41" x14ac:dyDescent="0.45">
      <c r="AI683" s="92">
        <f t="shared" si="74"/>
        <v>3.8240000000000025</v>
      </c>
      <c r="AJ683" s="92">
        <f t="shared" si="70"/>
        <v>9.9139999999999961</v>
      </c>
      <c r="AK683">
        <f t="shared" si="71"/>
        <v>1.0747089672178112</v>
      </c>
      <c r="AL683">
        <f t="shared" si="72"/>
        <v>1.7827790425890805E-2</v>
      </c>
      <c r="AM683">
        <f t="shared" si="73"/>
        <v>13.706668922457476</v>
      </c>
      <c r="AN683">
        <f t="shared" si="75"/>
        <v>0.2273728315668907</v>
      </c>
      <c r="AO683">
        <f t="shared" si="76"/>
        <v>0.86947370791179057</v>
      </c>
    </row>
    <row r="684" spans="35:41" x14ac:dyDescent="0.45">
      <c r="AI684" s="92">
        <f t="shared" si="74"/>
        <v>3.8280000000000025</v>
      </c>
      <c r="AJ684" s="92">
        <f t="shared" si="70"/>
        <v>9.9079999999999959</v>
      </c>
      <c r="AK684">
        <f t="shared" si="71"/>
        <v>1.0743078904759304</v>
      </c>
      <c r="AL684">
        <f t="shared" si="72"/>
        <v>1.7820197857779295E-2</v>
      </c>
      <c r="AM684">
        <f t="shared" si="73"/>
        <v>13.730232982847758</v>
      </c>
      <c r="AN684">
        <f t="shared" si="75"/>
        <v>0.22775171862449994</v>
      </c>
      <c r="AO684">
        <f t="shared" si="76"/>
        <v>0.87183357889458635</v>
      </c>
    </row>
    <row r="685" spans="35:41" x14ac:dyDescent="0.45">
      <c r="AI685" s="92">
        <f t="shared" si="74"/>
        <v>3.8320000000000025</v>
      </c>
      <c r="AJ685" s="92">
        <f t="shared" si="70"/>
        <v>9.9019999999999957</v>
      </c>
      <c r="AK685">
        <f t="shared" si="71"/>
        <v>1.073906126513742</v>
      </c>
      <c r="AL685">
        <f t="shared" si="72"/>
        <v>1.7812631158907119E-2</v>
      </c>
      <c r="AM685">
        <f t="shared" si="73"/>
        <v>13.753796800255502</v>
      </c>
      <c r="AN685">
        <f t="shared" si="75"/>
        <v>0.22813102876396824</v>
      </c>
      <c r="AO685">
        <f t="shared" si="76"/>
        <v>0.8741981022235269</v>
      </c>
    </row>
    <row r="686" spans="35:41" x14ac:dyDescent="0.45">
      <c r="AI686" s="92">
        <f t="shared" si="74"/>
        <v>3.8360000000000025</v>
      </c>
      <c r="AJ686" s="92">
        <f t="shared" si="70"/>
        <v>9.8959999999999955</v>
      </c>
      <c r="AK686">
        <f t="shared" si="71"/>
        <v>1.0735036761882144</v>
      </c>
      <c r="AL686">
        <f t="shared" si="72"/>
        <v>1.7805090175446552E-2</v>
      </c>
      <c r="AM686">
        <f t="shared" si="73"/>
        <v>13.777360296944829</v>
      </c>
      <c r="AN686">
        <f t="shared" si="75"/>
        <v>0.22851076145146873</v>
      </c>
      <c r="AO686">
        <f t="shared" si="76"/>
        <v>0.87656728092783465</v>
      </c>
    </row>
    <row r="687" spans="35:41" x14ac:dyDescent="0.45">
      <c r="AI687" s="92">
        <f t="shared" si="74"/>
        <v>3.8400000000000025</v>
      </c>
      <c r="AJ687" s="92">
        <f t="shared" si="70"/>
        <v>9.889999999999997</v>
      </c>
      <c r="AK687">
        <f t="shared" si="71"/>
        <v>1.0731005403567784</v>
      </c>
      <c r="AL687">
        <f t="shared" si="72"/>
        <v>1.7797574754128402E-2</v>
      </c>
      <c r="AM687">
        <f t="shared" si="73"/>
        <v>13.800923395162521</v>
      </c>
      <c r="AN687">
        <f t="shared" si="75"/>
        <v>0.22889091614821214</v>
      </c>
      <c r="AO687">
        <f t="shared" si="76"/>
        <v>0.87894111800913521</v>
      </c>
    </row>
    <row r="688" spans="35:41" x14ac:dyDescent="0.45">
      <c r="AI688" s="92">
        <f t="shared" si="74"/>
        <v>3.8440000000000025</v>
      </c>
      <c r="AJ688" s="92">
        <f t="shared" si="70"/>
        <v>9.8839999999999968</v>
      </c>
      <c r="AK688">
        <f t="shared" si="71"/>
        <v>1.0726967198773216</v>
      </c>
      <c r="AL688">
        <f t="shared" si="72"/>
        <v>1.7790084742240812E-2</v>
      </c>
      <c r="AM688">
        <f t="shared" si="73"/>
        <v>13.824486017138243</v>
      </c>
      <c r="AN688">
        <f t="shared" si="75"/>
        <v>0.22927149231046326</v>
      </c>
      <c r="AO688">
        <f t="shared" si="76"/>
        <v>0.88131961644142132</v>
      </c>
    </row>
    <row r="689" spans="35:41" x14ac:dyDescent="0.45">
      <c r="AI689" s="92">
        <f t="shared" si="74"/>
        <v>3.8480000000000025</v>
      </c>
      <c r="AJ689" s="92">
        <f t="shared" si="70"/>
        <v>9.8779999999999966</v>
      </c>
      <c r="AK689">
        <f t="shared" si="71"/>
        <v>1.0722922156081871</v>
      </c>
      <c r="AL689">
        <f t="shared" si="72"/>
        <v>1.778261998762825E-2</v>
      </c>
      <c r="AM689">
        <f t="shared" si="73"/>
        <v>13.848048085084841</v>
      </c>
      <c r="AN689">
        <f t="shared" si="75"/>
        <v>0.22965248938955984</v>
      </c>
      <c r="AO689">
        <f t="shared" si="76"/>
        <v>0.88370277917102691</v>
      </c>
    </row>
    <row r="690" spans="35:41" x14ac:dyDescent="0.45">
      <c r="AI690" s="92">
        <f t="shared" si="74"/>
        <v>3.8520000000000025</v>
      </c>
      <c r="AJ690" s="92">
        <f t="shared" si="70"/>
        <v>9.8719999999999963</v>
      </c>
      <c r="AK690">
        <f t="shared" si="71"/>
        <v>1.071887028408167</v>
      </c>
      <c r="AL690">
        <f t="shared" si="72"/>
        <v>1.7775180338690265E-2</v>
      </c>
      <c r="AM690">
        <f t="shared" si="73"/>
        <v>13.871609521198556</v>
      </c>
      <c r="AN690">
        <f t="shared" si="75"/>
        <v>0.2300339068319287</v>
      </c>
      <c r="AO690">
        <f t="shared" si="76"/>
        <v>0.88609060911658999</v>
      </c>
    </row>
    <row r="691" spans="35:41" x14ac:dyDescent="0.45">
      <c r="AI691" s="92">
        <f t="shared" si="74"/>
        <v>3.8560000000000025</v>
      </c>
      <c r="AJ691" s="92">
        <f t="shared" si="70"/>
        <v>9.8659999999999961</v>
      </c>
      <c r="AK691">
        <f t="shared" si="71"/>
        <v>1.0714811591365008</v>
      </c>
      <c r="AL691">
        <f t="shared" si="72"/>
        <v>1.776776564438054E-2</v>
      </c>
      <c r="AM691">
        <f t="shared" si="73"/>
        <v>13.895170247659291</v>
      </c>
      <c r="AN691">
        <f t="shared" si="75"/>
        <v>0.23041574407910562</v>
      </c>
      <c r="AO691">
        <f t="shared" si="76"/>
        <v>0.88848310916903184</v>
      </c>
    </row>
    <row r="692" spans="35:41" x14ac:dyDescent="0.45">
      <c r="AI692" s="92">
        <f t="shared" si="74"/>
        <v>3.8600000000000025</v>
      </c>
      <c r="AJ692" s="92">
        <f t="shared" si="70"/>
        <v>9.8599999999999959</v>
      </c>
      <c r="AK692">
        <f t="shared" si="71"/>
        <v>1.0710746086528691</v>
      </c>
      <c r="AL692">
        <f t="shared" si="72"/>
        <v>1.7760375754205627E-2</v>
      </c>
      <c r="AM692">
        <f t="shared" si="73"/>
        <v>13.918730186630842</v>
      </c>
      <c r="AN692">
        <f t="shared" si="75"/>
        <v>0.23079800056775082</v>
      </c>
      <c r="AO692">
        <f t="shared" si="76"/>
        <v>0.89088028219151871</v>
      </c>
    </row>
    <row r="693" spans="35:41" x14ac:dyDescent="0.45">
      <c r="AI693" s="92">
        <f t="shared" si="74"/>
        <v>3.8640000000000025</v>
      </c>
      <c r="AJ693" s="92">
        <f t="shared" si="70"/>
        <v>9.8539999999999957</v>
      </c>
      <c r="AK693">
        <f t="shared" si="71"/>
        <v>1.0706673778173923</v>
      </c>
      <c r="AL693">
        <f t="shared" si="72"/>
        <v>1.7753010518223963E-2</v>
      </c>
      <c r="AM693">
        <f t="shared" si="73"/>
        <v>13.942289260261184</v>
      </c>
      <c r="AN693">
        <f t="shared" si="75"/>
        <v>0.23118067572966922</v>
      </c>
      <c r="AO693">
        <f t="shared" si="76"/>
        <v>0.89328213101944243</v>
      </c>
    </row>
    <row r="694" spans="35:41" x14ac:dyDescent="0.45">
      <c r="AI694" s="92">
        <f t="shared" si="74"/>
        <v>3.8680000000000025</v>
      </c>
      <c r="AJ694" s="92">
        <f t="shared" si="70"/>
        <v>9.8479999999999954</v>
      </c>
      <c r="AK694">
        <f t="shared" si="71"/>
        <v>1.0702594674906249</v>
      </c>
      <c r="AL694">
        <f t="shared" si="72"/>
        <v>1.7745669787044678E-2</v>
      </c>
      <c r="AM694">
        <f t="shared" si="73"/>
        <v>13.965847390682676</v>
      </c>
      <c r="AN694">
        <f t="shared" si="75"/>
        <v>0.23156376899182651</v>
      </c>
      <c r="AO694">
        <f t="shared" si="76"/>
        <v>0.89568865846038559</v>
      </c>
    </row>
    <row r="695" spans="35:41" x14ac:dyDescent="0.45">
      <c r="AI695" s="92">
        <f t="shared" si="74"/>
        <v>3.8720000000000026</v>
      </c>
      <c r="AJ695" s="92">
        <f t="shared" si="70"/>
        <v>9.8419999999999952</v>
      </c>
      <c r="AK695">
        <f t="shared" si="71"/>
        <v>1.0698508785335528</v>
      </c>
      <c r="AL695">
        <f t="shared" si="72"/>
        <v>1.7738353411826571E-2</v>
      </c>
      <c r="AM695">
        <f t="shared" si="73"/>
        <v>13.989404500012338</v>
      </c>
      <c r="AN695">
        <f t="shared" si="75"/>
        <v>0.23194727977636875</v>
      </c>
      <c r="AO695">
        <f t="shared" si="76"/>
        <v>0.89809986729410041</v>
      </c>
    </row>
    <row r="696" spans="35:41" x14ac:dyDescent="0.45">
      <c r="AI696" s="92">
        <f t="shared" si="74"/>
        <v>3.8760000000000026</v>
      </c>
      <c r="AJ696" s="92">
        <f t="shared" si="70"/>
        <v>9.835999999999995</v>
      </c>
      <c r="AK696">
        <f t="shared" si="71"/>
        <v>1.069441611807588</v>
      </c>
      <c r="AL696">
        <f t="shared" si="72"/>
        <v>1.7731061244276935E-2</v>
      </c>
      <c r="AM696">
        <f t="shared" si="73"/>
        <v>14.012960510352091</v>
      </c>
      <c r="AN696">
        <f t="shared" si="75"/>
        <v>0.23233120750063951</v>
      </c>
      <c r="AO696">
        <f t="shared" si="76"/>
        <v>0.90051576027247937</v>
      </c>
    </row>
    <row r="697" spans="35:41" x14ac:dyDescent="0.45">
      <c r="AI697" s="92">
        <f t="shared" si="74"/>
        <v>3.8800000000000026</v>
      </c>
      <c r="AJ697" s="92">
        <f t="shared" si="70"/>
        <v>9.8299999999999947</v>
      </c>
      <c r="AK697">
        <f t="shared" si="71"/>
        <v>1.0690316681745671</v>
      </c>
      <c r="AL697">
        <f t="shared" si="72"/>
        <v>1.7723793136650484E-2</v>
      </c>
      <c r="AM697">
        <f t="shared" si="73"/>
        <v>14.036515343789004</v>
      </c>
      <c r="AN697">
        <f t="shared" si="75"/>
        <v>0.23271555157719828</v>
      </c>
      <c r="AO697">
        <f t="shared" si="76"/>
        <v>0.90293634011952995</v>
      </c>
    </row>
    <row r="698" spans="35:41" x14ac:dyDescent="0.45">
      <c r="AI698" s="92">
        <f t="shared" si="74"/>
        <v>3.8840000000000026</v>
      </c>
      <c r="AJ698" s="92">
        <f t="shared" si="70"/>
        <v>9.8239999999999945</v>
      </c>
      <c r="AK698">
        <f t="shared" si="71"/>
        <v>1.068621048496744</v>
      </c>
      <c r="AL698">
        <f t="shared" si="72"/>
        <v>1.7716548941748282E-2</v>
      </c>
      <c r="AM698">
        <f t="shared" si="73"/>
        <v>14.060068922395534</v>
      </c>
      <c r="AN698">
        <f t="shared" si="75"/>
        <v>0.2331003114138393</v>
      </c>
      <c r="AO698">
        <f t="shared" si="76"/>
        <v>0.90536160953135247</v>
      </c>
    </row>
    <row r="699" spans="35:41" x14ac:dyDescent="0.45">
      <c r="AI699" s="92">
        <f t="shared" si="74"/>
        <v>3.8880000000000026</v>
      </c>
      <c r="AJ699" s="92">
        <f t="shared" si="70"/>
        <v>9.8179999999999961</v>
      </c>
      <c r="AK699">
        <f t="shared" si="71"/>
        <v>1.0682097536367905</v>
      </c>
      <c r="AL699">
        <f t="shared" si="72"/>
        <v>1.7709328512916594E-2</v>
      </c>
      <c r="AM699">
        <f t="shared" si="73"/>
        <v>14.083621168229795</v>
      </c>
      <c r="AN699">
        <f t="shared" si="75"/>
        <v>0.23348548641360914</v>
      </c>
      <c r="AO699">
        <f t="shared" si="76"/>
        <v>0.90779157117611298</v>
      </c>
    </row>
    <row r="700" spans="35:41" x14ac:dyDescent="0.45">
      <c r="AI700" s="92">
        <f t="shared" si="74"/>
        <v>3.8920000000000026</v>
      </c>
      <c r="AJ700" s="92">
        <f t="shared" si="70"/>
        <v>9.8119999999999958</v>
      </c>
      <c r="AK700">
        <f t="shared" si="71"/>
        <v>1.0677977844577875</v>
      </c>
      <c r="AL700">
        <f t="shared" si="72"/>
        <v>1.7702131704045804E-2</v>
      </c>
      <c r="AM700">
        <f t="shared" si="73"/>
        <v>14.107172003335762</v>
      </c>
      <c r="AN700">
        <f t="shared" si="75"/>
        <v>0.23387107597482529</v>
      </c>
      <c r="AO700">
        <f t="shared" si="76"/>
        <v>0.91022622769402062</v>
      </c>
    </row>
    <row r="701" spans="35:41" x14ac:dyDescent="0.45">
      <c r="AI701" s="92">
        <f t="shared" si="74"/>
        <v>3.8960000000000026</v>
      </c>
      <c r="AJ701" s="92">
        <f t="shared" si="70"/>
        <v>9.8059999999999956</v>
      </c>
      <c r="AK701">
        <f t="shared" si="71"/>
        <v>1.0673851418232254</v>
      </c>
      <c r="AL701">
        <f t="shared" si="72"/>
        <v>1.7694958369569327E-2</v>
      </c>
      <c r="AM701">
        <f t="shared" si="73"/>
        <v>14.130721349743574</v>
      </c>
      <c r="AN701">
        <f t="shared" si="75"/>
        <v>0.234257079491095</v>
      </c>
      <c r="AO701">
        <f t="shared" si="76"/>
        <v>0.91266558169730672</v>
      </c>
    </row>
    <row r="702" spans="35:41" x14ac:dyDescent="0.45">
      <c r="AI702" s="92">
        <f t="shared" si="74"/>
        <v>3.9000000000000026</v>
      </c>
      <c r="AJ702" s="92">
        <f t="shared" si="70"/>
        <v>9.7999999999999954</v>
      </c>
      <c r="AK702">
        <f t="shared" si="71"/>
        <v>1.0669718265969983</v>
      </c>
      <c r="AL702">
        <f t="shared" si="72"/>
        <v>1.7687808364462522E-2</v>
      </c>
      <c r="AM702">
        <f t="shared" si="73"/>
        <v>14.154269129469732</v>
      </c>
      <c r="AN702">
        <f t="shared" si="75"/>
        <v>0.23464349635133347</v>
      </c>
      <c r="AO702">
        <f t="shared" si="76"/>
        <v>0.9151096357702011</v>
      </c>
    </row>
    <row r="703" spans="35:41" x14ac:dyDescent="0.45">
      <c r="AI703" s="92">
        <f t="shared" si="74"/>
        <v>3.9040000000000026</v>
      </c>
      <c r="AJ703" s="92">
        <f t="shared" si="70"/>
        <v>9.7939999999999969</v>
      </c>
      <c r="AK703">
        <f t="shared" si="71"/>
        <v>1.0665578396434001</v>
      </c>
      <c r="AL703">
        <f t="shared" si="72"/>
        <v>1.7680681544241558E-2</v>
      </c>
      <c r="AM703">
        <f t="shared" si="73"/>
        <v>14.177815264517369</v>
      </c>
      <c r="AN703">
        <f t="shared" si="75"/>
        <v>0.2350303259397824</v>
      </c>
      <c r="AO703">
        <f t="shared" si="76"/>
        <v>0.91755839246891113</v>
      </c>
    </row>
    <row r="704" spans="35:41" x14ac:dyDescent="0.45">
      <c r="AI704" s="92">
        <f t="shared" si="74"/>
        <v>3.9080000000000026</v>
      </c>
      <c r="AJ704" s="92">
        <f t="shared" si="70"/>
        <v>9.7879999999999967</v>
      </c>
      <c r="AK704">
        <f t="shared" si="71"/>
        <v>1.0661431818271214</v>
      </c>
      <c r="AL704">
        <f t="shared" si="72"/>
        <v>1.7673577764962339E-2</v>
      </c>
      <c r="AM704">
        <f t="shared" si="73"/>
        <v>14.201359676876484</v>
      </c>
      <c r="AN704">
        <f t="shared" si="75"/>
        <v>0.23541756763602853</v>
      </c>
      <c r="AO704">
        <f t="shared" si="76"/>
        <v>0.92001185432160015</v>
      </c>
    </row>
    <row r="705" spans="35:41" x14ac:dyDescent="0.45">
      <c r="AI705" s="92">
        <f t="shared" si="74"/>
        <v>3.9120000000000026</v>
      </c>
      <c r="AJ705" s="92">
        <f t="shared" si="70"/>
        <v>9.7819999999999965</v>
      </c>
      <c r="AK705">
        <f t="shared" si="71"/>
        <v>1.0657278540132449</v>
      </c>
      <c r="AL705">
        <f t="shared" si="72"/>
        <v>1.7666496883219432E-2</v>
      </c>
      <c r="AM705">
        <f t="shared" si="73"/>
        <v>14.22490228852419</v>
      </c>
      <c r="AN705">
        <f t="shared" si="75"/>
        <v>0.23580522081502278</v>
      </c>
      <c r="AO705">
        <f t="shared" si="76"/>
        <v>0.92247002382836973</v>
      </c>
    </row>
    <row r="706" spans="35:41" x14ac:dyDescent="0.45">
      <c r="AI706" s="92">
        <f t="shared" si="74"/>
        <v>3.9160000000000026</v>
      </c>
      <c r="AJ706" s="92">
        <f t="shared" ref="AJ706:AJ769" si="77">$AE$21+$AE$22*AI706</f>
        <v>9.7759999999999962</v>
      </c>
      <c r="AK706">
        <f t="shared" ref="AK706:AK769" si="78">$AE$3*AJ706^6+$AE$4*AJ706^5+$AE$5*AJ706^4+$AE$6*AJ706^3+$AE$7*AJ706^2+$AE$8*AJ706+$AE$9</f>
        <v>1.0653118570672424</v>
      </c>
      <c r="AL706">
        <f t="shared" ref="AL706:AL769" si="79">$AG$3*AJ706^6+$AG$4*AJ706^5+$AG$5*AJ706^4+$AG$6*AJ706^3+$AG$7*AJ706^2+$AG$8*AJ706+$AG$9</f>
        <v>1.7659438756144917E-2</v>
      </c>
      <c r="AM706">
        <f t="shared" ref="AM706:AM769" si="80">0.5*$AE$18*$AE$17^2*$AE$16*AI706^2*AK706*$AE$15</f>
        <v>14.248443021424965</v>
      </c>
      <c r="AN706">
        <f t="shared" si="75"/>
        <v>0.23619328484709842</v>
      </c>
      <c r="AO706">
        <f t="shared" si="76"/>
        <v>0.92493290346123802</v>
      </c>
    </row>
    <row r="707" spans="35:41" x14ac:dyDescent="0.45">
      <c r="AI707" s="92">
        <f t="shared" ref="AI707:AI770" si="81">AI706+$AE$15</f>
        <v>3.9200000000000026</v>
      </c>
      <c r="AJ707" s="92">
        <f t="shared" si="77"/>
        <v>9.769999999999996</v>
      </c>
      <c r="AK707">
        <f t="shared" si="78"/>
        <v>1.0648951918549709</v>
      </c>
      <c r="AL707">
        <f t="shared" si="79"/>
        <v>1.7652403241407381E-2</v>
      </c>
      <c r="AM707">
        <f t="shared" si="80"/>
        <v>14.271981797530881</v>
      </c>
      <c r="AN707">
        <f t="shared" ref="AN707:AN770" si="82">0.5*$AE$18*$AE$17^2*$AE$16*AI707^2*AL707*$AE$15</f>
        <v>0.23658175909799062</v>
      </c>
      <c r="AO707">
        <f t="shared" ref="AO707:AO770" si="83">AN707*AI707</f>
        <v>0.92740049566412386</v>
      </c>
    </row>
    <row r="708" spans="35:41" x14ac:dyDescent="0.45">
      <c r="AI708" s="92">
        <f t="shared" si="81"/>
        <v>3.9240000000000026</v>
      </c>
      <c r="AJ708" s="92">
        <f t="shared" si="77"/>
        <v>9.7639999999999958</v>
      </c>
      <c r="AK708">
        <f t="shared" si="78"/>
        <v>1.0644778592426676</v>
      </c>
      <c r="AL708">
        <f t="shared" si="79"/>
        <v>1.7645390197210738E-2</v>
      </c>
      <c r="AM708">
        <f t="shared" si="80"/>
        <v>14.295518538781854</v>
      </c>
      <c r="AN708">
        <f t="shared" si="82"/>
        <v>0.23697064292885456</v>
      </c>
      <c r="AO708">
        <f t="shared" si="83"/>
        <v>0.92987280285282592</v>
      </c>
    </row>
    <row r="709" spans="35:41" x14ac:dyDescent="0.45">
      <c r="AI709" s="92">
        <f t="shared" si="81"/>
        <v>3.9280000000000026</v>
      </c>
      <c r="AJ709" s="92">
        <f t="shared" si="77"/>
        <v>9.7579999999999956</v>
      </c>
      <c r="AK709">
        <f t="shared" si="78"/>
        <v>1.064059860096948</v>
      </c>
      <c r="AL709">
        <f t="shared" si="79"/>
        <v>1.7638399482293191E-2</v>
      </c>
      <c r="AM709">
        <f t="shared" si="80"/>
        <v>14.319053167105897</v>
      </c>
      <c r="AN709">
        <f t="shared" si="82"/>
        <v>0.23735993569628475</v>
      </c>
      <c r="AO709">
        <f t="shared" si="83"/>
        <v>0.93234982741500705</v>
      </c>
    </row>
    <row r="710" spans="35:41" x14ac:dyDescent="0.45">
      <c r="AI710" s="92">
        <f t="shared" si="81"/>
        <v>3.9320000000000026</v>
      </c>
      <c r="AJ710" s="92">
        <f t="shared" si="77"/>
        <v>9.7519999999999953</v>
      </c>
      <c r="AK710">
        <f t="shared" si="78"/>
        <v>1.0636411952848006</v>
      </c>
      <c r="AL710">
        <f t="shared" si="79"/>
        <v>1.7631430955926126E-2</v>
      </c>
      <c r="AM710">
        <f t="shared" si="80"/>
        <v>14.342585604419346</v>
      </c>
      <c r="AN710">
        <f t="shared" si="82"/>
        <v>0.23774963675233401</v>
      </c>
      <c r="AO710">
        <f t="shared" si="83"/>
        <v>0.93483157171017794</v>
      </c>
    </row>
    <row r="711" spans="35:41" x14ac:dyDescent="0.45">
      <c r="AI711" s="92">
        <f t="shared" si="81"/>
        <v>3.9360000000000026</v>
      </c>
      <c r="AJ711" s="92">
        <f t="shared" si="77"/>
        <v>9.7459999999999951</v>
      </c>
      <c r="AK711">
        <f t="shared" si="78"/>
        <v>1.0632218656735839</v>
      </c>
      <c r="AL711">
        <f t="shared" si="79"/>
        <v>1.7624484477913038E-2</v>
      </c>
      <c r="AM711">
        <f t="shared" si="80"/>
        <v>14.366115772627113</v>
      </c>
      <c r="AN711">
        <f t="shared" si="82"/>
        <v>0.23813974544453251</v>
      </c>
      <c r="AO711">
        <f t="shared" si="83"/>
        <v>0.93731803806968061</v>
      </c>
    </row>
    <row r="712" spans="35:41" x14ac:dyDescent="0.45">
      <c r="AI712" s="92">
        <f t="shared" si="81"/>
        <v>3.9400000000000026</v>
      </c>
      <c r="AJ712" s="92">
        <f t="shared" si="77"/>
        <v>9.7399999999999949</v>
      </c>
      <c r="AK712">
        <f t="shared" si="78"/>
        <v>1.0628018721310224</v>
      </c>
      <c r="AL712">
        <f t="shared" si="79"/>
        <v>1.7617559908588407E-2</v>
      </c>
      <c r="AM712">
        <f t="shared" si="80"/>
        <v>14.389643593622921</v>
      </c>
      <c r="AN712">
        <f t="shared" si="82"/>
        <v>0.23853026111590664</v>
      </c>
      <c r="AO712">
        <f t="shared" si="83"/>
        <v>0.93980922879667284</v>
      </c>
    </row>
    <row r="713" spans="35:41" x14ac:dyDescent="0.45">
      <c r="AI713" s="92">
        <f t="shared" si="81"/>
        <v>3.9440000000000026</v>
      </c>
      <c r="AJ713" s="92">
        <f t="shared" si="77"/>
        <v>9.7339999999999947</v>
      </c>
      <c r="AK713">
        <f t="shared" si="78"/>
        <v>1.0623812155252028</v>
      </c>
      <c r="AL713">
        <f t="shared" si="79"/>
        <v>1.7610657108816659E-2</v>
      </c>
      <c r="AM713">
        <f t="shared" si="80"/>
        <v>14.41316898928955</v>
      </c>
      <c r="AN713">
        <f t="shared" si="82"/>
        <v>0.23892118310499849</v>
      </c>
      <c r="AO713">
        <f t="shared" si="83"/>
        <v>0.94230514616611472</v>
      </c>
    </row>
    <row r="714" spans="35:41" x14ac:dyDescent="0.45">
      <c r="AI714" s="92">
        <f t="shared" si="81"/>
        <v>3.9480000000000026</v>
      </c>
      <c r="AJ714" s="92">
        <f t="shared" si="77"/>
        <v>9.7279999999999944</v>
      </c>
      <c r="AK714">
        <f t="shared" si="78"/>
        <v>1.0619598967245705</v>
      </c>
      <c r="AL714">
        <f t="shared" si="79"/>
        <v>1.760377593999107E-2</v>
      </c>
      <c r="AM714">
        <f t="shared" si="80"/>
        <v>14.436691881499083</v>
      </c>
      <c r="AN714">
        <f t="shared" si="82"/>
        <v>0.23931251074588525</v>
      </c>
      <c r="AO714">
        <f t="shared" si="83"/>
        <v>0.9448057924247556</v>
      </c>
    </row>
    <row r="715" spans="35:41" x14ac:dyDescent="0.45">
      <c r="AI715" s="92">
        <f t="shared" si="81"/>
        <v>3.9520000000000026</v>
      </c>
      <c r="AJ715" s="92">
        <f t="shared" si="77"/>
        <v>9.721999999999996</v>
      </c>
      <c r="AK715">
        <f t="shared" si="78"/>
        <v>1.0615379165979253</v>
      </c>
      <c r="AL715">
        <f t="shared" si="79"/>
        <v>1.759691626403263E-2</v>
      </c>
      <c r="AM715">
        <f t="shared" si="80"/>
        <v>14.460212192113129</v>
      </c>
      <c r="AN715">
        <f t="shared" si="82"/>
        <v>0.23970424336819757</v>
      </c>
      <c r="AO715">
        <f t="shared" si="83"/>
        <v>0.9473111697911174</v>
      </c>
    </row>
    <row r="716" spans="35:41" x14ac:dyDescent="0.45">
      <c r="AI716" s="92">
        <f t="shared" si="81"/>
        <v>3.9560000000000026</v>
      </c>
      <c r="AJ716" s="92">
        <f t="shared" si="77"/>
        <v>9.7159999999999958</v>
      </c>
      <c r="AK716">
        <f t="shared" si="78"/>
        <v>1.0611152760144176</v>
      </c>
      <c r="AL716">
        <f t="shared" si="79"/>
        <v>1.7590077943389043E-2</v>
      </c>
      <c r="AM716">
        <f t="shared" si="80"/>
        <v>14.483729842983076</v>
      </c>
      <c r="AN716">
        <f t="shared" si="82"/>
        <v>0.24009638029713998</v>
      </c>
      <c r="AO716">
        <f t="shared" si="83"/>
        <v>0.94982128045548642</v>
      </c>
    </row>
    <row r="717" spans="35:41" x14ac:dyDescent="0.45">
      <c r="AI717" s="92">
        <f t="shared" si="81"/>
        <v>3.9600000000000026</v>
      </c>
      <c r="AJ717" s="92">
        <f t="shared" si="77"/>
        <v>9.7099999999999955</v>
      </c>
      <c r="AK717">
        <f t="shared" si="78"/>
        <v>1.0606919758435456</v>
      </c>
      <c r="AL717">
        <f t="shared" si="79"/>
        <v>1.7583260841033566E-2</v>
      </c>
      <c r="AM717">
        <f t="shared" si="80"/>
        <v>14.507244755950328</v>
      </c>
      <c r="AN717">
        <f t="shared" si="82"/>
        <v>0.2404889208535094</v>
      </c>
      <c r="AO717">
        <f t="shared" si="83"/>
        <v>0.95233612657989786</v>
      </c>
    </row>
    <row r="718" spans="35:41" x14ac:dyDescent="0.45">
      <c r="AI718" s="92">
        <f t="shared" si="81"/>
        <v>3.9640000000000026</v>
      </c>
      <c r="AJ718" s="92">
        <f t="shared" si="77"/>
        <v>9.7039999999999953</v>
      </c>
      <c r="AK718">
        <f t="shared" si="78"/>
        <v>1.060268016955151</v>
      </c>
      <c r="AL718">
        <f t="shared" si="79"/>
        <v>1.7576464820463995E-2</v>
      </c>
      <c r="AM718">
        <f t="shared" si="80"/>
        <v>14.530756852846554</v>
      </c>
      <c r="AN718">
        <f t="shared" si="82"/>
        <v>0.24088186435371547</v>
      </c>
      <c r="AO718">
        <f t="shared" si="83"/>
        <v>0.95485571029812877</v>
      </c>
    </row>
    <row r="719" spans="35:41" x14ac:dyDescent="0.45">
      <c r="AI719" s="92">
        <f t="shared" si="81"/>
        <v>3.9680000000000026</v>
      </c>
      <c r="AJ719" s="92">
        <f t="shared" si="77"/>
        <v>9.6979999999999968</v>
      </c>
      <c r="AK719">
        <f t="shared" si="78"/>
        <v>1.059843400219415</v>
      </c>
      <c r="AL719">
        <f t="shared" si="79"/>
        <v>1.7569689745701535E-2</v>
      </c>
      <c r="AM719">
        <f t="shared" si="80"/>
        <v>14.554266055493907</v>
      </c>
      <c r="AN719">
        <f t="shared" si="82"/>
        <v>0.24127521010979908</v>
      </c>
      <c r="AO719">
        <f t="shared" si="83"/>
        <v>0.95738003371568337</v>
      </c>
    </row>
    <row r="720" spans="35:41" x14ac:dyDescent="0.45">
      <c r="AI720" s="92">
        <f t="shared" si="81"/>
        <v>3.9720000000000026</v>
      </c>
      <c r="AJ720" s="92">
        <f t="shared" si="77"/>
        <v>9.6919999999999966</v>
      </c>
      <c r="AK720">
        <f t="shared" si="78"/>
        <v>1.0594181265068547</v>
      </c>
      <c r="AL720">
        <f t="shared" si="79"/>
        <v>1.7562935481289736E-2</v>
      </c>
      <c r="AM720">
        <f t="shared" si="80"/>
        <v>14.577772285705276</v>
      </c>
      <c r="AN720">
        <f t="shared" si="82"/>
        <v>0.24166895742945246</v>
      </c>
      <c r="AO720">
        <f t="shared" si="83"/>
        <v>0.95990909890978582</v>
      </c>
    </row>
    <row r="721" spans="35:41" x14ac:dyDescent="0.45">
      <c r="AI721" s="92">
        <f t="shared" si="81"/>
        <v>3.9760000000000026</v>
      </c>
      <c r="AJ721" s="92">
        <f t="shared" si="77"/>
        <v>9.6859999999999964</v>
      </c>
      <c r="AK721">
        <f t="shared" si="78"/>
        <v>1.0589921966883196</v>
      </c>
      <c r="AL721">
        <f t="shared" si="79"/>
        <v>1.7556201892293427E-2</v>
      </c>
      <c r="AM721">
        <f t="shared" si="80"/>
        <v>14.601275465284527</v>
      </c>
      <c r="AN721">
        <f t="shared" si="82"/>
        <v>0.24206310561603894</v>
      </c>
      <c r="AO721">
        <f t="shared" si="83"/>
        <v>0.96244290792937148</v>
      </c>
    </row>
    <row r="722" spans="35:41" x14ac:dyDescent="0.45">
      <c r="AI722" s="92">
        <f t="shared" si="81"/>
        <v>3.9800000000000026</v>
      </c>
      <c r="AJ722" s="92">
        <f t="shared" si="77"/>
        <v>9.6799999999999962</v>
      </c>
      <c r="AK722">
        <f t="shared" si="78"/>
        <v>1.0585656116349873</v>
      </c>
      <c r="AL722">
        <f t="shared" si="79"/>
        <v>1.7549488844297634E-2</v>
      </c>
      <c r="AM722">
        <f t="shared" si="80"/>
        <v>14.624775516026714</v>
      </c>
      <c r="AN722">
        <f t="shared" si="82"/>
        <v>0.2424576539686121</v>
      </c>
      <c r="AO722">
        <f t="shared" si="83"/>
        <v>0.96498146279507679</v>
      </c>
    </row>
    <row r="723" spans="35:41" x14ac:dyDescent="0.45">
      <c r="AI723" s="92">
        <f t="shared" si="81"/>
        <v>3.9840000000000027</v>
      </c>
      <c r="AJ723" s="92">
        <f t="shared" si="77"/>
        <v>9.6739999999999959</v>
      </c>
      <c r="AK723">
        <f t="shared" si="78"/>
        <v>1.0581383722183613</v>
      </c>
      <c r="AL723">
        <f t="shared" si="79"/>
        <v>1.7542796203406454E-2</v>
      </c>
      <c r="AM723">
        <f t="shared" si="80"/>
        <v>14.648272359718369</v>
      </c>
      <c r="AN723">
        <f t="shared" si="82"/>
        <v>0.24285260178193549</v>
      </c>
      <c r="AO723">
        <f t="shared" si="83"/>
        <v>0.96752476549923161</v>
      </c>
    </row>
    <row r="724" spans="35:41" x14ac:dyDescent="0.45">
      <c r="AI724" s="92">
        <f t="shared" si="81"/>
        <v>3.9880000000000027</v>
      </c>
      <c r="AJ724" s="92">
        <f t="shared" si="77"/>
        <v>9.6679999999999957</v>
      </c>
      <c r="AK724">
        <f t="shared" si="78"/>
        <v>1.0577104793102645</v>
      </c>
      <c r="AL724">
        <f t="shared" si="79"/>
        <v>1.7536123836242097E-2</v>
      </c>
      <c r="AM724">
        <f t="shared" si="80"/>
        <v>14.671765918137675</v>
      </c>
      <c r="AN724">
        <f t="shared" si="82"/>
        <v>0.24324794834650335</v>
      </c>
      <c r="AO724">
        <f t="shared" si="83"/>
        <v>0.97007281800585599</v>
      </c>
    </row>
    <row r="725" spans="35:41" x14ac:dyDescent="0.45">
      <c r="AI725" s="92">
        <f t="shared" si="81"/>
        <v>3.9920000000000027</v>
      </c>
      <c r="AJ725" s="92">
        <f t="shared" si="77"/>
        <v>9.6619999999999955</v>
      </c>
      <c r="AK725">
        <f t="shared" si="78"/>
        <v>1.0572819337828385</v>
      </c>
      <c r="AL725">
        <f t="shared" si="79"/>
        <v>1.7529471609943663E-2</v>
      </c>
      <c r="AM725">
        <f t="shared" si="80"/>
        <v>14.695256113054752</v>
      </c>
      <c r="AN725">
        <f t="shared" si="82"/>
        <v>0.24364369294855878</v>
      </c>
      <c r="AO725">
        <f t="shared" si="83"/>
        <v>0.9726256222506473</v>
      </c>
    </row>
    <row r="726" spans="35:41" x14ac:dyDescent="0.45">
      <c r="AI726" s="92">
        <f t="shared" si="81"/>
        <v>3.9960000000000027</v>
      </c>
      <c r="AJ726" s="92">
        <f t="shared" si="77"/>
        <v>9.6559999999999953</v>
      </c>
      <c r="AK726">
        <f t="shared" si="78"/>
        <v>1.0568527365085383</v>
      </c>
      <c r="AL726">
        <f t="shared" si="79"/>
        <v>1.7522839392166194E-2</v>
      </c>
      <c r="AM726">
        <f t="shared" si="80"/>
        <v>14.718742866231871</v>
      </c>
      <c r="AN726">
        <f t="shared" si="82"/>
        <v>0.24403983487011513</v>
      </c>
      <c r="AO726">
        <f t="shared" si="83"/>
        <v>0.97518318014098071</v>
      </c>
    </row>
    <row r="727" spans="35:41" x14ac:dyDescent="0.45">
      <c r="AI727" s="92">
        <f t="shared" si="81"/>
        <v>4.0000000000000027</v>
      </c>
      <c r="AJ727" s="92">
        <f t="shared" si="77"/>
        <v>9.649999999999995</v>
      </c>
      <c r="AK727">
        <f t="shared" si="78"/>
        <v>1.0564228883601288</v>
      </c>
      <c r="AL727">
        <f t="shared" si="79"/>
        <v>1.7516227051079542E-2</v>
      </c>
      <c r="AM727">
        <f t="shared" si="80"/>
        <v>14.742226099423695</v>
      </c>
      <c r="AN727">
        <f t="shared" si="82"/>
        <v>0.24443637338897525</v>
      </c>
      <c r="AO727">
        <f t="shared" si="83"/>
        <v>0.97774549355590168</v>
      </c>
    </row>
    <row r="728" spans="35:41" x14ac:dyDescent="0.45">
      <c r="AI728" s="92">
        <f t="shared" si="81"/>
        <v>4.0040000000000022</v>
      </c>
      <c r="AJ728" s="92">
        <f t="shared" si="77"/>
        <v>9.6439999999999948</v>
      </c>
      <c r="AK728">
        <f t="shared" si="78"/>
        <v>1.0559923902106807</v>
      </c>
      <c r="AL728">
        <f t="shared" si="79"/>
        <v>1.7509634455367275E-2</v>
      </c>
      <c r="AM728">
        <f t="shared" si="80"/>
        <v>14.765705734377496</v>
      </c>
      <c r="AN728">
        <f t="shared" si="82"/>
        <v>0.24483330777875087</v>
      </c>
      <c r="AO728">
        <f t="shared" si="83"/>
        <v>0.98031256434611902</v>
      </c>
    </row>
    <row r="729" spans="35:41" x14ac:dyDescent="0.45">
      <c r="AI729" s="92">
        <f t="shared" si="81"/>
        <v>4.0080000000000018</v>
      </c>
      <c r="AJ729" s="92">
        <f t="shared" si="77"/>
        <v>9.6379999999999963</v>
      </c>
      <c r="AK729">
        <f t="shared" si="78"/>
        <v>1.0555612429335681</v>
      </c>
      <c r="AL729">
        <f t="shared" si="79"/>
        <v>1.7503061474225669E-2</v>
      </c>
      <c r="AM729">
        <f t="shared" si="80"/>
        <v>14.789181692833434</v>
      </c>
      <c r="AN729">
        <f t="shared" si="82"/>
        <v>0.24523063730888384</v>
      </c>
      <c r="AO729">
        <f t="shared" si="83"/>
        <v>0.98288439433400687</v>
      </c>
    </row>
    <row r="730" spans="35:41" x14ac:dyDescent="0.45">
      <c r="AI730" s="92">
        <f t="shared" si="81"/>
        <v>4.0120000000000013</v>
      </c>
      <c r="AJ730" s="92">
        <f t="shared" si="77"/>
        <v>9.6319999999999979</v>
      </c>
      <c r="AK730">
        <f t="shared" si="78"/>
        <v>1.0551294474024633</v>
      </c>
      <c r="AL730">
        <f t="shared" si="79"/>
        <v>1.7496507977362602E-2</v>
      </c>
      <c r="AM730">
        <f t="shared" si="80"/>
        <v>14.812653896524745</v>
      </c>
      <c r="AN730">
        <f t="shared" si="82"/>
        <v>0.24562836124466539</v>
      </c>
      <c r="AO730">
        <f t="shared" si="83"/>
        <v>0.98546098531359783</v>
      </c>
    </row>
    <row r="731" spans="35:41" x14ac:dyDescent="0.45">
      <c r="AI731" s="92">
        <f t="shared" si="81"/>
        <v>4.0160000000000009</v>
      </c>
      <c r="AJ731" s="92">
        <f t="shared" si="77"/>
        <v>9.6259999999999977</v>
      </c>
      <c r="AK731">
        <f t="shared" si="78"/>
        <v>1.0546970044913344</v>
      </c>
      <c r="AL731">
        <f t="shared" si="79"/>
        <v>1.7489973834996477E-2</v>
      </c>
      <c r="AM731">
        <f t="shared" si="80"/>
        <v>14.836122267177997</v>
      </c>
      <c r="AN731">
        <f t="shared" si="82"/>
        <v>0.24602647884725623</v>
      </c>
      <c r="AO731">
        <f t="shared" si="83"/>
        <v>0.98804233905058125</v>
      </c>
    </row>
    <row r="732" spans="35:41" x14ac:dyDescent="0.45">
      <c r="AI732" s="92">
        <f t="shared" si="81"/>
        <v>4.0200000000000005</v>
      </c>
      <c r="AJ732" s="92">
        <f t="shared" si="77"/>
        <v>9.6199999999999974</v>
      </c>
      <c r="AK732">
        <f t="shared" si="78"/>
        <v>1.05426391507444</v>
      </c>
      <c r="AL732">
        <f t="shared" si="79"/>
        <v>1.7483458917855153E-2</v>
      </c>
      <c r="AM732">
        <f t="shared" si="80"/>
        <v>14.859586726513307</v>
      </c>
      <c r="AN732">
        <f t="shared" si="82"/>
        <v>0.24642498937370655</v>
      </c>
      <c r="AO732">
        <f t="shared" si="83"/>
        <v>0.99062845728230042</v>
      </c>
    </row>
    <row r="733" spans="35:41" x14ac:dyDescent="0.45">
      <c r="AI733" s="92">
        <f t="shared" si="81"/>
        <v>4.024</v>
      </c>
      <c r="AJ733" s="92">
        <f t="shared" si="77"/>
        <v>9.613999999999999</v>
      </c>
      <c r="AK733">
        <f t="shared" si="78"/>
        <v>1.0538301800263277</v>
      </c>
      <c r="AL733">
        <f t="shared" si="79"/>
        <v>1.7476963097174947E-2</v>
      </c>
      <c r="AM733">
        <f t="shared" si="80"/>
        <v>14.883047196244611</v>
      </c>
      <c r="AN733">
        <f t="shared" si="82"/>
        <v>0.24682389207697752</v>
      </c>
      <c r="AO733">
        <f t="shared" si="83"/>
        <v>0.99321934171775761</v>
      </c>
    </row>
    <row r="734" spans="35:41" x14ac:dyDescent="0.45">
      <c r="AI734" s="92">
        <f t="shared" si="81"/>
        <v>4.0279999999999996</v>
      </c>
      <c r="AJ734" s="92">
        <f t="shared" si="77"/>
        <v>9.6080000000000005</v>
      </c>
      <c r="AK734">
        <f t="shared" si="78"/>
        <v>1.0533958002218289</v>
      </c>
      <c r="AL734">
        <f t="shared" si="79"/>
        <v>1.7470486244699438E-2</v>
      </c>
      <c r="AM734">
        <f t="shared" si="80"/>
        <v>14.906503598079855</v>
      </c>
      <c r="AN734">
        <f t="shared" si="82"/>
        <v>0.24722318620595937</v>
      </c>
      <c r="AO734">
        <f t="shared" si="83"/>
        <v>0.99581499403760421</v>
      </c>
    </row>
    <row r="735" spans="35:41" x14ac:dyDescent="0.45">
      <c r="AI735" s="92">
        <f t="shared" si="81"/>
        <v>4.0319999999999991</v>
      </c>
      <c r="AJ735" s="92">
        <f t="shared" si="77"/>
        <v>9.6020000000000003</v>
      </c>
      <c r="AK735">
        <f t="shared" si="78"/>
        <v>1.0529607765360551</v>
      </c>
      <c r="AL735">
        <f t="shared" si="79"/>
        <v>1.746402823267855E-2</v>
      </c>
      <c r="AM735">
        <f t="shared" si="80"/>
        <v>14.929955853721246</v>
      </c>
      <c r="AN735">
        <f t="shared" si="82"/>
        <v>0.24762287100549385</v>
      </c>
      <c r="AO735">
        <f t="shared" si="83"/>
        <v>0.99841541589415095</v>
      </c>
    </row>
    <row r="736" spans="35:41" x14ac:dyDescent="0.45">
      <c r="AI736" s="92">
        <f t="shared" si="81"/>
        <v>4.0359999999999987</v>
      </c>
      <c r="AJ736" s="92">
        <f t="shared" si="77"/>
        <v>9.5960000000000001</v>
      </c>
      <c r="AK736">
        <f t="shared" si="78"/>
        <v>1.0525251098443953</v>
      </c>
      <c r="AL736">
        <f t="shared" si="79"/>
        <v>1.7457588933867361E-2</v>
      </c>
      <c r="AM736">
        <f t="shared" si="80"/>
        <v>14.953403884865484</v>
      </c>
      <c r="AN736">
        <f t="shared" si="82"/>
        <v>0.24802294571639286</v>
      </c>
      <c r="AO736">
        <f t="shared" si="83"/>
        <v>1.0010206089113614</v>
      </c>
    </row>
    <row r="737" spans="35:41" x14ac:dyDescent="0.45">
      <c r="AI737" s="92">
        <f t="shared" si="81"/>
        <v>4.0399999999999983</v>
      </c>
      <c r="AJ737" s="92">
        <f t="shared" si="77"/>
        <v>9.5900000000000016</v>
      </c>
      <c r="AK737">
        <f t="shared" si="78"/>
        <v>1.0520888010225118</v>
      </c>
      <c r="AL737">
        <f t="shared" si="79"/>
        <v>1.7451168221525121E-2</v>
      </c>
      <c r="AM737">
        <f t="shared" si="80"/>
        <v>14.976847613203995</v>
      </c>
      <c r="AN737">
        <f t="shared" si="82"/>
        <v>0.24842340957545983</v>
      </c>
      <c r="AO737">
        <f t="shared" si="83"/>
        <v>1.0036305746848573</v>
      </c>
    </row>
    <row r="738" spans="35:41" x14ac:dyDescent="0.45">
      <c r="AI738" s="92">
        <f t="shared" si="81"/>
        <v>4.0439999999999978</v>
      </c>
      <c r="AJ738" s="92">
        <f t="shared" si="77"/>
        <v>9.5840000000000032</v>
      </c>
      <c r="AK738">
        <f t="shared" si="78"/>
        <v>1.0516518509463355</v>
      </c>
      <c r="AL738">
        <f t="shared" si="79"/>
        <v>1.7444765969414154E-2</v>
      </c>
      <c r="AM738">
        <f t="shared" si="80"/>
        <v>15.000286960423148</v>
      </c>
      <c r="AN738">
        <f t="shared" si="82"/>
        <v>0.24882426181550993</v>
      </c>
      <c r="AO738">
        <f t="shared" si="83"/>
        <v>1.0062453147819217</v>
      </c>
    </row>
    <row r="739" spans="35:41" x14ac:dyDescent="0.45">
      <c r="AI739" s="92">
        <f t="shared" si="81"/>
        <v>4.0479999999999974</v>
      </c>
      <c r="AJ739" s="92">
        <f t="shared" si="77"/>
        <v>9.578000000000003</v>
      </c>
      <c r="AK739">
        <f t="shared" si="78"/>
        <v>1.051214260492064</v>
      </c>
      <c r="AL739">
        <f t="shared" si="79"/>
        <v>1.7438382051798818E-2</v>
      </c>
      <c r="AM739">
        <f t="shared" si="80"/>
        <v>15.023721848204497</v>
      </c>
      <c r="AN739">
        <f t="shared" si="82"/>
        <v>0.24922550166539043</v>
      </c>
      <c r="AO739">
        <f t="shared" si="83"/>
        <v>1.0088648307414998</v>
      </c>
    </row>
    <row r="740" spans="35:41" x14ac:dyDescent="0.45">
      <c r="AI740" s="92">
        <f t="shared" si="81"/>
        <v>4.0519999999999969</v>
      </c>
      <c r="AJ740" s="92">
        <f t="shared" si="77"/>
        <v>9.5720000000000027</v>
      </c>
      <c r="AK740">
        <f t="shared" si="78"/>
        <v>1.0507760305361575</v>
      </c>
      <c r="AL740">
        <f t="shared" si="79"/>
        <v>1.7432016343444403E-2</v>
      </c>
      <c r="AM740">
        <f t="shared" si="80"/>
        <v>15.047152198225024</v>
      </c>
      <c r="AN740">
        <f t="shared" si="82"/>
        <v>0.24962712835000106</v>
      </c>
      <c r="AO740">
        <f t="shared" si="83"/>
        <v>1.0114891240742034</v>
      </c>
    </row>
    <row r="741" spans="35:41" x14ac:dyDescent="0.45">
      <c r="AI741" s="92">
        <f t="shared" si="81"/>
        <v>4.0559999999999965</v>
      </c>
      <c r="AJ741" s="92">
        <f t="shared" si="77"/>
        <v>9.5660000000000043</v>
      </c>
      <c r="AK741">
        <f t="shared" si="78"/>
        <v>1.0503371619553339</v>
      </c>
      <c r="AL741">
        <f t="shared" si="79"/>
        <v>1.7425668719616143E-2</v>
      </c>
      <c r="AM741">
        <f t="shared" si="80"/>
        <v>15.070577932157333</v>
      </c>
      <c r="AN741">
        <f t="shared" si="82"/>
        <v>0.25002914109031515</v>
      </c>
      <c r="AO741">
        <f t="shared" si="83"/>
        <v>1.0141181962623174</v>
      </c>
    </row>
    <row r="742" spans="35:41" x14ac:dyDescent="0.45">
      <c r="AI742" s="92">
        <f t="shared" si="81"/>
        <v>4.0599999999999961</v>
      </c>
      <c r="AJ742" s="92">
        <f t="shared" si="77"/>
        <v>9.5600000000000058</v>
      </c>
      <c r="AK742">
        <f t="shared" si="78"/>
        <v>1.0498976556265667</v>
      </c>
      <c r="AL742">
        <f t="shared" si="79"/>
        <v>1.7419339056078099E-2</v>
      </c>
      <c r="AM742">
        <f t="shared" si="80"/>
        <v>15.093998971669905</v>
      </c>
      <c r="AN742">
        <f t="shared" si="82"/>
        <v>0.25043153910339971</v>
      </c>
      <c r="AO742">
        <f t="shared" si="83"/>
        <v>1.0167520487598019</v>
      </c>
    </row>
    <row r="743" spans="35:41" x14ac:dyDescent="0.45">
      <c r="AI743" s="92">
        <f t="shared" si="81"/>
        <v>4.0639999999999956</v>
      </c>
      <c r="AJ743" s="92">
        <f t="shared" si="77"/>
        <v>9.5540000000000056</v>
      </c>
      <c r="AK743">
        <f t="shared" si="78"/>
        <v>1.0494575124270806</v>
      </c>
      <c r="AL743">
        <f t="shared" si="79"/>
        <v>1.7413027229092104E-2</v>
      </c>
      <c r="AM743">
        <f t="shared" si="80"/>
        <v>15.117415238427331</v>
      </c>
      <c r="AN743">
        <f t="shared" si="82"/>
        <v>0.25083432160243618</v>
      </c>
      <c r="AO743">
        <f t="shared" si="83"/>
        <v>1.0193906829922996</v>
      </c>
    </row>
    <row r="744" spans="35:41" x14ac:dyDescent="0.45">
      <c r="AI744" s="92">
        <f t="shared" si="81"/>
        <v>4.0679999999999952</v>
      </c>
      <c r="AJ744" s="92">
        <f t="shared" si="77"/>
        <v>9.5480000000000054</v>
      </c>
      <c r="AK744">
        <f t="shared" si="78"/>
        <v>1.0490167332343485</v>
      </c>
      <c r="AL744">
        <f t="shared" si="79"/>
        <v>1.7406733115416753E-2</v>
      </c>
      <c r="AM744">
        <f t="shared" si="80"/>
        <v>15.140826654090519</v>
      </c>
      <c r="AN744">
        <f t="shared" si="82"/>
        <v>0.25123748779674132</v>
      </c>
      <c r="AO744">
        <f t="shared" si="83"/>
        <v>1.0220341003571425</v>
      </c>
    </row>
    <row r="745" spans="35:41" x14ac:dyDescent="0.45">
      <c r="AI745" s="92">
        <f t="shared" si="81"/>
        <v>4.0719999999999947</v>
      </c>
      <c r="AJ745" s="92">
        <f t="shared" si="77"/>
        <v>9.5420000000000069</v>
      </c>
      <c r="AK745">
        <f t="shared" si="78"/>
        <v>1.0485753189260874</v>
      </c>
      <c r="AL745">
        <f t="shared" si="79"/>
        <v>1.7400456592306296E-2</v>
      </c>
      <c r="AM745">
        <f t="shared" si="80"/>
        <v>15.16423314031695</v>
      </c>
      <c r="AN745">
        <f t="shared" si="82"/>
        <v>0.25164103689178779</v>
      </c>
      <c r="AO745">
        <f t="shared" si="83"/>
        <v>1.0246823022233587</v>
      </c>
    </row>
    <row r="746" spans="35:41" x14ac:dyDescent="0.45">
      <c r="AI746" s="92">
        <f t="shared" si="81"/>
        <v>4.0759999999999943</v>
      </c>
      <c r="AJ746" s="92">
        <f t="shared" si="77"/>
        <v>9.5360000000000085</v>
      </c>
      <c r="AK746">
        <f t="shared" si="78"/>
        <v>1.0481332703802542</v>
      </c>
      <c r="AL746">
        <f t="shared" si="79"/>
        <v>1.7394197537509627E-2</v>
      </c>
      <c r="AM746">
        <f t="shared" si="80"/>
        <v>15.187634618760869</v>
      </c>
      <c r="AN746">
        <f t="shared" si="82"/>
        <v>0.25204496808922505</v>
      </c>
      <c r="AO746">
        <f t="shared" si="83"/>
        <v>1.0273352899316799</v>
      </c>
    </row>
    <row r="747" spans="35:41" x14ac:dyDescent="0.45">
      <c r="AI747" s="92">
        <f t="shared" si="81"/>
        <v>4.0799999999999939</v>
      </c>
      <c r="AJ747" s="92">
        <f t="shared" si="77"/>
        <v>9.5300000000000082</v>
      </c>
      <c r="AK747">
        <f t="shared" si="78"/>
        <v>1.0476905884750434</v>
      </c>
      <c r="AL747">
        <f t="shared" si="79"/>
        <v>1.7387955829269192E-2</v>
      </c>
      <c r="AM747">
        <f t="shared" si="80"/>
        <v>15.211031011073537</v>
      </c>
      <c r="AN747">
        <f t="shared" si="82"/>
        <v>0.25244928058689992</v>
      </c>
      <c r="AO747">
        <f t="shared" si="83"/>
        <v>1.0299930647945501</v>
      </c>
    </row>
    <row r="748" spans="35:41" x14ac:dyDescent="0.45">
      <c r="AI748" s="92">
        <f t="shared" si="81"/>
        <v>4.0839999999999934</v>
      </c>
      <c r="AJ748" s="92">
        <f t="shared" si="77"/>
        <v>9.524000000000008</v>
      </c>
      <c r="AK748">
        <f t="shared" si="78"/>
        <v>1.047247274088883</v>
      </c>
      <c r="AL748">
        <f t="shared" si="79"/>
        <v>1.7381731346319942E-2</v>
      </c>
      <c r="AM748">
        <f t="shared" si="80"/>
        <v>15.234422238903459</v>
      </c>
      <c r="AN748">
        <f t="shared" si="82"/>
        <v>0.25285397357887751</v>
      </c>
      <c r="AO748">
        <f t="shared" si="83"/>
        <v>1.0326556280961341</v>
      </c>
    </row>
    <row r="749" spans="35:41" x14ac:dyDescent="0.45">
      <c r="AI749" s="92">
        <f t="shared" si="81"/>
        <v>4.087999999999993</v>
      </c>
      <c r="AJ749" s="92">
        <f t="shared" si="77"/>
        <v>9.5180000000000096</v>
      </c>
      <c r="AK749">
        <f t="shared" si="78"/>
        <v>1.0468033281004301</v>
      </c>
      <c r="AL749">
        <f t="shared" si="79"/>
        <v>1.7375523967888336E-2</v>
      </c>
      <c r="AM749">
        <f t="shared" si="80"/>
        <v>15.2578082238966</v>
      </c>
      <c r="AN749">
        <f t="shared" si="82"/>
        <v>0.25325904625546275</v>
      </c>
      <c r="AO749">
        <f t="shared" si="83"/>
        <v>1.0353229810923299</v>
      </c>
    </row>
    <row r="750" spans="35:41" x14ac:dyDescent="0.45">
      <c r="AI750" s="92">
        <f t="shared" si="81"/>
        <v>4.0919999999999925</v>
      </c>
      <c r="AJ750" s="92">
        <f t="shared" si="77"/>
        <v>9.5120000000000111</v>
      </c>
      <c r="AK750">
        <f t="shared" si="78"/>
        <v>1.0463587513885684</v>
      </c>
      <c r="AL750">
        <f t="shared" si="79"/>
        <v>1.7369333573691227E-2</v>
      </c>
      <c r="AM750">
        <f t="shared" si="80"/>
        <v>15.281188887696608</v>
      </c>
      <c r="AN750">
        <f t="shared" si="82"/>
        <v>0.25366449780322048</v>
      </c>
      <c r="AO750">
        <f t="shared" si="83"/>
        <v>1.0379951250107764</v>
      </c>
    </row>
    <row r="751" spans="35:41" x14ac:dyDescent="0.45">
      <c r="AI751" s="92">
        <f t="shared" si="81"/>
        <v>4.0959999999999921</v>
      </c>
      <c r="AJ751" s="92">
        <f t="shared" si="77"/>
        <v>9.5060000000000109</v>
      </c>
      <c r="AK751">
        <f t="shared" si="78"/>
        <v>1.0459135448324042</v>
      </c>
      <c r="AL751">
        <f t="shared" si="79"/>
        <v>1.7363160043934813E-2</v>
      </c>
      <c r="AM751">
        <f t="shared" si="80"/>
        <v>15.304564151945049</v>
      </c>
      <c r="AN751">
        <f t="shared" si="82"/>
        <v>0.25407032740499647</v>
      </c>
      <c r="AO751">
        <f t="shared" si="83"/>
        <v>1.0406720610508635</v>
      </c>
    </row>
    <row r="752" spans="35:41" x14ac:dyDescent="0.45">
      <c r="AI752" s="92">
        <f t="shared" si="81"/>
        <v>4.0999999999999917</v>
      </c>
      <c r="AJ752" s="92">
        <f t="shared" si="77"/>
        <v>9.5000000000000107</v>
      </c>
      <c r="AK752">
        <f t="shared" si="78"/>
        <v>1.0454677093112628</v>
      </c>
      <c r="AL752">
        <f t="shared" si="79"/>
        <v>1.735700325931365E-2</v>
      </c>
      <c r="AM752">
        <f t="shared" si="80"/>
        <v>15.327933938281628</v>
      </c>
      <c r="AN752">
        <f t="shared" si="82"/>
        <v>0.25447653423993938</v>
      </c>
      <c r="AO752">
        <f t="shared" si="83"/>
        <v>1.0433537903837493</v>
      </c>
    </row>
    <row r="753" spans="35:41" x14ac:dyDescent="0.45">
      <c r="AI753" s="92">
        <f t="shared" si="81"/>
        <v>4.1039999999999912</v>
      </c>
      <c r="AJ753" s="92">
        <f t="shared" si="77"/>
        <v>9.4940000000000122</v>
      </c>
      <c r="AK753">
        <f t="shared" si="78"/>
        <v>1.0450212457046852</v>
      </c>
      <c r="AL753">
        <f t="shared" si="79"/>
        <v>1.7350863101009546E-2</v>
      </c>
      <c r="AM753">
        <f t="shared" si="80"/>
        <v>15.351298168344417</v>
      </c>
      <c r="AN753">
        <f t="shared" si="82"/>
        <v>0.25488311748352083</v>
      </c>
      <c r="AO753">
        <f t="shared" si="83"/>
        <v>1.0460403141523673</v>
      </c>
    </row>
    <row r="754" spans="35:41" x14ac:dyDescent="0.45">
      <c r="AI754" s="92">
        <f t="shared" si="81"/>
        <v>4.1079999999999908</v>
      </c>
      <c r="AJ754" s="92">
        <f t="shared" si="77"/>
        <v>9.4880000000000138</v>
      </c>
      <c r="AK754">
        <f t="shared" si="78"/>
        <v>1.0445741548924239</v>
      </c>
      <c r="AL754">
        <f t="shared" si="79"/>
        <v>1.7344739450690542E-2</v>
      </c>
      <c r="AM754">
        <f t="shared" si="80"/>
        <v>15.374656763770062</v>
      </c>
      <c r="AN754">
        <f t="shared" si="82"/>
        <v>0.25529007630755696</v>
      </c>
      <c r="AO754">
        <f t="shared" si="83"/>
        <v>1.0487316334714416</v>
      </c>
    </row>
    <row r="755" spans="35:41" x14ac:dyDescent="0.45">
      <c r="AI755" s="92">
        <f t="shared" si="81"/>
        <v>4.1119999999999903</v>
      </c>
      <c r="AJ755" s="92">
        <f t="shared" si="77"/>
        <v>9.4820000000000135</v>
      </c>
      <c r="AK755">
        <f t="shared" si="78"/>
        <v>1.0441264377544395</v>
      </c>
      <c r="AL755">
        <f t="shared" si="79"/>
        <v>1.733863219050984E-2</v>
      </c>
      <c r="AM755">
        <f t="shared" si="80"/>
        <v>15.398009646194021</v>
      </c>
      <c r="AN755">
        <f t="shared" si="82"/>
        <v>0.25569740988022938</v>
      </c>
      <c r="AO755">
        <f t="shared" si="83"/>
        <v>1.0514277494275006</v>
      </c>
    </row>
    <row r="756" spans="35:41" x14ac:dyDescent="0.45">
      <c r="AI756" s="92">
        <f t="shared" si="81"/>
        <v>4.1159999999999899</v>
      </c>
      <c r="AJ756" s="92">
        <f t="shared" si="77"/>
        <v>9.4760000000000133</v>
      </c>
      <c r="AK756">
        <f t="shared" si="78"/>
        <v>1.0436780951708979</v>
      </c>
      <c r="AL756">
        <f t="shared" si="79"/>
        <v>1.7332541203104797E-2</v>
      </c>
      <c r="AM756">
        <f t="shared" si="80"/>
        <v>15.421356737250793</v>
      </c>
      <c r="AN756">
        <f t="shared" si="82"/>
        <v>0.25610511736610636</v>
      </c>
      <c r="AO756">
        <f t="shared" si="83"/>
        <v>1.0541286630788911</v>
      </c>
    </row>
    <row r="757" spans="35:41" x14ac:dyDescent="0.45">
      <c r="AI757" s="92">
        <f t="shared" si="81"/>
        <v>4.1199999999999894</v>
      </c>
      <c r="AJ757" s="92">
        <f t="shared" si="77"/>
        <v>9.4700000000000149</v>
      </c>
      <c r="AK757">
        <f t="shared" si="78"/>
        <v>1.0432291280221664</v>
      </c>
      <c r="AL757">
        <f t="shared" si="79"/>
        <v>1.7326466371595853E-2</v>
      </c>
      <c r="AM757">
        <f t="shared" si="80"/>
        <v>15.444697958574134</v>
      </c>
      <c r="AN757">
        <f t="shared" si="82"/>
        <v>0.25651319792616445</v>
      </c>
      <c r="AO757">
        <f t="shared" si="83"/>
        <v>1.0568343754557947</v>
      </c>
    </row>
    <row r="758" spans="35:41" x14ac:dyDescent="0.45">
      <c r="AI758" s="92">
        <f t="shared" si="81"/>
        <v>4.123999999999989</v>
      </c>
      <c r="AJ758" s="92">
        <f t="shared" si="77"/>
        <v>9.4640000000000164</v>
      </c>
      <c r="AK758">
        <f t="shared" si="78"/>
        <v>1.0427795371888093</v>
      </c>
      <c r="AL758">
        <f t="shared" si="79"/>
        <v>1.7320407579585532E-2</v>
      </c>
      <c r="AM758">
        <f t="shared" si="80"/>
        <v>15.468033231797262</v>
      </c>
      <c r="AN758">
        <f t="shared" si="82"/>
        <v>0.25692165071780937</v>
      </c>
      <c r="AO758">
        <f t="shared" si="83"/>
        <v>1.0595448875602431</v>
      </c>
    </row>
    <row r="759" spans="35:41" x14ac:dyDescent="0.45">
      <c r="AI759" s="92">
        <f t="shared" si="81"/>
        <v>4.1279999999999886</v>
      </c>
      <c r="AJ759" s="92">
        <f t="shared" si="77"/>
        <v>9.4580000000000162</v>
      </c>
      <c r="AK759">
        <f t="shared" si="78"/>
        <v>1.0423293235515849</v>
      </c>
      <c r="AL759">
        <f t="shared" si="79"/>
        <v>1.7314364711157285E-2</v>
      </c>
      <c r="AM759">
        <f t="shared" si="80"/>
        <v>15.491362478553102</v>
      </c>
      <c r="AN759">
        <f t="shared" si="82"/>
        <v>0.2573304748948968</v>
      </c>
      <c r="AO759">
        <f t="shared" si="83"/>
        <v>1.062260200366131</v>
      </c>
    </row>
    <row r="760" spans="35:41" x14ac:dyDescent="0.45">
      <c r="AI760" s="92">
        <f t="shared" si="81"/>
        <v>4.1319999999999881</v>
      </c>
      <c r="AJ760" s="92">
        <f t="shared" si="77"/>
        <v>9.4520000000000159</v>
      </c>
      <c r="AK760">
        <f t="shared" si="78"/>
        <v>1.0418784879914429</v>
      </c>
      <c r="AL760">
        <f t="shared" si="79"/>
        <v>1.7308337650874632E-2</v>
      </c>
      <c r="AM760">
        <f t="shared" si="80"/>
        <v>15.514685620474497</v>
      </c>
      <c r="AN760">
        <f t="shared" si="82"/>
        <v>0.25773966960775518</v>
      </c>
      <c r="AO760">
        <f t="shared" si="83"/>
        <v>1.0649803148192414</v>
      </c>
    </row>
    <row r="761" spans="35:41" x14ac:dyDescent="0.45">
      <c r="AI761" s="92">
        <f t="shared" si="81"/>
        <v>4.1359999999999877</v>
      </c>
      <c r="AJ761" s="92">
        <f t="shared" si="77"/>
        <v>9.4460000000000175</v>
      </c>
      <c r="AK761">
        <f t="shared" si="78"/>
        <v>1.0414270313895195</v>
      </c>
      <c r="AL761">
        <f t="shared" si="79"/>
        <v>1.7302326283779937E-2</v>
      </c>
      <c r="AM761">
        <f t="shared" si="80"/>
        <v>15.538002579194428</v>
      </c>
      <c r="AN761">
        <f t="shared" si="82"/>
        <v>0.258149234003205</v>
      </c>
      <c r="AO761">
        <f t="shared" si="83"/>
        <v>1.0677052318372526</v>
      </c>
    </row>
    <row r="762" spans="35:41" x14ac:dyDescent="0.45">
      <c r="AI762" s="92">
        <f t="shared" si="81"/>
        <v>4.1399999999999872</v>
      </c>
      <c r="AJ762" s="92">
        <f t="shared" si="77"/>
        <v>9.440000000000019</v>
      </c>
      <c r="AK762">
        <f t="shared" si="78"/>
        <v>1.0409749546271345</v>
      </c>
      <c r="AL762">
        <f t="shared" si="79"/>
        <v>1.7296330495393523E-2</v>
      </c>
      <c r="AM762">
        <f t="shared" si="80"/>
        <v>15.561313276346244</v>
      </c>
      <c r="AN762">
        <f t="shared" si="82"/>
        <v>0.25855916722458266</v>
      </c>
      <c r="AO762">
        <f t="shared" si="83"/>
        <v>1.0704349523097689</v>
      </c>
    </row>
    <row r="763" spans="35:41" x14ac:dyDescent="0.45">
      <c r="AI763" s="92">
        <f t="shared" si="81"/>
        <v>4.1439999999999868</v>
      </c>
      <c r="AJ763" s="92">
        <f t="shared" si="77"/>
        <v>9.4340000000000188</v>
      </c>
      <c r="AK763">
        <f t="shared" si="78"/>
        <v>1.0405222585857878</v>
      </c>
      <c r="AL763">
        <f t="shared" si="79"/>
        <v>1.7290350171712501E-2</v>
      </c>
      <c r="AM763">
        <f t="shared" si="80"/>
        <v>15.584617633563868</v>
      </c>
      <c r="AN763">
        <f t="shared" si="82"/>
        <v>0.25896946841175938</v>
      </c>
      <c r="AO763">
        <f t="shared" si="83"/>
        <v>1.0731694770983276</v>
      </c>
    </row>
    <row r="764" spans="35:41" x14ac:dyDescent="0.45">
      <c r="AI764" s="92">
        <f t="shared" si="81"/>
        <v>4.1479999999999864</v>
      </c>
      <c r="AJ764" s="92">
        <f t="shared" si="77"/>
        <v>9.4280000000000186</v>
      </c>
      <c r="AK764">
        <f t="shared" si="78"/>
        <v>1.0400689441471556</v>
      </c>
      <c r="AL764">
        <f t="shared" si="79"/>
        <v>1.7284385199209835E-2</v>
      </c>
      <c r="AM764">
        <f t="shared" si="80"/>
        <v>15.607915572482012</v>
      </c>
      <c r="AN764">
        <f t="shared" si="82"/>
        <v>0.25938013670116428</v>
      </c>
      <c r="AO764">
        <f t="shared" si="83"/>
        <v>1.0759088070364258</v>
      </c>
    </row>
    <row r="765" spans="35:41" x14ac:dyDescent="0.45">
      <c r="AI765" s="92">
        <f t="shared" si="81"/>
        <v>4.1519999999999859</v>
      </c>
      <c r="AJ765" s="92">
        <f t="shared" si="77"/>
        <v>9.4220000000000201</v>
      </c>
      <c r="AK765">
        <f t="shared" si="78"/>
        <v>1.0396150121930872</v>
      </c>
      <c r="AL765">
        <f t="shared" si="79"/>
        <v>1.7278435464833285E-2</v>
      </c>
      <c r="AM765">
        <f t="shared" si="80"/>
        <v>15.631207014736427</v>
      </c>
      <c r="AN765">
        <f t="shared" si="82"/>
        <v>0.25979117122580603</v>
      </c>
      <c r="AO765">
        <f t="shared" si="83"/>
        <v>1.0786529429295431</v>
      </c>
    </row>
    <row r="766" spans="35:41" x14ac:dyDescent="0.45">
      <c r="AI766" s="92">
        <f t="shared" si="81"/>
        <v>4.1559999999999855</v>
      </c>
      <c r="AJ766" s="92">
        <f t="shared" si="77"/>
        <v>9.4160000000000217</v>
      </c>
      <c r="AK766">
        <f t="shared" si="78"/>
        <v>1.0391604636056013</v>
      </c>
      <c r="AL766">
        <f t="shared" si="79"/>
        <v>1.7272500856004323E-2</v>
      </c>
      <c r="AM766">
        <f t="shared" si="80"/>
        <v>15.654491881964081</v>
      </c>
      <c r="AN766">
        <f t="shared" si="82"/>
        <v>0.26020257111529299</v>
      </c>
      <c r="AO766">
        <f t="shared" si="83"/>
        <v>1.0814018855551539</v>
      </c>
    </row>
    <row r="767" spans="35:41" x14ac:dyDescent="0.45">
      <c r="AI767" s="92">
        <f t="shared" si="81"/>
        <v>4.159999999999985</v>
      </c>
      <c r="AJ767" s="92">
        <f t="shared" si="77"/>
        <v>9.4100000000000215</v>
      </c>
      <c r="AK767">
        <f t="shared" si="78"/>
        <v>1.0387052992668822</v>
      </c>
      <c r="AL767">
        <f t="shared" si="79"/>
        <v>1.7266581260617132E-2</v>
      </c>
      <c r="AM767">
        <f t="shared" si="80"/>
        <v>15.6777700958034</v>
      </c>
      <c r="AN767">
        <f t="shared" si="82"/>
        <v>0.26061433549585589</v>
      </c>
      <c r="AO767">
        <f t="shared" si="83"/>
        <v>1.0841556356627566</v>
      </c>
    </row>
    <row r="768" spans="35:41" x14ac:dyDescent="0.45">
      <c r="AI768" s="92">
        <f t="shared" si="81"/>
        <v>4.1639999999999846</v>
      </c>
      <c r="AJ768" s="92">
        <f t="shared" si="77"/>
        <v>9.4040000000000212</v>
      </c>
      <c r="AK768">
        <f t="shared" si="78"/>
        <v>1.038249520059277</v>
      </c>
      <c r="AL768">
        <f t="shared" si="79"/>
        <v>1.726067656703761E-2</v>
      </c>
      <c r="AM768">
        <f t="shared" si="80"/>
        <v>15.701041577894484</v>
      </c>
      <c r="AN768">
        <f t="shared" si="82"/>
        <v>0.26102646349036956</v>
      </c>
      <c r="AO768">
        <f t="shared" si="83"/>
        <v>1.0869141939738949</v>
      </c>
    </row>
    <row r="769" spans="35:41" x14ac:dyDescent="0.45">
      <c r="AI769" s="92">
        <f t="shared" si="81"/>
        <v>4.1679999999999842</v>
      </c>
      <c r="AJ769" s="92">
        <f t="shared" si="77"/>
        <v>9.3980000000000228</v>
      </c>
      <c r="AK769">
        <f t="shared" si="78"/>
        <v>1.037793126865292</v>
      </c>
      <c r="AL769">
        <f t="shared" si="79"/>
        <v>1.7254786664102274E-2</v>
      </c>
      <c r="AM769">
        <f t="shared" si="80"/>
        <v>15.724306249879328</v>
      </c>
      <c r="AN769">
        <f t="shared" si="82"/>
        <v>0.26143895421837365</v>
      </c>
      <c r="AO769">
        <f t="shared" si="83"/>
        <v>1.0896775611821772</v>
      </c>
    </row>
    <row r="770" spans="35:41" x14ac:dyDescent="0.45">
      <c r="AI770" s="92">
        <f t="shared" si="81"/>
        <v>4.1719999999999837</v>
      </c>
      <c r="AJ770" s="92">
        <f t="shared" ref="AJ770:AJ833" si="84">$AE$21+$AE$22*AI770</f>
        <v>9.3920000000000243</v>
      </c>
      <c r="AK770">
        <f t="shared" ref="AK770:AK833" si="85">$AE$3*AJ770^6+$AE$4*AJ770^5+$AE$5*AJ770^4+$AE$6*AJ770^3+$AE$7*AJ770^2+$AE$8*AJ770+$AE$9</f>
        <v>1.0373361205675886</v>
      </c>
      <c r="AL770">
        <f t="shared" ref="AL770:AL833" si="86">$AG$3*AJ770^6+$AG$4*AJ770^5+$AG$5*AJ770^4+$AG$6*AJ770^3+$AG$7*AJ770^2+$AG$8*AJ770+$AG$9</f>
        <v>1.7248911441117277E-2</v>
      </c>
      <c r="AM770">
        <f t="shared" ref="AM770:AM833" si="87">0.5*$AE$18*$AE$17^2*$AE$16*AI770^2*AK770*$AE$15</f>
        <v>15.747564033402016</v>
      </c>
      <c r="AN770">
        <f t="shared" si="82"/>
        <v>0.26185180679609504</v>
      </c>
      <c r="AO770">
        <f t="shared" si="83"/>
        <v>1.0924457379533044</v>
      </c>
    </row>
    <row r="771" spans="35:41" x14ac:dyDescent="0.45">
      <c r="AI771" s="92">
        <f t="shared" ref="AI771:AI834" si="88">AI770+$AE$15</f>
        <v>4.1759999999999833</v>
      </c>
      <c r="AJ771" s="92">
        <f t="shared" si="84"/>
        <v>9.3860000000000241</v>
      </c>
      <c r="AK771">
        <f t="shared" si="85"/>
        <v>1.0368785020489799</v>
      </c>
      <c r="AL771">
        <f t="shared" si="86"/>
        <v>1.7243050787857334E-2</v>
      </c>
      <c r="AM771">
        <f t="shared" si="87"/>
        <v>15.770814850108959</v>
      </c>
      <c r="AN771">
        <f t="shared" ref="AN771:AN834" si="89">0.5*$AE$18*$AE$17^2*$AE$16*AI771^2*AL771*$AE$15</f>
        <v>0.26226502033646915</v>
      </c>
      <c r="AO771">
        <f t="shared" ref="AO771:AO834" si="90">AN771*AI771</f>
        <v>1.0952187249250909</v>
      </c>
    </row>
    <row r="772" spans="35:41" x14ac:dyDescent="0.45">
      <c r="AI772" s="92">
        <f t="shared" si="88"/>
        <v>4.1799999999999828</v>
      </c>
      <c r="AJ772" s="92">
        <f t="shared" si="84"/>
        <v>9.3800000000000239</v>
      </c>
      <c r="AK772">
        <f t="shared" si="85"/>
        <v>1.0364202721924283</v>
      </c>
      <c r="AL772">
        <f t="shared" si="86"/>
        <v>1.7237204594564737E-2</v>
      </c>
      <c r="AM772">
        <f t="shared" si="87"/>
        <v>15.794058621649105</v>
      </c>
      <c r="AN772">
        <f t="shared" si="89"/>
        <v>0.26267859394916188</v>
      </c>
      <c r="AO772">
        <f t="shared" si="90"/>
        <v>1.0979965227074922</v>
      </c>
    </row>
    <row r="773" spans="35:41" x14ac:dyDescent="0.45">
      <c r="AI773" s="92">
        <f t="shared" si="88"/>
        <v>4.1839999999999824</v>
      </c>
      <c r="AJ773" s="92">
        <f t="shared" si="84"/>
        <v>9.3740000000000254</v>
      </c>
      <c r="AK773">
        <f t="shared" si="85"/>
        <v>1.0359614318810404</v>
      </c>
      <c r="AL773">
        <f t="shared" si="86"/>
        <v>1.7231372751948318E-2</v>
      </c>
      <c r="AM773">
        <f t="shared" si="87"/>
        <v>15.817295269674151</v>
      </c>
      <c r="AN773">
        <f t="shared" si="89"/>
        <v>0.26309252674059164</v>
      </c>
      <c r="AO773">
        <f t="shared" si="90"/>
        <v>1.1007791318826308</v>
      </c>
    </row>
    <row r="774" spans="35:41" x14ac:dyDescent="0.45">
      <c r="AI774" s="92">
        <f t="shared" si="88"/>
        <v>4.187999999999982</v>
      </c>
      <c r="AJ774" s="92">
        <f t="shared" si="84"/>
        <v>9.368000000000027</v>
      </c>
      <c r="AK774">
        <f t="shared" si="85"/>
        <v>1.0355019819980649</v>
      </c>
      <c r="AL774">
        <f t="shared" si="86"/>
        <v>1.7225555151182396E-2</v>
      </c>
      <c r="AM774">
        <f t="shared" si="87"/>
        <v>15.840524715838766</v>
      </c>
      <c r="AN774">
        <f t="shared" si="89"/>
        <v>0.2635068178139503</v>
      </c>
      <c r="AO774">
        <f t="shared" si="90"/>
        <v>1.1035665530048191</v>
      </c>
    </row>
    <row r="775" spans="35:41" x14ac:dyDescent="0.45">
      <c r="AI775" s="92">
        <f t="shared" si="88"/>
        <v>4.1919999999999815</v>
      </c>
      <c r="AJ775" s="92">
        <f t="shared" si="84"/>
        <v>9.3620000000000267</v>
      </c>
      <c r="AK775">
        <f t="shared" si="85"/>
        <v>1.0350419234268884</v>
      </c>
      <c r="AL775">
        <f t="shared" si="86"/>
        <v>1.7219751683905781E-2</v>
      </c>
      <c r="AM775">
        <f t="shared" si="87"/>
        <v>15.863746881800788</v>
      </c>
      <c r="AN775">
        <f t="shared" si="89"/>
        <v>0.26392146626922586</v>
      </c>
      <c r="AO775">
        <f t="shared" si="90"/>
        <v>1.1063587866005899</v>
      </c>
    </row>
    <row r="776" spans="35:41" x14ac:dyDescent="0.45">
      <c r="AI776" s="92">
        <f t="shared" si="88"/>
        <v>4.1959999999999811</v>
      </c>
      <c r="AJ776" s="92">
        <f t="shared" si="84"/>
        <v>9.3560000000000265</v>
      </c>
      <c r="AK776">
        <f t="shared" si="85"/>
        <v>1.0345812570510318</v>
      </c>
      <c r="AL776">
        <f t="shared" si="86"/>
        <v>1.7213962242220705E-2</v>
      </c>
      <c r="AM776">
        <f t="shared" si="87"/>
        <v>15.886961689221442</v>
      </c>
      <c r="AN776">
        <f t="shared" si="89"/>
        <v>0.26433647120322346</v>
      </c>
      <c r="AO776">
        <f t="shared" si="90"/>
        <v>1.1091558331687206</v>
      </c>
    </row>
    <row r="777" spans="35:41" x14ac:dyDescent="0.45">
      <c r="AI777" s="92">
        <f t="shared" si="88"/>
        <v>4.1999999999999806</v>
      </c>
      <c r="AJ777" s="92">
        <f t="shared" si="84"/>
        <v>9.3500000000000281</v>
      </c>
      <c r="AK777">
        <f t="shared" si="85"/>
        <v>1.0341199837541475</v>
      </c>
      <c r="AL777">
        <f t="shared" si="86"/>
        <v>1.7208186718691895E-2</v>
      </c>
      <c r="AM777">
        <f t="shared" si="87"/>
        <v>15.910169059765584</v>
      </c>
      <c r="AN777">
        <f t="shared" si="89"/>
        <v>0.26475183170958888</v>
      </c>
      <c r="AO777">
        <f t="shared" si="90"/>
        <v>1.1119576931802682</v>
      </c>
    </row>
    <row r="778" spans="35:41" x14ac:dyDescent="0.45">
      <c r="AI778" s="92">
        <f t="shared" si="88"/>
        <v>4.2039999999999802</v>
      </c>
      <c r="AJ778" s="92">
        <f t="shared" si="84"/>
        <v>9.3440000000000296</v>
      </c>
      <c r="AK778">
        <f t="shared" si="85"/>
        <v>1.0336581044200162</v>
      </c>
      <c r="AL778">
        <f t="shared" si="86"/>
        <v>1.7202425006345425E-2</v>
      </c>
      <c r="AM778">
        <f t="shared" si="87"/>
        <v>15.93336891510187</v>
      </c>
      <c r="AN778">
        <f t="shared" si="89"/>
        <v>0.26516754687882815</v>
      </c>
      <c r="AO778">
        <f t="shared" si="90"/>
        <v>1.1147643670785883</v>
      </c>
    </row>
    <row r="779" spans="35:41" x14ac:dyDescent="0.45">
      <c r="AI779" s="92">
        <f t="shared" si="88"/>
        <v>4.2079999999999798</v>
      </c>
      <c r="AJ779" s="92">
        <f t="shared" si="84"/>
        <v>9.3380000000000294</v>
      </c>
      <c r="AK779">
        <f t="shared" si="85"/>
        <v>1.0331956199325412</v>
      </c>
      <c r="AL779">
        <f t="shared" si="86"/>
        <v>1.7196676998667774E-2</v>
      </c>
      <c r="AM779">
        <f t="shared" si="87"/>
        <v>15.95656117690298</v>
      </c>
      <c r="AN779">
        <f t="shared" si="89"/>
        <v>0.26558361579833123</v>
      </c>
      <c r="AO779">
        <f t="shared" si="90"/>
        <v>1.1175758552793724</v>
      </c>
    </row>
    <row r="780" spans="35:41" x14ac:dyDescent="0.45">
      <c r="AI780" s="92">
        <f t="shared" si="88"/>
        <v>4.2119999999999793</v>
      </c>
      <c r="AJ780" s="92">
        <f t="shared" si="84"/>
        <v>9.3320000000000292</v>
      </c>
      <c r="AK780">
        <f t="shared" si="85"/>
        <v>1.0327325311757485</v>
      </c>
      <c r="AL780">
        <f t="shared" si="86"/>
        <v>1.7190942589604803E-2</v>
      </c>
      <c r="AM780">
        <f t="shared" si="87"/>
        <v>15.979745766845857</v>
      </c>
      <c r="AN780">
        <f t="shared" si="89"/>
        <v>0.26600003755239349</v>
      </c>
      <c r="AO780">
        <f t="shared" si="90"/>
        <v>1.1203921581706759</v>
      </c>
    </row>
    <row r="781" spans="35:41" x14ac:dyDescent="0.45">
      <c r="AI781" s="92">
        <f t="shared" si="88"/>
        <v>4.2159999999999789</v>
      </c>
      <c r="AJ781" s="92">
        <f t="shared" si="84"/>
        <v>9.3260000000000307</v>
      </c>
      <c r="AK781">
        <f t="shared" si="85"/>
        <v>1.0322688390337806</v>
      </c>
      <c r="AL781">
        <f t="shared" si="86"/>
        <v>1.718522167356068E-2</v>
      </c>
      <c r="AM781">
        <f t="shared" si="87"/>
        <v>16.002922606611889</v>
      </c>
      <c r="AN781">
        <f t="shared" si="89"/>
        <v>0.26641681122223732</v>
      </c>
      <c r="AO781">
        <f t="shared" si="90"/>
        <v>1.123213276112947</v>
      </c>
    </row>
    <row r="782" spans="35:41" x14ac:dyDescent="0.45">
      <c r="AI782" s="92">
        <f t="shared" si="88"/>
        <v>4.2199999999999784</v>
      </c>
      <c r="AJ782" s="92">
        <f t="shared" si="84"/>
        <v>9.3200000000000323</v>
      </c>
      <c r="AK782">
        <f t="shared" si="85"/>
        <v>1.0318045443908939</v>
      </c>
      <c r="AL782">
        <f t="shared" si="86"/>
        <v>1.7179514145396937E-2</v>
      </c>
      <c r="AM782">
        <f t="shared" si="87"/>
        <v>16.026091617887115</v>
      </c>
      <c r="AN782">
        <f t="shared" si="89"/>
        <v>0.2668339358860346</v>
      </c>
      <c r="AO782">
        <f t="shared" si="90"/>
        <v>1.1260392094390603</v>
      </c>
    </row>
    <row r="783" spans="35:41" x14ac:dyDescent="0.45">
      <c r="AI783" s="92">
        <f t="shared" si="88"/>
        <v>4.223999999999978</v>
      </c>
      <c r="AJ783" s="92">
        <f t="shared" si="84"/>
        <v>9.314000000000032</v>
      </c>
      <c r="AK783">
        <f t="shared" si="85"/>
        <v>1.0313396481314554</v>
      </c>
      <c r="AL783">
        <f t="shared" si="86"/>
        <v>1.7173819900431382E-2</v>
      </c>
      <c r="AM783">
        <f t="shared" si="87"/>
        <v>16.049252722362468</v>
      </c>
      <c r="AN783">
        <f t="shared" si="89"/>
        <v>0.26725141061892871</v>
      </c>
      <c r="AO783">
        <f t="shared" si="90"/>
        <v>1.1288699584543489</v>
      </c>
    </row>
    <row r="784" spans="35:41" x14ac:dyDescent="0.45">
      <c r="AI784" s="92">
        <f t="shared" si="88"/>
        <v>4.2279999999999776</v>
      </c>
      <c r="AJ784" s="92">
        <f t="shared" si="84"/>
        <v>9.3080000000000318</v>
      </c>
      <c r="AK784">
        <f t="shared" si="85"/>
        <v>1.0308741511399395</v>
      </c>
      <c r="AL784">
        <f t="shared" si="86"/>
        <v>1.7168138834437144E-2</v>
      </c>
      <c r="AM784">
        <f t="shared" si="87"/>
        <v>16.072405841733953</v>
      </c>
      <c r="AN784">
        <f t="shared" si="89"/>
        <v>0.26766923449305652</v>
      </c>
      <c r="AO784">
        <f t="shared" si="90"/>
        <v>1.1317055234366369</v>
      </c>
    </row>
    <row r="785" spans="35:41" x14ac:dyDescent="0.45">
      <c r="AI785" s="92">
        <f t="shared" si="88"/>
        <v>4.2319999999999771</v>
      </c>
      <c r="AJ785" s="92">
        <f t="shared" si="84"/>
        <v>9.3020000000000334</v>
      </c>
      <c r="AK785">
        <f t="shared" si="85"/>
        <v>1.0304080543009242</v>
      </c>
      <c r="AL785">
        <f t="shared" si="86"/>
        <v>1.7162470843641593E-2</v>
      </c>
      <c r="AM785">
        <f t="shared" si="87"/>
        <v>16.095550897702879</v>
      </c>
      <c r="AN785">
        <f t="shared" si="89"/>
        <v>0.26808740657757019</v>
      </c>
      <c r="AO785">
        <f t="shared" si="90"/>
        <v>1.1345459046362709</v>
      </c>
    </row>
    <row r="786" spans="35:41" x14ac:dyDescent="0.45">
      <c r="AI786" s="92">
        <f t="shared" si="88"/>
        <v>4.2359999999999767</v>
      </c>
      <c r="AJ786" s="92">
        <f t="shared" si="84"/>
        <v>9.2960000000000349</v>
      </c>
      <c r="AK786">
        <f t="shared" si="85"/>
        <v>1.0299413584990873</v>
      </c>
      <c r="AL786">
        <f t="shared" si="86"/>
        <v>1.7156815824725408E-2</v>
      </c>
      <c r="AM786">
        <f t="shared" si="87"/>
        <v>16.118687811976042</v>
      </c>
      <c r="AN786">
        <f t="shared" si="89"/>
        <v>0.26850592593866029</v>
      </c>
      <c r="AO786">
        <f t="shared" si="90"/>
        <v>1.1373911022761587</v>
      </c>
    </row>
    <row r="787" spans="35:41" x14ac:dyDescent="0.45">
      <c r="AI787" s="92">
        <f t="shared" si="88"/>
        <v>4.2399999999999762</v>
      </c>
      <c r="AJ787" s="92">
        <f t="shared" si="84"/>
        <v>9.2900000000000347</v>
      </c>
      <c r="AK787">
        <f t="shared" si="85"/>
        <v>1.0294740646192042</v>
      </c>
      <c r="AL787">
        <f t="shared" si="86"/>
        <v>1.7151173674821441E-2</v>
      </c>
      <c r="AM787">
        <f t="shared" si="87"/>
        <v>16.141816506265965</v>
      </c>
      <c r="AN787">
        <f t="shared" si="89"/>
        <v>0.26892479163957611</v>
      </c>
      <c r="AO787">
        <f t="shared" si="90"/>
        <v>1.1402411165517963</v>
      </c>
    </row>
    <row r="788" spans="35:41" x14ac:dyDescent="0.45">
      <c r="AI788" s="92">
        <f t="shared" si="88"/>
        <v>4.2439999999999758</v>
      </c>
      <c r="AJ788" s="92">
        <f t="shared" si="84"/>
        <v>9.2840000000000344</v>
      </c>
      <c r="AK788">
        <f t="shared" si="85"/>
        <v>1.0290061735461433</v>
      </c>
      <c r="AL788">
        <f t="shared" si="86"/>
        <v>1.7145544291513846E-2</v>
      </c>
      <c r="AM788">
        <f t="shared" si="87"/>
        <v>16.164936902291071</v>
      </c>
      <c r="AN788">
        <f t="shared" si="89"/>
        <v>0.26934400274065001</v>
      </c>
      <c r="AO788">
        <f t="shared" si="90"/>
        <v>1.1430959476313121</v>
      </c>
    </row>
    <row r="789" spans="35:41" x14ac:dyDescent="0.45">
      <c r="AI789" s="92">
        <f t="shared" si="88"/>
        <v>4.2479999999999754</v>
      </c>
      <c r="AJ789" s="92">
        <f t="shared" si="84"/>
        <v>9.278000000000036</v>
      </c>
      <c r="AK789">
        <f t="shared" si="85"/>
        <v>1.0285376861648636</v>
      </c>
      <c r="AL789">
        <f t="shared" si="86"/>
        <v>1.7139927572836944E-2</v>
      </c>
      <c r="AM789">
        <f t="shared" si="87"/>
        <v>16.188048921775938</v>
      </c>
      <c r="AN789">
        <f t="shared" si="89"/>
        <v>0.26976355829931792</v>
      </c>
      <c r="AO789">
        <f t="shared" si="90"/>
        <v>1.1459555956554959</v>
      </c>
    </row>
    <row r="790" spans="35:41" x14ac:dyDescent="0.45">
      <c r="AI790" s="92">
        <f t="shared" si="88"/>
        <v>4.2519999999999749</v>
      </c>
      <c r="AJ790" s="92">
        <f t="shared" si="84"/>
        <v>9.2720000000000375</v>
      </c>
      <c r="AK790">
        <f t="shared" si="85"/>
        <v>1.0280686033604105</v>
      </c>
      <c r="AL790">
        <f t="shared" si="86"/>
        <v>1.7134323417274316E-2</v>
      </c>
      <c r="AM790">
        <f t="shared" si="87"/>
        <v>16.21115248645145</v>
      </c>
      <c r="AN790">
        <f t="shared" si="89"/>
        <v>0.27018345737014288</v>
      </c>
      <c r="AO790">
        <f t="shared" si="90"/>
        <v>1.1488200607378407</v>
      </c>
    </row>
    <row r="791" spans="35:41" x14ac:dyDescent="0.45">
      <c r="AI791" s="92">
        <f t="shared" si="88"/>
        <v>4.2559999999999745</v>
      </c>
      <c r="AJ791" s="92">
        <f t="shared" si="84"/>
        <v>9.2660000000000373</v>
      </c>
      <c r="AK791">
        <f t="shared" si="85"/>
        <v>1.0275989260179121</v>
      </c>
      <c r="AL791">
        <f t="shared" si="86"/>
        <v>1.7128731723757701E-2</v>
      </c>
      <c r="AM791">
        <f t="shared" si="87"/>
        <v>16.234247518055032</v>
      </c>
      <c r="AN791">
        <f t="shared" si="89"/>
        <v>0.27060369900483611</v>
      </c>
      <c r="AO791">
        <f t="shared" si="90"/>
        <v>1.1516893429645756</v>
      </c>
    </row>
    <row r="792" spans="35:41" x14ac:dyDescent="0.45">
      <c r="AI792" s="92">
        <f t="shared" si="88"/>
        <v>4.259999999999974</v>
      </c>
      <c r="AJ792" s="92">
        <f t="shared" si="84"/>
        <v>9.2600000000000371</v>
      </c>
      <c r="AK792">
        <f t="shared" si="85"/>
        <v>1.0271286550225778</v>
      </c>
      <c r="AL792">
        <f t="shared" si="86"/>
        <v>1.7123152391666029E-2</v>
      </c>
      <c r="AM792">
        <f t="shared" si="87"/>
        <v>16.257333938330877</v>
      </c>
      <c r="AN792">
        <f t="shared" si="89"/>
        <v>0.27102428225227981</v>
      </c>
      <c r="AO792">
        <f t="shared" si="90"/>
        <v>1.1545634423947049</v>
      </c>
    </row>
    <row r="793" spans="35:41" x14ac:dyDescent="0.45">
      <c r="AI793" s="92">
        <f t="shared" si="88"/>
        <v>4.2639999999999736</v>
      </c>
      <c r="AJ793" s="92">
        <f t="shared" si="84"/>
        <v>9.2540000000000386</v>
      </c>
      <c r="AK793">
        <f t="shared" si="85"/>
        <v>1.0266577912596924</v>
      </c>
      <c r="AL793">
        <f t="shared" si="86"/>
        <v>1.7117585320824451E-2</v>
      </c>
      <c r="AM793">
        <f t="shared" si="87"/>
        <v>16.280411669030098</v>
      </c>
      <c r="AN793">
        <f t="shared" si="89"/>
        <v>0.27144520615854995</v>
      </c>
      <c r="AO793">
        <f t="shared" si="90"/>
        <v>1.1574423590600498</v>
      </c>
    </row>
    <row r="794" spans="35:41" x14ac:dyDescent="0.45">
      <c r="AI794" s="92">
        <f t="shared" si="88"/>
        <v>4.2679999999999731</v>
      </c>
      <c r="AJ794" s="92">
        <f t="shared" si="84"/>
        <v>9.2480000000000402</v>
      </c>
      <c r="AK794">
        <f t="shared" si="85"/>
        <v>1.0261863356146144</v>
      </c>
      <c r="AL794">
        <f t="shared" si="86"/>
        <v>1.7112030411503242E-2</v>
      </c>
      <c r="AM794">
        <f t="shared" si="87"/>
        <v>16.303480631910986</v>
      </c>
      <c r="AN794">
        <f t="shared" si="89"/>
        <v>0.27186646976693746</v>
      </c>
      <c r="AO794">
        <f t="shared" si="90"/>
        <v>1.1603260929652817</v>
      </c>
    </row>
    <row r="795" spans="35:41" x14ac:dyDescent="0.45">
      <c r="AI795" s="92">
        <f t="shared" si="88"/>
        <v>4.2719999999999727</v>
      </c>
      <c r="AJ795" s="92">
        <f t="shared" si="84"/>
        <v>9.24200000000004</v>
      </c>
      <c r="AK795">
        <f t="shared" si="85"/>
        <v>1.0257142889727715</v>
      </c>
      <c r="AL795">
        <f t="shared" si="86"/>
        <v>1.7106487564416878E-2</v>
      </c>
      <c r="AM795">
        <f t="shared" si="87"/>
        <v>16.326540748739173</v>
      </c>
      <c r="AN795">
        <f t="shared" si="89"/>
        <v>0.27228807211797174</v>
      </c>
      <c r="AO795">
        <f t="shared" si="90"/>
        <v>1.1632146440879678</v>
      </c>
    </row>
    <row r="796" spans="35:41" x14ac:dyDescent="0.45">
      <c r="AI796" s="92">
        <f t="shared" si="88"/>
        <v>4.2759999999999723</v>
      </c>
      <c r="AJ796" s="92">
        <f t="shared" si="84"/>
        <v>9.2360000000000397</v>
      </c>
      <c r="AK796">
        <f t="shared" si="85"/>
        <v>1.025241652219659</v>
      </c>
      <c r="AL796">
        <f t="shared" si="86"/>
        <v>1.7100956680722985E-2</v>
      </c>
      <c r="AM796">
        <f t="shared" si="87"/>
        <v>16.349591941287876</v>
      </c>
      <c r="AN796">
        <f t="shared" si="89"/>
        <v>0.2727100122494423</v>
      </c>
      <c r="AO796">
        <f t="shared" si="90"/>
        <v>1.1661080123786076</v>
      </c>
    </row>
    <row r="797" spans="35:41" x14ac:dyDescent="0.45">
      <c r="AI797" s="92">
        <f t="shared" si="88"/>
        <v>4.2799999999999718</v>
      </c>
      <c r="AJ797" s="92">
        <f t="shared" si="84"/>
        <v>9.2300000000000413</v>
      </c>
      <c r="AK797">
        <f t="shared" si="85"/>
        <v>1.0247684262408345</v>
      </c>
      <c r="AL797">
        <f t="shared" si="86"/>
        <v>1.7095437662021366E-2</v>
      </c>
      <c r="AM797">
        <f t="shared" si="87"/>
        <v>16.372634131338067</v>
      </c>
      <c r="AN797">
        <f t="shared" si="89"/>
        <v>0.27313228919642141</v>
      </c>
      <c r="AO797">
        <f t="shared" si="90"/>
        <v>1.1690061977606758</v>
      </c>
    </row>
    <row r="798" spans="35:41" x14ac:dyDescent="0.45">
      <c r="AI798" s="92">
        <f t="shared" si="88"/>
        <v>4.2839999999999714</v>
      </c>
      <c r="AJ798" s="92">
        <f t="shared" si="84"/>
        <v>9.2240000000000428</v>
      </c>
      <c r="AK798">
        <f t="shared" si="85"/>
        <v>1.0242946119219152</v>
      </c>
      <c r="AL798">
        <f t="shared" si="86"/>
        <v>1.7089930410352928E-2</v>
      </c>
      <c r="AM798">
        <f t="shared" si="87"/>
        <v>16.395667240678677</v>
      </c>
      <c r="AN798">
        <f t="shared" si="89"/>
        <v>0.27355490199128601</v>
      </c>
      <c r="AO798">
        <f t="shared" si="90"/>
        <v>1.1719092001306615</v>
      </c>
    </row>
    <row r="799" spans="35:41" x14ac:dyDescent="0.45">
      <c r="AI799" s="92">
        <f t="shared" si="88"/>
        <v>4.2879999999999709</v>
      </c>
      <c r="AJ799" s="92">
        <f t="shared" si="84"/>
        <v>9.2180000000000426</v>
      </c>
      <c r="AK799">
        <f t="shared" si="85"/>
        <v>1.0238202101485754</v>
      </c>
      <c r="AL799">
        <f t="shared" si="86"/>
        <v>1.70844348281988E-2</v>
      </c>
      <c r="AM799">
        <f t="shared" si="87"/>
        <v>16.418691191106831</v>
      </c>
      <c r="AN799">
        <f t="shared" si="89"/>
        <v>0.27397784966374134</v>
      </c>
      <c r="AO799">
        <f t="shared" si="90"/>
        <v>1.1748170193581149</v>
      </c>
    </row>
    <row r="800" spans="35:41" x14ac:dyDescent="0.45">
      <c r="AI800" s="92">
        <f t="shared" si="88"/>
        <v>4.2919999999999705</v>
      </c>
      <c r="AJ800" s="92">
        <f t="shared" si="84"/>
        <v>9.2120000000000424</v>
      </c>
      <c r="AK800">
        <f t="shared" si="85"/>
        <v>1.0233452218065417</v>
      </c>
      <c r="AL800">
        <f t="shared" si="86"/>
        <v>1.7078950818479214E-2</v>
      </c>
      <c r="AM800">
        <f t="shared" si="87"/>
        <v>16.441705904428019</v>
      </c>
      <c r="AN800">
        <f t="shared" si="89"/>
        <v>0.27440113124084198</v>
      </c>
      <c r="AO800">
        <f t="shared" si="90"/>
        <v>1.1777296552856857</v>
      </c>
    </row>
    <row r="801" spans="35:41" x14ac:dyDescent="0.45">
      <c r="AI801" s="92">
        <f t="shared" si="88"/>
        <v>4.2959999999999701</v>
      </c>
      <c r="AJ801" s="92">
        <f t="shared" si="84"/>
        <v>9.2060000000000439</v>
      </c>
      <c r="AK801">
        <f t="shared" si="85"/>
        <v>1.0228696477815915</v>
      </c>
      <c r="AL801">
        <f t="shared" si="86"/>
        <v>1.7073478284552562E-2</v>
      </c>
      <c r="AM801">
        <f t="shared" si="87"/>
        <v>16.464711302456301</v>
      </c>
      <c r="AN801">
        <f t="shared" si="89"/>
        <v>0.2748247457470151</v>
      </c>
      <c r="AO801">
        <f t="shared" si="90"/>
        <v>1.1806471077291687</v>
      </c>
    </row>
    <row r="802" spans="35:41" x14ac:dyDescent="0.45">
      <c r="AI802" s="92">
        <f t="shared" si="88"/>
        <v>4.2999999999999696</v>
      </c>
      <c r="AJ802" s="92">
        <f t="shared" si="84"/>
        <v>9.2000000000000455</v>
      </c>
      <c r="AK802">
        <f t="shared" si="85"/>
        <v>1.022393488959547</v>
      </c>
      <c r="AL802">
        <f t="shared" si="86"/>
        <v>1.7068017130214393E-2</v>
      </c>
      <c r="AM802">
        <f t="shared" si="87"/>
        <v>16.487707307014514</v>
      </c>
      <c r="AN802">
        <f t="shared" si="89"/>
        <v>0.27524869220408282</v>
      </c>
      <c r="AO802">
        <f t="shared" si="90"/>
        <v>1.1835693764775477</v>
      </c>
    </row>
    <row r="803" spans="35:41" x14ac:dyDescent="0.45">
      <c r="AI803" s="92">
        <f t="shared" si="88"/>
        <v>4.3039999999999692</v>
      </c>
      <c r="AJ803" s="92">
        <f t="shared" si="84"/>
        <v>9.1940000000000452</v>
      </c>
      <c r="AK803">
        <f t="shared" si="85"/>
        <v>1.0219167462262746</v>
      </c>
      <c r="AL803">
        <f t="shared" si="86"/>
        <v>1.7062567259696418E-2</v>
      </c>
      <c r="AM803">
        <f t="shared" si="87"/>
        <v>16.510693839934479</v>
      </c>
      <c r="AN803">
        <f t="shared" si="89"/>
        <v>0.27567296963128501</v>
      </c>
      <c r="AO803">
        <f t="shared" si="90"/>
        <v>1.1864964612930422</v>
      </c>
    </row>
    <row r="804" spans="35:41" x14ac:dyDescent="0.45">
      <c r="AI804" s="92">
        <f t="shared" si="88"/>
        <v>4.3079999999999687</v>
      </c>
      <c r="AJ804" s="92">
        <f t="shared" si="84"/>
        <v>9.188000000000045</v>
      </c>
      <c r="AK804">
        <f t="shared" si="85"/>
        <v>1.0214394204676804</v>
      </c>
      <c r="AL804">
        <f t="shared" si="86"/>
        <v>1.7057128577665483E-2</v>
      </c>
      <c r="AM804">
        <f t="shared" si="87"/>
        <v>16.533670823057193</v>
      </c>
      <c r="AN804">
        <f t="shared" si="89"/>
        <v>0.27609757704530086</v>
      </c>
      <c r="AO804">
        <f t="shared" si="90"/>
        <v>1.1894283619111474</v>
      </c>
    </row>
    <row r="805" spans="35:41" x14ac:dyDescent="0.45">
      <c r="AI805" s="92">
        <f t="shared" si="88"/>
        <v>4.3119999999999683</v>
      </c>
      <c r="AJ805" s="92">
        <f t="shared" si="84"/>
        <v>9.1820000000000466</v>
      </c>
      <c r="AK805">
        <f t="shared" si="85"/>
        <v>1.0209615125697069</v>
      </c>
      <c r="AL805">
        <f t="shared" si="86"/>
        <v>1.7051700989222596E-2</v>
      </c>
      <c r="AM805">
        <f t="shared" si="87"/>
        <v>16.556638178233037</v>
      </c>
      <c r="AN805">
        <f t="shared" si="89"/>
        <v>0.2765225134602724</v>
      </c>
      <c r="AO805">
        <f t="shared" si="90"/>
        <v>1.1923650780406858</v>
      </c>
    </row>
    <row r="806" spans="35:41" x14ac:dyDescent="0.45">
      <c r="AI806" s="92">
        <f t="shared" si="88"/>
        <v>4.3159999999999679</v>
      </c>
      <c r="AJ806" s="92">
        <f t="shared" si="84"/>
        <v>9.1760000000000481</v>
      </c>
      <c r="AK806">
        <f t="shared" si="85"/>
        <v>1.0204830234183293</v>
      </c>
      <c r="AL806">
        <f t="shared" si="86"/>
        <v>1.7046284399901971E-2</v>
      </c>
      <c r="AM806">
        <f t="shared" si="87"/>
        <v>16.579595827321945</v>
      </c>
      <c r="AN806">
        <f t="shared" si="89"/>
        <v>0.27694777788782721</v>
      </c>
      <c r="AO806">
        <f t="shared" si="90"/>
        <v>1.1953066093638534</v>
      </c>
    </row>
    <row r="807" spans="35:41" x14ac:dyDescent="0.45">
      <c r="AI807" s="92">
        <f t="shared" si="88"/>
        <v>4.3199999999999674</v>
      </c>
      <c r="AJ807" s="92">
        <f t="shared" si="84"/>
        <v>9.1700000000000479</v>
      </c>
      <c r="AK807">
        <f t="shared" si="85"/>
        <v>1.0200039538995527</v>
      </c>
      <c r="AL807">
        <f t="shared" si="86"/>
        <v>1.7040878715669925E-2</v>
      </c>
      <c r="AM807">
        <f t="shared" si="87"/>
        <v>16.602543692193631</v>
      </c>
      <c r="AN807">
        <f t="shared" si="89"/>
        <v>0.27737336933709944</v>
      </c>
      <c r="AO807">
        <f t="shared" si="90"/>
        <v>1.1982529555362607</v>
      </c>
    </row>
    <row r="808" spans="35:41" x14ac:dyDescent="0.45">
      <c r="AI808" s="92">
        <f t="shared" si="88"/>
        <v>4.323999999999967</v>
      </c>
      <c r="AJ808" s="92">
        <f t="shared" si="84"/>
        <v>9.1640000000000477</v>
      </c>
      <c r="AK808">
        <f t="shared" si="85"/>
        <v>1.0195243048994089</v>
      </c>
      <c r="AL808">
        <f t="shared" si="86"/>
        <v>1.7035483842923978E-2</v>
      </c>
      <c r="AM808">
        <f t="shared" si="87"/>
        <v>16.625481694727803</v>
      </c>
      <c r="AN808">
        <f t="shared" si="89"/>
        <v>0.27779928681475424</v>
      </c>
      <c r="AO808">
        <f t="shared" si="90"/>
        <v>1.2012041161869882</v>
      </c>
    </row>
    <row r="809" spans="35:41" x14ac:dyDescent="0.45">
      <c r="AI809" s="92">
        <f t="shared" si="88"/>
        <v>4.3279999999999665</v>
      </c>
      <c r="AJ809" s="92">
        <f t="shared" si="84"/>
        <v>9.1580000000000492</v>
      </c>
      <c r="AK809">
        <f t="shared" si="85"/>
        <v>1.0190440773039533</v>
      </c>
      <c r="AL809">
        <f t="shared" si="86"/>
        <v>1.7030099688491854E-2</v>
      </c>
      <c r="AM809">
        <f t="shared" si="87"/>
        <v>16.648409756814317</v>
      </c>
      <c r="AN809">
        <f t="shared" si="89"/>
        <v>0.27822552932500938</v>
      </c>
      <c r="AO809">
        <f t="shared" si="90"/>
        <v>1.2041600909186312</v>
      </c>
    </row>
    <row r="810" spans="35:41" x14ac:dyDescent="0.45">
      <c r="AI810" s="92">
        <f t="shared" si="88"/>
        <v>4.3319999999999661</v>
      </c>
      <c r="AJ810" s="92">
        <f t="shared" si="84"/>
        <v>9.1520000000000508</v>
      </c>
      <c r="AK810">
        <f t="shared" si="85"/>
        <v>1.0185632719992606</v>
      </c>
      <c r="AL810">
        <f t="shared" si="86"/>
        <v>1.7024726159630452E-2</v>
      </c>
      <c r="AM810">
        <f t="shared" si="87"/>
        <v>16.671327800353399</v>
      </c>
      <c r="AN810">
        <f t="shared" si="89"/>
        <v>0.27865209586965839</v>
      </c>
      <c r="AO810">
        <f t="shared" si="90"/>
        <v>1.2071208793073507</v>
      </c>
    </row>
    <row r="811" spans="35:41" x14ac:dyDescent="0.45">
      <c r="AI811" s="92">
        <f t="shared" si="88"/>
        <v>4.3359999999999657</v>
      </c>
      <c r="AJ811" s="92">
        <f t="shared" si="84"/>
        <v>9.1460000000000505</v>
      </c>
      <c r="AK811">
        <f t="shared" si="85"/>
        <v>1.0180818898714219</v>
      </c>
      <c r="AL811">
        <f t="shared" si="86"/>
        <v>1.7019363164024852E-2</v>
      </c>
      <c r="AM811">
        <f t="shared" si="87"/>
        <v>16.694235747255835</v>
      </c>
      <c r="AN811">
        <f t="shared" si="89"/>
        <v>0.27907898544809234</v>
      </c>
      <c r="AO811">
        <f t="shared" si="90"/>
        <v>1.2100864809029188</v>
      </c>
    </row>
    <row r="812" spans="35:41" x14ac:dyDescent="0.45">
      <c r="AI812" s="92">
        <f t="shared" si="88"/>
        <v>4.3399999999999652</v>
      </c>
      <c r="AJ812" s="92">
        <f t="shared" si="84"/>
        <v>9.1400000000000503</v>
      </c>
      <c r="AK812">
        <f t="shared" si="85"/>
        <v>1.0175999318065425</v>
      </c>
      <c r="AL812">
        <f t="shared" si="86"/>
        <v>1.7014010609787366E-2</v>
      </c>
      <c r="AM812">
        <f t="shared" si="87"/>
        <v>16.717133519443177</v>
      </c>
      <c r="AN812">
        <f t="shared" si="89"/>
        <v>0.27950619705732327</v>
      </c>
      <c r="AO812">
        <f t="shared" si="90"/>
        <v>1.2130568952287732</v>
      </c>
    </row>
    <row r="813" spans="35:41" x14ac:dyDescent="0.45">
      <c r="AI813" s="92">
        <f t="shared" si="88"/>
        <v>4.3439999999999648</v>
      </c>
      <c r="AJ813" s="92">
        <f t="shared" si="84"/>
        <v>9.1340000000000519</v>
      </c>
      <c r="AK813">
        <f t="shared" si="85"/>
        <v>1.0171173986907374</v>
      </c>
      <c r="AL813">
        <f t="shared" si="86"/>
        <v>1.7008668405456541E-2</v>
      </c>
      <c r="AM813">
        <f t="shared" si="87"/>
        <v>16.740021038847924</v>
      </c>
      <c r="AN813">
        <f t="shared" si="89"/>
        <v>0.2799337296920073</v>
      </c>
      <c r="AO813">
        <f t="shared" si="90"/>
        <v>1.2160321217820698</v>
      </c>
    </row>
    <row r="814" spans="35:41" x14ac:dyDescent="0.45">
      <c r="AI814" s="92">
        <f t="shared" si="88"/>
        <v>4.3479999999999643</v>
      </c>
      <c r="AJ814" s="92">
        <f t="shared" si="84"/>
        <v>9.1280000000000534</v>
      </c>
      <c r="AK814">
        <f t="shared" si="85"/>
        <v>1.0166342914101278</v>
      </c>
      <c r="AL814">
        <f t="shared" si="86"/>
        <v>1.7003336459996125E-2</v>
      </c>
      <c r="AM814">
        <f t="shared" si="87"/>
        <v>16.762898227413729</v>
      </c>
      <c r="AN814">
        <f t="shared" si="89"/>
        <v>0.28036158234446584</v>
      </c>
      <c r="AO814">
        <f t="shared" si="90"/>
        <v>1.2190121600337276</v>
      </c>
    </row>
    <row r="815" spans="35:41" x14ac:dyDescent="0.45">
      <c r="AI815" s="92">
        <f t="shared" si="88"/>
        <v>4.3519999999999639</v>
      </c>
      <c r="AJ815" s="92">
        <f t="shared" si="84"/>
        <v>9.1220000000000532</v>
      </c>
      <c r="AK815">
        <f t="shared" si="85"/>
        <v>1.0161506108508391</v>
      </c>
      <c r="AL815">
        <f t="shared" si="86"/>
        <v>1.6998014682794143E-2</v>
      </c>
      <c r="AM815">
        <f t="shared" si="87"/>
        <v>16.785765007095577</v>
      </c>
      <c r="AN815">
        <f t="shared" si="89"/>
        <v>0.28078975400470979</v>
      </c>
      <c r="AO815">
        <f t="shared" si="90"/>
        <v>1.2219970094284869</v>
      </c>
    </row>
    <row r="816" spans="35:41" x14ac:dyDescent="0.45">
      <c r="AI816" s="92">
        <f t="shared" si="88"/>
        <v>4.3559999999999635</v>
      </c>
      <c r="AJ816" s="92">
        <f t="shared" si="84"/>
        <v>9.1160000000000529</v>
      </c>
      <c r="AK816">
        <f t="shared" si="85"/>
        <v>1.0156663578989973</v>
      </c>
      <c r="AL816">
        <f t="shared" si="86"/>
        <v>1.6992702983661866E-2</v>
      </c>
      <c r="AM816">
        <f t="shared" si="87"/>
        <v>16.80862129986</v>
      </c>
      <c r="AN816">
        <f t="shared" si="89"/>
        <v>0.28121824366046116</v>
      </c>
      <c r="AO816">
        <f t="shared" si="90"/>
        <v>1.2249866693849585</v>
      </c>
    </row>
    <row r="817" spans="35:41" x14ac:dyDescent="0.45">
      <c r="AI817" s="92">
        <f t="shared" si="88"/>
        <v>4.359999999999963</v>
      </c>
      <c r="AJ817" s="92">
        <f t="shared" si="84"/>
        <v>9.1100000000000545</v>
      </c>
      <c r="AK817">
        <f t="shared" si="85"/>
        <v>1.0151815334407246</v>
      </c>
      <c r="AL817">
        <f t="shared" si="86"/>
        <v>1.6987401272832835E-2</v>
      </c>
      <c r="AM817">
        <f t="shared" si="87"/>
        <v>16.831467027685267</v>
      </c>
      <c r="AN817">
        <f t="shared" si="89"/>
        <v>0.28164705029717657</v>
      </c>
      <c r="AO817">
        <f t="shared" si="90"/>
        <v>1.2279811392956794</v>
      </c>
    </row>
    <row r="818" spans="35:41" x14ac:dyDescent="0.45">
      <c r="AI818" s="92">
        <f t="shared" si="88"/>
        <v>4.3639999999999626</v>
      </c>
      <c r="AJ818" s="92">
        <f t="shared" si="84"/>
        <v>9.104000000000056</v>
      </c>
      <c r="AK818">
        <f t="shared" si="85"/>
        <v>1.0146961383621373</v>
      </c>
      <c r="AL818">
        <f t="shared" si="86"/>
        <v>1.6982109460961903E-2</v>
      </c>
      <c r="AM818">
        <f t="shared" si="87"/>
        <v>16.854302112561545</v>
      </c>
      <c r="AN818">
        <f t="shared" si="89"/>
        <v>0.28207617289806941</v>
      </c>
      <c r="AO818">
        <f t="shared" si="90"/>
        <v>1.2309804185271644</v>
      </c>
    </row>
    <row r="819" spans="35:41" x14ac:dyDescent="0.45">
      <c r="AI819" s="92">
        <f t="shared" si="88"/>
        <v>4.3679999999999621</v>
      </c>
      <c r="AJ819" s="92">
        <f t="shared" si="84"/>
        <v>9.0980000000000558</v>
      </c>
      <c r="AK819">
        <f t="shared" si="85"/>
        <v>1.0142101735493425</v>
      </c>
      <c r="AL819">
        <f t="shared" si="86"/>
        <v>1.6976827459124235E-2</v>
      </c>
      <c r="AM819">
        <f t="shared" si="87"/>
        <v>16.877126476491146</v>
      </c>
      <c r="AN819">
        <f t="shared" si="89"/>
        <v>0.28250561044413347</v>
      </c>
      <c r="AO819">
        <f t="shared" si="90"/>
        <v>1.2339845064199644</v>
      </c>
    </row>
    <row r="820" spans="35:41" x14ac:dyDescent="0.45">
      <c r="AI820" s="92">
        <f t="shared" si="88"/>
        <v>4.3719999999999617</v>
      </c>
      <c r="AJ820" s="92">
        <f t="shared" si="84"/>
        <v>9.0920000000000556</v>
      </c>
      <c r="AK820">
        <f t="shared" si="85"/>
        <v>1.0137236398884335</v>
      </c>
      <c r="AL820">
        <f t="shared" si="86"/>
        <v>1.6971555178814299E-2</v>
      </c>
      <c r="AM820">
        <f t="shared" si="87"/>
        <v>16.899940041488659</v>
      </c>
      <c r="AN820">
        <f t="shared" si="89"/>
        <v>0.28293536191416441</v>
      </c>
      <c r="AO820">
        <f t="shared" si="90"/>
        <v>1.2369934022887159</v>
      </c>
    </row>
    <row r="821" spans="35:41" x14ac:dyDescent="0.45">
      <c r="AI821" s="92">
        <f t="shared" si="88"/>
        <v>4.3759999999999613</v>
      </c>
      <c r="AJ821" s="92">
        <f t="shared" si="84"/>
        <v>9.0860000000000571</v>
      </c>
      <c r="AK821">
        <f t="shared" si="85"/>
        <v>1.0132365382654891</v>
      </c>
      <c r="AL821">
        <f t="shared" si="86"/>
        <v>1.6966292531944937E-2</v>
      </c>
      <c r="AM821">
        <f t="shared" si="87"/>
        <v>16.922742729581202</v>
      </c>
      <c r="AN821">
        <f t="shared" si="89"/>
        <v>0.28336542628478389</v>
      </c>
      <c r="AO821">
        <f t="shared" si="90"/>
        <v>1.2400071054222033</v>
      </c>
    </row>
    <row r="822" spans="35:41" x14ac:dyDescent="0.45">
      <c r="AI822" s="92">
        <f t="shared" si="88"/>
        <v>4.3799999999999608</v>
      </c>
      <c r="AJ822" s="92">
        <f t="shared" si="84"/>
        <v>9.0800000000000587</v>
      </c>
      <c r="AK822">
        <f t="shared" si="85"/>
        <v>1.0127488695665678</v>
      </c>
      <c r="AL822">
        <f t="shared" si="86"/>
        <v>1.6961039430846352E-2</v>
      </c>
      <c r="AM822">
        <f t="shared" si="87"/>
        <v>16.945534462808556</v>
      </c>
      <c r="AN822">
        <f t="shared" si="89"/>
        <v>0.28379580253046133</v>
      </c>
      <c r="AO822">
        <f t="shared" si="90"/>
        <v>1.2430256150834096</v>
      </c>
    </row>
    <row r="823" spans="35:41" x14ac:dyDescent="0.45">
      <c r="AI823" s="92">
        <f t="shared" si="88"/>
        <v>4.3839999999999604</v>
      </c>
      <c r="AJ823" s="92">
        <f t="shared" si="84"/>
        <v>9.0740000000000585</v>
      </c>
      <c r="AK823">
        <f t="shared" si="85"/>
        <v>1.0122606346777061</v>
      </c>
      <c r="AL823">
        <f t="shared" si="86"/>
        <v>1.6955795788265119E-2</v>
      </c>
      <c r="AM823">
        <f t="shared" si="87"/>
        <v>16.968315163223391</v>
      </c>
      <c r="AN823">
        <f t="shared" si="89"/>
        <v>0.2842264896235373</v>
      </c>
      <c r="AO823">
        <f t="shared" si="90"/>
        <v>1.2460489305095763</v>
      </c>
    </row>
    <row r="824" spans="35:41" x14ac:dyDescent="0.45">
      <c r="AI824" s="92">
        <f t="shared" si="88"/>
        <v>4.3879999999999599</v>
      </c>
      <c r="AJ824" s="92">
        <f t="shared" si="84"/>
        <v>9.0680000000000582</v>
      </c>
      <c r="AK824">
        <f t="shared" si="85"/>
        <v>1.0117718344849149</v>
      </c>
      <c r="AL824">
        <f t="shared" si="86"/>
        <v>1.6950561517363259E-2</v>
      </c>
      <c r="AM824">
        <f t="shared" si="87"/>
        <v>16.991084752891457</v>
      </c>
      <c r="AN824">
        <f t="shared" si="89"/>
        <v>0.28465748653424644</v>
      </c>
      <c r="AO824">
        <f t="shared" si="90"/>
        <v>1.249077050912262</v>
      </c>
    </row>
    <row r="825" spans="35:41" x14ac:dyDescent="0.45">
      <c r="AI825" s="92">
        <f t="shared" si="88"/>
        <v>4.3919999999999595</v>
      </c>
      <c r="AJ825" s="92">
        <f t="shared" si="84"/>
        <v>9.0620000000000598</v>
      </c>
      <c r="AK825">
        <f t="shared" si="85"/>
        <v>1.011282469874176</v>
      </c>
      <c r="AL825">
        <f t="shared" si="86"/>
        <v>1.6945336531717183E-2</v>
      </c>
      <c r="AM825">
        <f t="shared" si="87"/>
        <v>17.013843153891738</v>
      </c>
      <c r="AN825">
        <f t="shared" si="89"/>
        <v>0.28508879223073946</v>
      </c>
      <c r="AO825">
        <f t="shared" si="90"/>
        <v>1.2521099754773961</v>
      </c>
    </row>
    <row r="826" spans="35:41" x14ac:dyDescent="0.45">
      <c r="AI826" s="92">
        <f t="shared" si="88"/>
        <v>4.3959999999999591</v>
      </c>
      <c r="AJ826" s="92">
        <f t="shared" si="84"/>
        <v>9.0560000000000613</v>
      </c>
      <c r="AK826">
        <f t="shared" si="85"/>
        <v>1.0107925417314394</v>
      </c>
      <c r="AL826">
        <f t="shared" si="86"/>
        <v>1.6940120745316804E-2</v>
      </c>
      <c r="AM826">
        <f t="shared" si="87"/>
        <v>17.036590288316695</v>
      </c>
      <c r="AN826">
        <f t="shared" si="89"/>
        <v>0.28552040567910725</v>
      </c>
      <c r="AO826">
        <f t="shared" si="90"/>
        <v>1.2551477033653438</v>
      </c>
    </row>
    <row r="827" spans="35:41" x14ac:dyDescent="0.45">
      <c r="AI827" s="92">
        <f t="shared" si="88"/>
        <v>4.3999999999999586</v>
      </c>
      <c r="AJ827" s="92">
        <f t="shared" si="84"/>
        <v>9.0500000000000611</v>
      </c>
      <c r="AK827">
        <f t="shared" si="85"/>
        <v>1.0103020509426193</v>
      </c>
      <c r="AL827">
        <f t="shared" si="86"/>
        <v>1.6934914072564484E-2</v>
      </c>
      <c r="AM827">
        <f t="shared" si="87"/>
        <v>17.059326078272399</v>
      </c>
      <c r="AN827">
        <f t="shared" si="89"/>
        <v>0.28595232584340236</v>
      </c>
      <c r="AO827">
        <f t="shared" si="90"/>
        <v>1.2581902337109585</v>
      </c>
    </row>
    <row r="828" spans="35:41" x14ac:dyDescent="0.45">
      <c r="AI828" s="92">
        <f t="shared" si="88"/>
        <v>4.4039999999999582</v>
      </c>
      <c r="AJ828" s="92">
        <f t="shared" si="84"/>
        <v>9.0440000000000609</v>
      </c>
      <c r="AK828">
        <f t="shared" si="85"/>
        <v>1.0098109983935921</v>
      </c>
      <c r="AL828">
        <f t="shared" si="86"/>
        <v>1.6929716428274108E-2</v>
      </c>
      <c r="AM828">
        <f t="shared" si="87"/>
        <v>17.082050445878753</v>
      </c>
      <c r="AN828">
        <f t="shared" si="89"/>
        <v>0.28638455168566296</v>
      </c>
      <c r="AO828">
        <f t="shared" si="90"/>
        <v>1.2612375656236476</v>
      </c>
    </row>
    <row r="829" spans="35:41" x14ac:dyDescent="0.45">
      <c r="AI829" s="92">
        <f t="shared" si="88"/>
        <v>4.4079999999999577</v>
      </c>
      <c r="AJ829" s="92">
        <f t="shared" si="84"/>
        <v>9.0380000000000624</v>
      </c>
      <c r="AK829">
        <f t="shared" si="85"/>
        <v>1.0093193849701916</v>
      </c>
      <c r="AL829">
        <f t="shared" si="86"/>
        <v>1.6924527727670113E-2</v>
      </c>
      <c r="AM829">
        <f t="shared" si="87"/>
        <v>17.104763313269675</v>
      </c>
      <c r="AN829">
        <f t="shared" si="89"/>
        <v>0.28681708216593577</v>
      </c>
      <c r="AO829">
        <f t="shared" si="90"/>
        <v>1.2642896981874328</v>
      </c>
    </row>
    <row r="830" spans="35:41" x14ac:dyDescent="0.45">
      <c r="AI830" s="92">
        <f t="shared" si="88"/>
        <v>4.4119999999999573</v>
      </c>
      <c r="AJ830" s="92">
        <f t="shared" si="84"/>
        <v>9.032000000000064</v>
      </c>
      <c r="AK830">
        <f t="shared" si="85"/>
        <v>1.0088272115582075</v>
      </c>
      <c r="AL830">
        <f t="shared" si="86"/>
        <v>1.6919347886386459E-2</v>
      </c>
      <c r="AM830">
        <f t="shared" si="87"/>
        <v>17.127464602593268</v>
      </c>
      <c r="AN830">
        <f t="shared" si="89"/>
        <v>0.28724991624229718</v>
      </c>
      <c r="AO830">
        <f t="shared" si="90"/>
        <v>1.2673466304610028</v>
      </c>
    </row>
    <row r="831" spans="35:41" x14ac:dyDescent="0.45">
      <c r="AI831" s="92">
        <f t="shared" si="88"/>
        <v>4.4159999999999568</v>
      </c>
      <c r="AJ831" s="92">
        <f t="shared" si="84"/>
        <v>9.0260000000000637</v>
      </c>
      <c r="AK831">
        <f t="shared" si="85"/>
        <v>1.0083344790433812</v>
      </c>
      <c r="AL831">
        <f t="shared" si="86"/>
        <v>1.6914176820465733E-2</v>
      </c>
      <c r="AM831">
        <f t="shared" si="87"/>
        <v>17.150154236012021</v>
      </c>
      <c r="AN831">
        <f t="shared" si="89"/>
        <v>0.28768305287087848</v>
      </c>
      <c r="AO831">
        <f t="shared" si="90"/>
        <v>1.270408361477787</v>
      </c>
    </row>
    <row r="832" spans="35:41" x14ac:dyDescent="0.45">
      <c r="AI832" s="92">
        <f t="shared" si="88"/>
        <v>4.4199999999999564</v>
      </c>
      <c r="AJ832" s="92">
        <f t="shared" si="84"/>
        <v>9.0200000000000635</v>
      </c>
      <c r="AK832">
        <f t="shared" si="85"/>
        <v>1.0078411883114027</v>
      </c>
      <c r="AL832">
        <f t="shared" si="86"/>
        <v>1.6909014446358138E-2</v>
      </c>
      <c r="AM832">
        <f t="shared" si="87"/>
        <v>17.172832135703004</v>
      </c>
      <c r="AN832">
        <f t="shared" si="89"/>
        <v>0.28811649100588765</v>
      </c>
      <c r="AO832">
        <f t="shared" si="90"/>
        <v>1.2734748902460109</v>
      </c>
    </row>
    <row r="833" spans="35:41" x14ac:dyDescent="0.45">
      <c r="AI833" s="92">
        <f t="shared" si="88"/>
        <v>4.423999999999956</v>
      </c>
      <c r="AJ833" s="92">
        <f t="shared" si="84"/>
        <v>9.0140000000000651</v>
      </c>
      <c r="AK833">
        <f t="shared" si="85"/>
        <v>1.0073473402479076</v>
      </c>
      <c r="AL833">
        <f t="shared" si="86"/>
        <v>1.6903860680920525E-2</v>
      </c>
      <c r="AM833">
        <f t="shared" si="87"/>
        <v>17.195498223858028</v>
      </c>
      <c r="AN833">
        <f t="shared" si="89"/>
        <v>0.28855022959963206</v>
      </c>
      <c r="AO833">
        <f t="shared" si="90"/>
        <v>1.2765462157487595</v>
      </c>
    </row>
    <row r="834" spans="35:41" x14ac:dyDescent="0.45">
      <c r="AI834" s="92">
        <f t="shared" si="88"/>
        <v>4.4279999999999555</v>
      </c>
      <c r="AJ834" s="92">
        <f t="shared" ref="AJ834:AJ897" si="91">$AE$21+$AE$22*AI834</f>
        <v>9.0080000000000666</v>
      </c>
      <c r="AK834">
        <f t="shared" ref="AK834:AK897" si="92">$AE$3*AJ834^6+$AE$4*AJ834^5+$AE$5*AJ834^4+$AE$6*AJ834^3+$AE$7*AJ834^2+$AE$8*AJ834+$AE$9</f>
        <v>1.0068529357384739</v>
      </c>
      <c r="AL834">
        <f t="shared" ref="AL834:AL897" si="93">$AG$3*AJ834^6+$AG$4*AJ834^5+$AG$5*AJ834^4+$AG$6*AJ834^3+$AG$7*AJ834^2+$AG$8*AJ834+$AG$9</f>
        <v>1.6898715441415423E-2</v>
      </c>
      <c r="AM834">
        <f t="shared" ref="AM834:AM897" si="94">0.5*$AE$18*$AE$17^2*$AE$16*AI834^2*AK834*$AE$15</f>
        <v>17.21815242268384</v>
      </c>
      <c r="AN834">
        <f t="shared" si="89"/>
        <v>0.28898426760254164</v>
      </c>
      <c r="AO834">
        <f t="shared" si="90"/>
        <v>1.2796223369440416</v>
      </c>
    </row>
    <row r="835" spans="35:41" x14ac:dyDescent="0.45">
      <c r="AI835" s="92">
        <f t="shared" ref="AI835:AI898" si="95">AI834+$AE$15</f>
        <v>4.4319999999999551</v>
      </c>
      <c r="AJ835" s="92">
        <f t="shared" si="91"/>
        <v>9.0020000000000664</v>
      </c>
      <c r="AK835">
        <f t="shared" si="92"/>
        <v>1.0063579756686187</v>
      </c>
      <c r="AL835">
        <f t="shared" si="93"/>
        <v>1.689357864551011E-2</v>
      </c>
      <c r="AM835">
        <f t="shared" si="94"/>
        <v>17.240794654402318</v>
      </c>
      <c r="AN835">
        <f t="shared" ref="AN835:AN898" si="96">0.5*$AE$18*$AE$17^2*$AE$16*AI835^2*AL835*$AE$15</f>
        <v>0.2894186039631923</v>
      </c>
      <c r="AO835">
        <f t="shared" ref="AO835:AO898" si="97">AN835*AI835</f>
        <v>1.2827032527648552</v>
      </c>
    </row>
    <row r="836" spans="35:41" x14ac:dyDescent="0.45">
      <c r="AI836" s="92">
        <f t="shared" si="95"/>
        <v>4.4359999999999546</v>
      </c>
      <c r="AJ836" s="92">
        <f t="shared" si="91"/>
        <v>8.9960000000000662</v>
      </c>
      <c r="AK836">
        <f t="shared" si="92"/>
        <v>1.0058624609237954</v>
      </c>
      <c r="AL836">
        <f t="shared" si="93"/>
        <v>1.6888450211275569E-2</v>
      </c>
      <c r="AM836">
        <f t="shared" si="94"/>
        <v>17.263424841250632</v>
      </c>
      <c r="AN836">
        <f t="shared" si="96"/>
        <v>0.28985323762832754</v>
      </c>
      <c r="AO836">
        <f t="shared" si="97"/>
        <v>1.2857889621192478</v>
      </c>
    </row>
    <row r="837" spans="35:41" x14ac:dyDescent="0.45">
      <c r="AI837" s="92">
        <f t="shared" si="95"/>
        <v>4.4399999999999542</v>
      </c>
      <c r="AJ837" s="92">
        <f t="shared" si="91"/>
        <v>8.9900000000000677</v>
      </c>
      <c r="AK837">
        <f t="shared" si="92"/>
        <v>1.0053663923893903</v>
      </c>
      <c r="AL837">
        <f t="shared" si="93"/>
        <v>1.6883330057185602E-2</v>
      </c>
      <c r="AM837">
        <f t="shared" si="94"/>
        <v>17.286042905481459</v>
      </c>
      <c r="AN837">
        <f t="shared" si="96"/>
        <v>0.29028816754288289</v>
      </c>
      <c r="AO837">
        <f t="shared" si="97"/>
        <v>1.2888794638903867</v>
      </c>
    </row>
    <row r="838" spans="35:41" x14ac:dyDescent="0.45">
      <c r="AI838" s="92">
        <f t="shared" si="95"/>
        <v>4.4439999999999538</v>
      </c>
      <c r="AJ838" s="92">
        <f t="shared" si="91"/>
        <v>8.9840000000000693</v>
      </c>
      <c r="AK838">
        <f t="shared" si="92"/>
        <v>1.0048697709507188</v>
      </c>
      <c r="AL838">
        <f t="shared" si="93"/>
        <v>1.6878218102115834E-2</v>
      </c>
      <c r="AM838">
        <f t="shared" si="94"/>
        <v>17.308648769363121</v>
      </c>
      <c r="AN838">
        <f t="shared" si="96"/>
        <v>0.29072339265000813</v>
      </c>
      <c r="AO838">
        <f t="shared" si="97"/>
        <v>1.2919747569366227</v>
      </c>
    </row>
    <row r="839" spans="35:41" x14ac:dyDescent="0.45">
      <c r="AI839" s="92">
        <f t="shared" si="95"/>
        <v>4.4479999999999533</v>
      </c>
      <c r="AJ839" s="92">
        <f t="shared" si="91"/>
        <v>8.978000000000069</v>
      </c>
      <c r="AK839">
        <f t="shared" si="92"/>
        <v>1.0043725974930233</v>
      </c>
      <c r="AL839">
        <f t="shared" si="93"/>
        <v>1.6873114265342739E-2</v>
      </c>
      <c r="AM839">
        <f t="shared" si="94"/>
        <v>17.331242355179814</v>
      </c>
      <c r="AN839">
        <f t="shared" si="96"/>
        <v>0.29115891189109039</v>
      </c>
      <c r="AO839">
        <f t="shared" si="97"/>
        <v>1.2950748400915564</v>
      </c>
    </row>
    <row r="840" spans="35:41" x14ac:dyDescent="0.45">
      <c r="AI840" s="92">
        <f t="shared" si="95"/>
        <v>4.4519999999999529</v>
      </c>
      <c r="AJ840" s="92">
        <f t="shared" si="91"/>
        <v>8.9720000000000688</v>
      </c>
      <c r="AK840">
        <f t="shared" si="92"/>
        <v>1.0038748729014701</v>
      </c>
      <c r="AL840">
        <f t="shared" si="93"/>
        <v>1.6868018466542678E-2</v>
      </c>
      <c r="AM840">
        <f t="shared" si="94"/>
        <v>17.353823585231751</v>
      </c>
      <c r="AN840">
        <f t="shared" si="96"/>
        <v>0.29159472420577648</v>
      </c>
      <c r="AO840">
        <f t="shared" si="97"/>
        <v>1.2981797121641032</v>
      </c>
    </row>
    <row r="841" spans="35:41" x14ac:dyDescent="0.45">
      <c r="AI841" s="92">
        <f t="shared" si="95"/>
        <v>4.4559999999999524</v>
      </c>
      <c r="AJ841" s="92">
        <f t="shared" si="91"/>
        <v>8.9660000000000704</v>
      </c>
      <c r="AK841">
        <f t="shared" si="92"/>
        <v>1.0033765980611455</v>
      </c>
      <c r="AL841">
        <f t="shared" si="93"/>
        <v>1.6862930625790973E-2</v>
      </c>
      <c r="AM841">
        <f t="shared" si="94"/>
        <v>17.376392381835391</v>
      </c>
      <c r="AN841">
        <f t="shared" si="96"/>
        <v>0.29203082853199708</v>
      </c>
      <c r="AO841">
        <f t="shared" si="97"/>
        <v>1.3012893719385652</v>
      </c>
    </row>
    <row r="842" spans="35:41" x14ac:dyDescent="0.45">
      <c r="AI842" s="92">
        <f t="shared" si="95"/>
        <v>4.459999999999952</v>
      </c>
      <c r="AJ842" s="92">
        <f t="shared" si="91"/>
        <v>8.9600000000000719</v>
      </c>
      <c r="AK842">
        <f t="shared" si="92"/>
        <v>1.0028777738570527</v>
      </c>
      <c r="AL842">
        <f t="shared" si="93"/>
        <v>1.6857850663560898E-2</v>
      </c>
      <c r="AM842">
        <f t="shared" si="94"/>
        <v>17.398948667323545</v>
      </c>
      <c r="AN842">
        <f t="shared" si="96"/>
        <v>0.29246722380598855</v>
      </c>
      <c r="AO842">
        <f t="shared" si="97"/>
        <v>1.3044038181746949</v>
      </c>
    </row>
    <row r="843" spans="35:41" x14ac:dyDescent="0.45">
      <c r="AI843" s="92">
        <f t="shared" si="95"/>
        <v>4.4639999999999516</v>
      </c>
      <c r="AJ843" s="92">
        <f t="shared" si="91"/>
        <v>8.9540000000000717</v>
      </c>
      <c r="AK843">
        <f t="shared" si="92"/>
        <v>1.0023784011741086</v>
      </c>
      <c r="AL843">
        <f t="shared" si="93"/>
        <v>1.6852778500722747E-2</v>
      </c>
      <c r="AM843">
        <f t="shared" si="94"/>
        <v>17.421492364045623</v>
      </c>
      <c r="AN843">
        <f t="shared" si="96"/>
        <v>0.29290390896231661</v>
      </c>
      <c r="AO843">
        <f t="shared" si="97"/>
        <v>1.3075230496077672</v>
      </c>
    </row>
    <row r="844" spans="35:41" x14ac:dyDescent="0.45">
      <c r="AI844" s="92">
        <f t="shared" si="95"/>
        <v>4.4679999999999511</v>
      </c>
      <c r="AJ844" s="92">
        <f t="shared" si="91"/>
        <v>8.9480000000000715</v>
      </c>
      <c r="AK844">
        <f t="shared" si="92"/>
        <v>1.0018784808971422</v>
      </c>
      <c r="AL844">
        <f t="shared" si="93"/>
        <v>1.6847714058542896E-2</v>
      </c>
      <c r="AM844">
        <f t="shared" si="94"/>
        <v>17.444023394367793</v>
      </c>
      <c r="AN844">
        <f t="shared" si="96"/>
        <v>0.29334088293389926</v>
      </c>
      <c r="AO844">
        <f t="shared" si="97"/>
        <v>1.3106470649486475</v>
      </c>
    </row>
    <row r="845" spans="35:41" x14ac:dyDescent="0.45">
      <c r="AI845" s="92">
        <f t="shared" si="95"/>
        <v>4.4719999999999507</v>
      </c>
      <c r="AJ845" s="92">
        <f t="shared" si="91"/>
        <v>8.942000000000073</v>
      </c>
      <c r="AK845">
        <f t="shared" si="92"/>
        <v>1.0013780139108892</v>
      </c>
      <c r="AL845">
        <f t="shared" si="93"/>
        <v>1.6842657258682774E-2</v>
      </c>
      <c r="AM845">
        <f t="shared" si="94"/>
        <v>17.466541680673135</v>
      </c>
      <c r="AN845">
        <f t="shared" si="96"/>
        <v>0.29377814465202884</v>
      </c>
      <c r="AO845">
        <f t="shared" si="97"/>
        <v>1.3137758628838585</v>
      </c>
    </row>
    <row r="846" spans="35:41" x14ac:dyDescent="0.45">
      <c r="AI846" s="92">
        <f t="shared" si="95"/>
        <v>4.4759999999999502</v>
      </c>
      <c r="AJ846" s="92">
        <f t="shared" si="91"/>
        <v>8.9360000000000746</v>
      </c>
      <c r="AK846">
        <f t="shared" si="92"/>
        <v>1.0008770010999906</v>
      </c>
      <c r="AL846">
        <f t="shared" si="93"/>
        <v>1.6837608023197996E-2</v>
      </c>
      <c r="AM846">
        <f t="shared" si="94"/>
        <v>17.489047145361855</v>
      </c>
      <c r="AN846">
        <f t="shared" si="96"/>
        <v>0.29421569304639661</v>
      </c>
      <c r="AO846">
        <f t="shared" si="97"/>
        <v>1.3169094420756566</v>
      </c>
    </row>
    <row r="847" spans="35:41" x14ac:dyDescent="0.45">
      <c r="AI847" s="92">
        <f t="shared" si="95"/>
        <v>4.4799999999999498</v>
      </c>
      <c r="AJ847" s="92">
        <f t="shared" si="91"/>
        <v>8.9300000000000743</v>
      </c>
      <c r="AK847">
        <f t="shared" si="92"/>
        <v>1.0003754433489882</v>
      </c>
      <c r="AL847">
        <f t="shared" si="93"/>
        <v>1.6832566274537341E-2</v>
      </c>
      <c r="AM847">
        <f t="shared" si="94"/>
        <v>17.511539710851448</v>
      </c>
      <c r="AN847">
        <f t="shared" si="96"/>
        <v>0.29465352704511444</v>
      </c>
      <c r="AO847">
        <f t="shared" si="97"/>
        <v>1.320047801162098</v>
      </c>
    </row>
    <row r="848" spans="35:41" x14ac:dyDescent="0.45">
      <c r="AI848" s="92">
        <f t="shared" si="95"/>
        <v>4.4839999999999494</v>
      </c>
      <c r="AJ848" s="92">
        <f t="shared" si="91"/>
        <v>8.9240000000000741</v>
      </c>
      <c r="AK848">
        <f t="shared" si="92"/>
        <v>0.99987334154232321</v>
      </c>
      <c r="AL848">
        <f t="shared" si="93"/>
        <v>1.6827531935541824E-2</v>
      </c>
      <c r="AM848">
        <f t="shared" si="94"/>
        <v>17.534019299576858</v>
      </c>
      <c r="AN848">
        <f t="shared" si="96"/>
        <v>0.2950916455747381</v>
      </c>
      <c r="AO848">
        <f t="shared" si="97"/>
        <v>1.3231909387571108</v>
      </c>
    </row>
    <row r="849" spans="35:41" x14ac:dyDescent="0.45">
      <c r="AI849" s="92">
        <f t="shared" si="95"/>
        <v>4.4879999999999489</v>
      </c>
      <c r="AJ849" s="92">
        <f t="shared" si="91"/>
        <v>8.9180000000000756</v>
      </c>
      <c r="AK849">
        <f t="shared" si="92"/>
        <v>0.99937069656433197</v>
      </c>
      <c r="AL849">
        <f t="shared" si="93"/>
        <v>1.6822504929443757E-2</v>
      </c>
      <c r="AM849">
        <f t="shared" si="94"/>
        <v>17.556485833990692</v>
      </c>
      <c r="AN849">
        <f t="shared" si="96"/>
        <v>0.29553004756029078</v>
      </c>
      <c r="AO849">
        <f t="shared" si="97"/>
        <v>1.32633885345057</v>
      </c>
    </row>
    <row r="850" spans="35:41" x14ac:dyDescent="0.45">
      <c r="AI850" s="92">
        <f t="shared" si="95"/>
        <v>4.4919999999999485</v>
      </c>
      <c r="AJ850" s="92">
        <f t="shared" si="91"/>
        <v>8.9120000000000772</v>
      </c>
      <c r="AK850">
        <f t="shared" si="92"/>
        <v>0.99886750929924262</v>
      </c>
      <c r="AL850">
        <f t="shared" si="93"/>
        <v>1.6817485179865765E-2</v>
      </c>
      <c r="AM850">
        <f t="shared" si="94"/>
        <v>17.578939236563368</v>
      </c>
      <c r="AN850">
        <f t="shared" si="96"/>
        <v>0.29596873192528556</v>
      </c>
      <c r="AO850">
        <f t="shared" si="97"/>
        <v>1.3294915438083674</v>
      </c>
    </row>
    <row r="851" spans="35:41" x14ac:dyDescent="0.45">
      <c r="AI851" s="92">
        <f t="shared" si="95"/>
        <v>4.495999999999948</v>
      </c>
      <c r="AJ851" s="92">
        <f t="shared" si="91"/>
        <v>8.906000000000077</v>
      </c>
      <c r="AK851">
        <f t="shared" si="92"/>
        <v>0.99836378063117248</v>
      </c>
      <c r="AL851">
        <f t="shared" si="93"/>
        <v>1.6812472610819838E-2</v>
      </c>
      <c r="AM851">
        <f t="shared" si="94"/>
        <v>17.601379429783279</v>
      </c>
      <c r="AN851">
        <f t="shared" si="96"/>
        <v>0.29640769759174829</v>
      </c>
      <c r="AO851">
        <f t="shared" si="97"/>
        <v>1.3326490083724849</v>
      </c>
    </row>
    <row r="852" spans="35:41" x14ac:dyDescent="0.45">
      <c r="AI852" s="92">
        <f t="shared" si="95"/>
        <v>4.4999999999999476</v>
      </c>
      <c r="AJ852" s="92">
        <f t="shared" si="91"/>
        <v>8.9000000000000767</v>
      </c>
      <c r="AK852">
        <f t="shared" si="92"/>
        <v>0.99785951144412555</v>
      </c>
      <c r="AL852">
        <f t="shared" si="93"/>
        <v>1.6807467146706404E-2</v>
      </c>
      <c r="AM852">
        <f t="shared" si="94"/>
        <v>17.62380633615701</v>
      </c>
      <c r="AN852">
        <f t="shared" si="96"/>
        <v>0.29684694348024082</v>
      </c>
      <c r="AO852">
        <f t="shared" si="97"/>
        <v>1.3358112456610682</v>
      </c>
    </row>
    <row r="853" spans="35:41" x14ac:dyDescent="0.45">
      <c r="AI853" s="92">
        <f t="shared" si="95"/>
        <v>4.5039999999999472</v>
      </c>
      <c r="AJ853" s="92">
        <f t="shared" si="91"/>
        <v>8.8940000000000783</v>
      </c>
      <c r="AK853">
        <f t="shared" si="92"/>
        <v>0.99735470262198878</v>
      </c>
      <c r="AL853">
        <f t="shared" si="93"/>
        <v>1.6802468712313372E-2</v>
      </c>
      <c r="AM853">
        <f t="shared" si="94"/>
        <v>17.646219878209479</v>
      </c>
      <c r="AN853">
        <f t="shared" si="96"/>
        <v>0.29728646850988449</v>
      </c>
      <c r="AO853">
        <f t="shared" si="97"/>
        <v>1.338978254168504</v>
      </c>
    </row>
    <row r="854" spans="35:41" x14ac:dyDescent="0.45">
      <c r="AI854" s="92">
        <f t="shared" si="95"/>
        <v>4.5079999999999467</v>
      </c>
      <c r="AJ854" s="92">
        <f t="shared" si="91"/>
        <v>8.8880000000000798</v>
      </c>
      <c r="AK854">
        <f t="shared" si="92"/>
        <v>0.99684935504852856</v>
      </c>
      <c r="AL854">
        <f t="shared" si="93"/>
        <v>1.6797477232815168E-2</v>
      </c>
      <c r="AM854">
        <f t="shared" si="94"/>
        <v>17.66861997848412</v>
      </c>
      <c r="AN854">
        <f t="shared" si="96"/>
        <v>0.29772627159838211</v>
      </c>
      <c r="AO854">
        <f t="shared" si="97"/>
        <v>1.3421500323654907</v>
      </c>
    </row>
    <row r="855" spans="35:41" x14ac:dyDescent="0.45">
      <c r="AI855" s="92">
        <f t="shared" si="95"/>
        <v>4.5119999999999463</v>
      </c>
      <c r="AJ855" s="92">
        <f t="shared" si="91"/>
        <v>8.8820000000000796</v>
      </c>
      <c r="AK855">
        <f t="shared" si="92"/>
        <v>0.99634346960738795</v>
      </c>
      <c r="AL855">
        <f t="shared" si="93"/>
        <v>1.6792492633771791E-2</v>
      </c>
      <c r="AM855">
        <f t="shared" si="94"/>
        <v>17.691006559543048</v>
      </c>
      <c r="AN855">
        <f t="shared" si="96"/>
        <v>0.29816635166204164</v>
      </c>
      <c r="AO855">
        <f t="shared" si="97"/>
        <v>1.3453265786991158</v>
      </c>
    </row>
    <row r="856" spans="35:41" x14ac:dyDescent="0.45">
      <c r="AI856" s="92">
        <f t="shared" si="95"/>
        <v>4.5159999999999458</v>
      </c>
      <c r="AJ856" s="92">
        <f t="shared" si="91"/>
        <v>8.8760000000000794</v>
      </c>
      <c r="AK856">
        <f t="shared" si="92"/>
        <v>0.99583704718208454</v>
      </c>
      <c r="AL856">
        <f t="shared" si="93"/>
        <v>1.6787514841127893E-2</v>
      </c>
      <c r="AM856">
        <f t="shared" si="94"/>
        <v>17.713379543967253</v>
      </c>
      <c r="AN856">
        <f t="shared" si="96"/>
        <v>0.29860670761579911</v>
      </c>
      <c r="AO856">
        <f t="shared" si="97"/>
        <v>1.3485078915929325</v>
      </c>
    </row>
    <row r="857" spans="35:41" x14ac:dyDescent="0.45">
      <c r="AI857" s="92">
        <f t="shared" si="95"/>
        <v>4.5199999999999454</v>
      </c>
      <c r="AJ857" s="92">
        <f t="shared" si="91"/>
        <v>8.8700000000000809</v>
      </c>
      <c r="AK857">
        <f t="shared" si="92"/>
        <v>0.9953300886560067</v>
      </c>
      <c r="AL857">
        <f t="shared" si="93"/>
        <v>1.6782543781211797E-2</v>
      </c>
      <c r="AM857">
        <f t="shared" si="94"/>
        <v>17.735738854356761</v>
      </c>
      <c r="AN857">
        <f t="shared" si="96"/>
        <v>0.29904733837324171</v>
      </c>
      <c r="AO857">
        <f t="shared" si="97"/>
        <v>1.3516939694470362</v>
      </c>
    </row>
    <row r="858" spans="35:41" x14ac:dyDescent="0.45">
      <c r="AI858" s="92">
        <f t="shared" si="95"/>
        <v>4.523999999999945</v>
      </c>
      <c r="AJ858" s="92">
        <f t="shared" si="91"/>
        <v>8.8640000000000825</v>
      </c>
      <c r="AK858">
        <f t="shared" si="92"/>
        <v>0.99482259491240965</v>
      </c>
      <c r="AL858">
        <f t="shared" si="93"/>
        <v>1.677757938073457E-2</v>
      </c>
      <c r="AM858">
        <f t="shared" si="94"/>
        <v>17.758084413330792</v>
      </c>
      <c r="AN858">
        <f t="shared" si="96"/>
        <v>0.29948824284663028</v>
      </c>
      <c r="AO858">
        <f t="shared" si="97"/>
        <v>1.3548848106381388</v>
      </c>
    </row>
    <row r="859" spans="35:41" x14ac:dyDescent="0.45">
      <c r="AI859" s="92">
        <f t="shared" si="95"/>
        <v>4.5279999999999445</v>
      </c>
      <c r="AJ859" s="92">
        <f t="shared" si="91"/>
        <v>8.8580000000000823</v>
      </c>
      <c r="AK859">
        <f t="shared" si="92"/>
        <v>0.99431456683441377</v>
      </c>
      <c r="AL859">
        <f t="shared" si="93"/>
        <v>1.6772621566789075E-2</v>
      </c>
      <c r="AM859">
        <f t="shared" si="94"/>
        <v>17.780416143527948</v>
      </c>
      <c r="AN859">
        <f t="shared" si="96"/>
        <v>0.29992941994692274</v>
      </c>
      <c r="AO859">
        <f t="shared" si="97"/>
        <v>1.3580804135196496</v>
      </c>
    </row>
    <row r="860" spans="35:41" x14ac:dyDescent="0.45">
      <c r="AI860" s="92">
        <f t="shared" si="95"/>
        <v>4.5319999999999441</v>
      </c>
      <c r="AJ860" s="92">
        <f t="shared" si="91"/>
        <v>8.852000000000082</v>
      </c>
      <c r="AK860">
        <f t="shared" si="92"/>
        <v>0.99380600530500118</v>
      </c>
      <c r="AL860">
        <f t="shared" si="93"/>
        <v>1.6767670266849031E-2</v>
      </c>
      <c r="AM860">
        <f t="shared" si="94"/>
        <v>17.802733967606375</v>
      </c>
      <c r="AN860">
        <f t="shared" si="96"/>
        <v>0.30037086858379697</v>
      </c>
      <c r="AO860">
        <f t="shared" si="97"/>
        <v>1.3612807764217512</v>
      </c>
    </row>
    <row r="861" spans="35:41" x14ac:dyDescent="0.45">
      <c r="AI861" s="92">
        <f t="shared" si="95"/>
        <v>4.5359999999999436</v>
      </c>
      <c r="AJ861" s="92">
        <f t="shared" si="91"/>
        <v>8.8460000000000836</v>
      </c>
      <c r="AK861">
        <f t="shared" si="92"/>
        <v>0.99329691120701236</v>
      </c>
      <c r="AL861">
        <f t="shared" si="93"/>
        <v>1.6762725408768081E-2</v>
      </c>
      <c r="AM861">
        <f t="shared" si="94"/>
        <v>17.825037808243955</v>
      </c>
      <c r="AN861">
        <f t="shared" si="96"/>
        <v>0.30081258766567415</v>
      </c>
      <c r="AO861">
        <f t="shared" si="97"/>
        <v>1.3644858976514809</v>
      </c>
    </row>
    <row r="862" spans="35:41" x14ac:dyDescent="0.45">
      <c r="AI862" s="92">
        <f t="shared" si="95"/>
        <v>4.5399999999999432</v>
      </c>
      <c r="AJ862" s="92">
        <f t="shared" si="91"/>
        <v>8.8400000000000851</v>
      </c>
      <c r="AK862">
        <f t="shared" si="92"/>
        <v>0.99278728542314321</v>
      </c>
      <c r="AL862">
        <f t="shared" si="93"/>
        <v>1.6757786920778828E-2</v>
      </c>
      <c r="AM862">
        <f t="shared" si="94"/>
        <v>17.847327588138441</v>
      </c>
      <c r="AN862">
        <f t="shared" si="96"/>
        <v>0.30125457609974093</v>
      </c>
      <c r="AO862">
        <f t="shared" si="97"/>
        <v>1.3676957754928067</v>
      </c>
    </row>
    <row r="863" spans="35:41" x14ac:dyDescent="0.45">
      <c r="AI863" s="92">
        <f t="shared" si="95"/>
        <v>4.5439999999999428</v>
      </c>
      <c r="AJ863" s="92">
        <f t="shared" si="91"/>
        <v>8.8340000000000849</v>
      </c>
      <c r="AK863">
        <f t="shared" si="92"/>
        <v>0.9922771288359421</v>
      </c>
      <c r="AL863">
        <f t="shared" si="93"/>
        <v>1.6752854731491913E-2</v>
      </c>
      <c r="AM863">
        <f t="shared" si="94"/>
        <v>17.869603230007627</v>
      </c>
      <c r="AN863">
        <f t="shared" si="96"/>
        <v>0.30169683279197318</v>
      </c>
      <c r="AO863">
        <f t="shared" si="97"/>
        <v>1.370910408206709</v>
      </c>
    </row>
    <row r="864" spans="35:41" x14ac:dyDescent="0.45">
      <c r="AI864" s="92">
        <f t="shared" si="95"/>
        <v>4.5479999999999423</v>
      </c>
      <c r="AJ864" s="92">
        <f t="shared" si="91"/>
        <v>8.8280000000000847</v>
      </c>
      <c r="AK864">
        <f t="shared" si="92"/>
        <v>0.99176644232780675</v>
      </c>
      <c r="AL864">
        <f t="shared" si="93"/>
        <v>1.6747928769895063E-2</v>
      </c>
      <c r="AM864">
        <f t="shared" si="94"/>
        <v>17.891864656589565</v>
      </c>
      <c r="AN864">
        <f t="shared" si="96"/>
        <v>0.30213935664715874</v>
      </c>
      <c r="AO864">
        <f t="shared" si="97"/>
        <v>1.3741297940312605</v>
      </c>
    </row>
    <row r="865" spans="35:41" x14ac:dyDescent="0.45">
      <c r="AI865" s="92">
        <f t="shared" si="95"/>
        <v>4.5519999999999419</v>
      </c>
      <c r="AJ865" s="92">
        <f t="shared" si="91"/>
        <v>8.8220000000000862</v>
      </c>
      <c r="AK865">
        <f t="shared" si="92"/>
        <v>0.99125522678098199</v>
      </c>
      <c r="AL865">
        <f t="shared" si="93"/>
        <v>1.6743008965352184E-2</v>
      </c>
      <c r="AM865">
        <f t="shared" si="94"/>
        <v>17.914111790642682</v>
      </c>
      <c r="AN865">
        <f t="shared" si="96"/>
        <v>0.30258214656892057</v>
      </c>
      <c r="AO865">
        <f t="shared" si="97"/>
        <v>1.3773539311817089</v>
      </c>
    </row>
    <row r="866" spans="35:41" x14ac:dyDescent="0.45">
      <c r="AI866" s="92">
        <f t="shared" si="95"/>
        <v>4.5559999999999414</v>
      </c>
      <c r="AJ866" s="92">
        <f t="shared" si="91"/>
        <v>8.8160000000000878</v>
      </c>
      <c r="AK866">
        <f t="shared" si="92"/>
        <v>0.99074348307755522</v>
      </c>
      <c r="AL866">
        <f t="shared" si="93"/>
        <v>1.6738095247602367E-2</v>
      </c>
      <c r="AM866">
        <f t="shared" si="94"/>
        <v>17.936344554945954</v>
      </c>
      <c r="AN866">
        <f t="shared" si="96"/>
        <v>0.30302520145973882</v>
      </c>
      <c r="AO866">
        <f t="shared" si="97"/>
        <v>1.3805828178505524</v>
      </c>
    </row>
    <row r="867" spans="35:41" x14ac:dyDescent="0.45">
      <c r="AI867" s="92">
        <f t="shared" si="95"/>
        <v>4.559999999999941</v>
      </c>
      <c r="AJ867" s="92">
        <f t="shared" si="91"/>
        <v>8.8100000000000875</v>
      </c>
      <c r="AK867">
        <f t="shared" si="92"/>
        <v>0.99023121209945442</v>
      </c>
      <c r="AL867">
        <f t="shared" si="93"/>
        <v>1.6733187546759006E-2</v>
      </c>
      <c r="AM867">
        <f t="shared" si="94"/>
        <v>17.958562872299105</v>
      </c>
      <c r="AN867">
        <f t="shared" si="96"/>
        <v>0.3034685202209752</v>
      </c>
      <c r="AO867">
        <f t="shared" si="97"/>
        <v>1.3838164522076291</v>
      </c>
    </row>
    <row r="868" spans="35:41" x14ac:dyDescent="0.45">
      <c r="AI868" s="92">
        <f t="shared" si="95"/>
        <v>4.5639999999999405</v>
      </c>
      <c r="AJ868" s="92">
        <f t="shared" si="91"/>
        <v>8.8040000000000873</v>
      </c>
      <c r="AK868">
        <f t="shared" si="92"/>
        <v>0.98971841472844535</v>
      </c>
      <c r="AL868">
        <f t="shared" si="93"/>
        <v>1.6728285793308848E-2</v>
      </c>
      <c r="AM868">
        <f t="shared" si="94"/>
        <v>17.98076666552274</v>
      </c>
      <c r="AN868">
        <f t="shared" si="96"/>
        <v>0.30391210175289513</v>
      </c>
      <c r="AO868">
        <f t="shared" si="97"/>
        <v>1.3870548324001952</v>
      </c>
    </row>
    <row r="869" spans="35:41" x14ac:dyDescent="0.45">
      <c r="AI869" s="92">
        <f t="shared" si="95"/>
        <v>4.5679999999999401</v>
      </c>
      <c r="AJ869" s="92">
        <f t="shared" si="91"/>
        <v>8.7980000000000889</v>
      </c>
      <c r="AK869">
        <f t="shared" si="92"/>
        <v>0.98920509184612804</v>
      </c>
      <c r="AL869">
        <f t="shared" si="93"/>
        <v>1.672338991811104E-2</v>
      </c>
      <c r="AM869">
        <f t="shared" si="94"/>
        <v>18.00295585745852</v>
      </c>
      <c r="AN869">
        <f t="shared" si="96"/>
        <v>0.3043559449546907</v>
      </c>
      <c r="AO869">
        <f t="shared" si="97"/>
        <v>1.3902979565530089</v>
      </c>
    </row>
    <row r="870" spans="35:41" x14ac:dyDescent="0.45">
      <c r="AI870" s="92">
        <f t="shared" si="95"/>
        <v>4.5719999999999397</v>
      </c>
      <c r="AJ870" s="92">
        <f t="shared" si="91"/>
        <v>8.7920000000000904</v>
      </c>
      <c r="AK870">
        <f t="shared" si="92"/>
        <v>0.98869124433393385</v>
      </c>
      <c r="AL870">
        <f t="shared" si="93"/>
        <v>1.6718499852396228E-2</v>
      </c>
      <c r="AM870">
        <f t="shared" si="94"/>
        <v>18.02513037096934</v>
      </c>
      <c r="AN870">
        <f t="shared" si="96"/>
        <v>0.30480004872450411</v>
      </c>
      <c r="AO870">
        <f t="shared" si="97"/>
        <v>1.3935458227684143</v>
      </c>
    </row>
    <row r="871" spans="35:41" x14ac:dyDescent="0.45">
      <c r="AI871" s="92">
        <f t="shared" si="95"/>
        <v>4.5759999999999392</v>
      </c>
      <c r="AJ871" s="92">
        <f t="shared" si="91"/>
        <v>8.7860000000000902</v>
      </c>
      <c r="AK871">
        <f t="shared" si="92"/>
        <v>0.98817687307312208</v>
      </c>
      <c r="AL871">
        <f t="shared" si="93"/>
        <v>1.6713615527765579E-2</v>
      </c>
      <c r="AM871">
        <f t="shared" si="94"/>
        <v>18.047290128939458</v>
      </c>
      <c r="AN871">
        <f t="shared" si="96"/>
        <v>0.30524441195944974</v>
      </c>
      <c r="AO871">
        <f t="shared" si="97"/>
        <v>1.3967984291264235</v>
      </c>
    </row>
    <row r="872" spans="35:41" x14ac:dyDescent="0.45">
      <c r="AI872" s="92">
        <f t="shared" si="95"/>
        <v>4.5799999999999388</v>
      </c>
      <c r="AJ872" s="92">
        <f t="shared" si="91"/>
        <v>8.78000000000009</v>
      </c>
      <c r="AK872">
        <f t="shared" si="92"/>
        <v>0.98766197894477847</v>
      </c>
      <c r="AL872">
        <f t="shared" si="93"/>
        <v>1.6708736876189907E-2</v>
      </c>
      <c r="AM872">
        <f t="shared" si="94"/>
        <v>18.06943505427472</v>
      </c>
      <c r="AN872">
        <f t="shared" si="96"/>
        <v>0.30568903355563831</v>
      </c>
      <c r="AO872">
        <f t="shared" si="97"/>
        <v>1.4000557736848047</v>
      </c>
    </row>
    <row r="873" spans="35:41" x14ac:dyDescent="0.45">
      <c r="AI873" s="92">
        <f t="shared" si="95"/>
        <v>4.5839999999999383</v>
      </c>
      <c r="AJ873" s="92">
        <f t="shared" si="91"/>
        <v>8.7740000000000915</v>
      </c>
      <c r="AK873">
        <f t="shared" si="92"/>
        <v>0.98714656282981028</v>
      </c>
      <c r="AL873">
        <f t="shared" si="93"/>
        <v>1.6703863830008693E-2</v>
      </c>
      <c r="AM873">
        <f t="shared" si="94"/>
        <v>18.091565069902657</v>
      </c>
      <c r="AN873">
        <f t="shared" si="96"/>
        <v>0.30613391240819887</v>
      </c>
      <c r="AO873">
        <f t="shared" si="97"/>
        <v>1.4033178544791647</v>
      </c>
    </row>
    <row r="874" spans="35:41" x14ac:dyDescent="0.45">
      <c r="AI874" s="92">
        <f t="shared" si="95"/>
        <v>4.5879999999999379</v>
      </c>
      <c r="AJ874" s="92">
        <f t="shared" si="91"/>
        <v>8.7680000000000931</v>
      </c>
      <c r="AK874">
        <f t="shared" si="92"/>
        <v>0.98663062560894454</v>
      </c>
      <c r="AL874">
        <f t="shared" si="93"/>
        <v>1.6698996321929192E-2</v>
      </c>
      <c r="AM874">
        <f t="shared" si="94"/>
        <v>18.113680098772686</v>
      </c>
      <c r="AN874">
        <f t="shared" si="96"/>
        <v>0.30657904741130193</v>
      </c>
      <c r="AO874">
        <f t="shared" si="97"/>
        <v>1.4065846695230342</v>
      </c>
    </row>
    <row r="875" spans="35:41" x14ac:dyDescent="0.45">
      <c r="AI875" s="92">
        <f t="shared" si="95"/>
        <v>4.5919999999999375</v>
      </c>
      <c r="AJ875" s="92">
        <f t="shared" si="91"/>
        <v>8.7620000000000928</v>
      </c>
      <c r="AK875">
        <f t="shared" si="92"/>
        <v>0.98611416816272479</v>
      </c>
      <c r="AL875">
        <f t="shared" si="93"/>
        <v>1.6694134285025475E-2</v>
      </c>
      <c r="AM875">
        <f t="shared" si="94"/>
        <v>18.13578006385627</v>
      </c>
      <c r="AN875">
        <f t="shared" si="96"/>
        <v>0.30702443745818281</v>
      </c>
      <c r="AO875">
        <f t="shared" si="97"/>
        <v>1.4098562168079563</v>
      </c>
    </row>
    <row r="876" spans="35:41" x14ac:dyDescent="0.45">
      <c r="AI876" s="92">
        <f t="shared" si="95"/>
        <v>4.595999999999937</v>
      </c>
      <c r="AJ876" s="92">
        <f t="shared" si="91"/>
        <v>8.7560000000000926</v>
      </c>
      <c r="AK876">
        <f t="shared" si="92"/>
        <v>0.98559719137150803</v>
      </c>
      <c r="AL876">
        <f t="shared" si="93"/>
        <v>1.6689277652737526E-2</v>
      </c>
      <c r="AM876">
        <f t="shared" si="94"/>
        <v>18.157864888147067</v>
      </c>
      <c r="AN876">
        <f t="shared" si="96"/>
        <v>0.30747008144116411</v>
      </c>
      <c r="AO876">
        <f t="shared" si="97"/>
        <v>1.4131324943035708</v>
      </c>
    </row>
    <row r="877" spans="35:41" x14ac:dyDescent="0.45">
      <c r="AI877" s="92">
        <f t="shared" si="95"/>
        <v>4.5999999999999366</v>
      </c>
      <c r="AJ877" s="92">
        <f t="shared" si="91"/>
        <v>8.7500000000000941</v>
      </c>
      <c r="AK877">
        <f t="shared" si="92"/>
        <v>0.98507969611546231</v>
      </c>
      <c r="AL877">
        <f t="shared" si="93"/>
        <v>1.6684426358870304E-2</v>
      </c>
      <c r="AM877">
        <f t="shared" si="94"/>
        <v>18.179934494661108</v>
      </c>
      <c r="AN877">
        <f t="shared" si="96"/>
        <v>0.30791597825167899</v>
      </c>
      <c r="AO877">
        <f t="shared" si="97"/>
        <v>1.4164134999577038</v>
      </c>
    </row>
    <row r="878" spans="35:41" x14ac:dyDescent="0.45">
      <c r="AI878" s="92">
        <f t="shared" si="95"/>
        <v>4.6039999999999361</v>
      </c>
      <c r="AJ878" s="92">
        <f t="shared" si="91"/>
        <v>8.7440000000000957</v>
      </c>
      <c r="AK878">
        <f t="shared" si="92"/>
        <v>0.98456168327456262</v>
      </c>
      <c r="AL878">
        <f t="shared" si="93"/>
        <v>1.6679580337592821E-2</v>
      </c>
      <c r="AM878">
        <f t="shared" si="94"/>
        <v>18.201988806436937</v>
      </c>
      <c r="AN878">
        <f t="shared" si="96"/>
        <v>0.30836212678029379</v>
      </c>
      <c r="AO878">
        <f t="shared" si="97"/>
        <v>1.419699231696453</v>
      </c>
    </row>
    <row r="879" spans="35:41" x14ac:dyDescent="0.45">
      <c r="AI879" s="92">
        <f t="shared" si="95"/>
        <v>4.6079999999999357</v>
      </c>
      <c r="AJ879" s="92">
        <f t="shared" si="91"/>
        <v>8.7380000000000955</v>
      </c>
      <c r="AK879">
        <f t="shared" si="92"/>
        <v>0.98404315372858853</v>
      </c>
      <c r="AL879">
        <f t="shared" si="93"/>
        <v>1.6674739523437211E-2</v>
      </c>
      <c r="AM879">
        <f t="shared" si="94"/>
        <v>18.224027746535775</v>
      </c>
      <c r="AN879">
        <f t="shared" si="96"/>
        <v>0.30880852591673091</v>
      </c>
      <c r="AO879">
        <f t="shared" si="97"/>
        <v>1.4229896874242762</v>
      </c>
    </row>
    <row r="880" spans="35:41" x14ac:dyDescent="0.45">
      <c r="AI880" s="92">
        <f t="shared" si="95"/>
        <v>4.6119999999999353</v>
      </c>
      <c r="AJ880" s="92">
        <f t="shared" si="91"/>
        <v>8.7320000000000952</v>
      </c>
      <c r="AK880">
        <f t="shared" si="92"/>
        <v>0.98352410835712212</v>
      </c>
      <c r="AL880">
        <f t="shared" si="93"/>
        <v>1.6669903851297817E-2</v>
      </c>
      <c r="AM880">
        <f t="shared" si="94"/>
        <v>18.246051238041716</v>
      </c>
      <c r="AN880">
        <f t="shared" si="96"/>
        <v>0.30925517454989221</v>
      </c>
      <c r="AO880">
        <f t="shared" si="97"/>
        <v>1.4262848650240829</v>
      </c>
    </row>
    <row r="881" spans="35:41" x14ac:dyDescent="0.45">
      <c r="AI881" s="92">
        <f t="shared" si="95"/>
        <v>4.6159999999999348</v>
      </c>
      <c r="AJ881" s="92">
        <f t="shared" si="91"/>
        <v>8.7260000000000968</v>
      </c>
      <c r="AK881">
        <f t="shared" si="92"/>
        <v>0.98300454803954351</v>
      </c>
      <c r="AL881">
        <f t="shared" si="93"/>
        <v>1.6665073256430265E-2</v>
      </c>
      <c r="AM881">
        <f t="shared" si="94"/>
        <v>18.268059204061824</v>
      </c>
      <c r="AN881">
        <f t="shared" si="96"/>
        <v>0.30970207156788127</v>
      </c>
      <c r="AO881">
        <f t="shared" si="97"/>
        <v>1.4295847623573197</v>
      </c>
    </row>
    <row r="882" spans="35:41" x14ac:dyDescent="0.45">
      <c r="AI882" s="92">
        <f t="shared" si="95"/>
        <v>4.6199999999999344</v>
      </c>
      <c r="AJ882" s="92">
        <f t="shared" si="91"/>
        <v>8.7200000000000983</v>
      </c>
      <c r="AK882">
        <f t="shared" si="92"/>
        <v>0.98248447365502889</v>
      </c>
      <c r="AL882">
        <f t="shared" si="93"/>
        <v>1.6660247674450547E-2</v>
      </c>
      <c r="AM882">
        <f t="shared" si="94"/>
        <v>18.290051567726337</v>
      </c>
      <c r="AN882">
        <f t="shared" si="96"/>
        <v>0.31014921585802663</v>
      </c>
      <c r="AO882">
        <f t="shared" si="97"/>
        <v>1.4328893772640627</v>
      </c>
    </row>
    <row r="883" spans="35:41" x14ac:dyDescent="0.45">
      <c r="AI883" s="92">
        <f t="shared" si="95"/>
        <v>4.6239999999999339</v>
      </c>
      <c r="AJ883" s="92">
        <f t="shared" si="91"/>
        <v>8.7140000000000981</v>
      </c>
      <c r="AK883">
        <f t="shared" si="92"/>
        <v>0.98196388608254714</v>
      </c>
      <c r="AL883">
        <f t="shared" si="93"/>
        <v>1.6655427041334069E-2</v>
      </c>
      <c r="AM883">
        <f t="shared" si="94"/>
        <v>18.31202825218881</v>
      </c>
      <c r="AN883">
        <f t="shared" si="96"/>
        <v>0.31059660630690455</v>
      </c>
      <c r="AO883">
        <f t="shared" si="97"/>
        <v>1.4361987075631062</v>
      </c>
    </row>
    <row r="884" spans="35:41" x14ac:dyDescent="0.45">
      <c r="AI884" s="92">
        <f t="shared" si="95"/>
        <v>4.6279999999999335</v>
      </c>
      <c r="AJ884" s="92">
        <f t="shared" si="91"/>
        <v>8.7080000000000979</v>
      </c>
      <c r="AK884">
        <f t="shared" si="92"/>
        <v>0.98144278620085745</v>
      </c>
      <c r="AL884">
        <f t="shared" si="93"/>
        <v>1.6650611293414799E-2</v>
      </c>
      <c r="AM884">
        <f t="shared" si="94"/>
        <v>18.333989180626279</v>
      </c>
      <c r="AN884">
        <f t="shared" si="96"/>
        <v>0.31104424180036216</v>
      </c>
      <c r="AO884">
        <f t="shared" si="97"/>
        <v>1.4395127510520553</v>
      </c>
    </row>
    <row r="885" spans="35:41" x14ac:dyDescent="0.45">
      <c r="AI885" s="92">
        <f t="shared" si="95"/>
        <v>4.6319999999999331</v>
      </c>
      <c r="AJ885" s="92">
        <f t="shared" si="91"/>
        <v>8.7020000000000994</v>
      </c>
      <c r="AK885">
        <f t="shared" si="92"/>
        <v>0.98092117488850605</v>
      </c>
      <c r="AL885">
        <f t="shared" si="93"/>
        <v>1.6645800367384275E-2</v>
      </c>
      <c r="AM885">
        <f t="shared" si="94"/>
        <v>18.355934276239406</v>
      </c>
      <c r="AN885">
        <f t="shared" si="96"/>
        <v>0.31149212122353964</v>
      </c>
      <c r="AO885">
        <f t="shared" si="97"/>
        <v>1.4428315055074148</v>
      </c>
    </row>
    <row r="886" spans="35:41" x14ac:dyDescent="0.45">
      <c r="AI886" s="92">
        <f t="shared" si="95"/>
        <v>4.6359999999999326</v>
      </c>
      <c r="AJ886" s="92">
        <f t="shared" si="91"/>
        <v>8.696000000000101</v>
      </c>
      <c r="AK886">
        <f t="shared" si="92"/>
        <v>0.98039905302382291</v>
      </c>
      <c r="AL886">
        <f t="shared" si="93"/>
        <v>1.6640994200290735E-2</v>
      </c>
      <c r="AM886">
        <f t="shared" si="94"/>
        <v>18.377863462252641</v>
      </c>
      <c r="AN886">
        <f t="shared" si="96"/>
        <v>0.31194024346089388</v>
      </c>
      <c r="AO886">
        <f t="shared" si="97"/>
        <v>1.4461549686846831</v>
      </c>
    </row>
    <row r="887" spans="35:41" x14ac:dyDescent="0.45">
      <c r="AI887" s="92">
        <f t="shared" si="95"/>
        <v>4.6399999999999322</v>
      </c>
      <c r="AJ887" s="92">
        <f t="shared" si="91"/>
        <v>8.6900000000001008</v>
      </c>
      <c r="AK887">
        <f t="shared" si="92"/>
        <v>0.97987642148491949</v>
      </c>
      <c r="AL887">
        <f t="shared" si="93"/>
        <v>1.6636192729538181E-2</v>
      </c>
      <c r="AM887">
        <f t="shared" si="94"/>
        <v>18.399776661914377</v>
      </c>
      <c r="AN887">
        <f t="shared" si="96"/>
        <v>0.31238860739622076</v>
      </c>
      <c r="AO887">
        <f t="shared" si="97"/>
        <v>1.4494831383184432</v>
      </c>
    </row>
    <row r="888" spans="35:41" x14ac:dyDescent="0.45">
      <c r="AI888" s="92">
        <f t="shared" si="95"/>
        <v>4.6439999999999317</v>
      </c>
      <c r="AJ888" s="92">
        <f t="shared" si="91"/>
        <v>8.6840000000001005</v>
      </c>
      <c r="AK888">
        <f t="shared" si="92"/>
        <v>0.97935328114968545</v>
      </c>
      <c r="AL888">
        <f t="shared" si="93"/>
        <v>1.6631395892885474E-2</v>
      </c>
      <c r="AM888">
        <f t="shared" si="94"/>
        <v>18.421673798497114</v>
      </c>
      <c r="AN888">
        <f t="shared" si="96"/>
        <v>0.31283721191267816</v>
      </c>
      <c r="AO888">
        <f t="shared" si="97"/>
        <v>1.452816012122456</v>
      </c>
    </row>
    <row r="889" spans="35:41" x14ac:dyDescent="0.45">
      <c r="AI889" s="92">
        <f t="shared" si="95"/>
        <v>4.6479999999999313</v>
      </c>
      <c r="AJ889" s="92">
        <f t="shared" si="91"/>
        <v>8.6780000000001021</v>
      </c>
      <c r="AK889">
        <f t="shared" si="92"/>
        <v>0.97882963289578628</v>
      </c>
      <c r="AL889">
        <f t="shared" si="93"/>
        <v>1.66266036284454E-2</v>
      </c>
      <c r="AM889">
        <f t="shared" si="94"/>
        <v>18.443554795297601</v>
      </c>
      <c r="AN889">
        <f t="shared" si="96"/>
        <v>0.31328605589280867</v>
      </c>
      <c r="AO889">
        <f t="shared" si="97"/>
        <v>1.4561535877897531</v>
      </c>
    </row>
    <row r="890" spans="35:41" x14ac:dyDescent="0.45">
      <c r="AI890" s="92">
        <f t="shared" si="95"/>
        <v>4.6519999999999309</v>
      </c>
      <c r="AJ890" s="92">
        <f t="shared" si="91"/>
        <v>8.6720000000001036</v>
      </c>
      <c r="AK890">
        <f t="shared" si="92"/>
        <v>0.97830547760065922</v>
      </c>
      <c r="AL890">
        <f t="shared" si="93"/>
        <v>1.6621815874683792E-2</v>
      </c>
      <c r="AM890">
        <f t="shared" si="94"/>
        <v>18.465419575637</v>
      </c>
      <c r="AN890">
        <f t="shared" si="96"/>
        <v>0.31373513821856286</v>
      </c>
      <c r="AO890">
        <f t="shared" si="97"/>
        <v>1.4594958629927328</v>
      </c>
    </row>
    <row r="891" spans="35:41" x14ac:dyDescent="0.45">
      <c r="AI891" s="92">
        <f t="shared" si="95"/>
        <v>4.6559999999999304</v>
      </c>
      <c r="AJ891" s="92">
        <f t="shared" si="91"/>
        <v>8.6660000000001034</v>
      </c>
      <c r="AK891">
        <f t="shared" si="92"/>
        <v>0.97778081614151124</v>
      </c>
      <c r="AL891">
        <f t="shared" si="93"/>
        <v>1.661703257041857E-2</v>
      </c>
      <c r="AM891">
        <f t="shared" si="94"/>
        <v>18.487268062861006</v>
      </c>
      <c r="AN891">
        <f t="shared" si="96"/>
        <v>0.31418445777132098</v>
      </c>
      <c r="AO891">
        <f t="shared" si="97"/>
        <v>1.4628428353832486</v>
      </c>
    </row>
    <row r="892" spans="35:41" x14ac:dyDescent="0.45">
      <c r="AI892" s="92">
        <f t="shared" si="95"/>
        <v>4.65999999999993</v>
      </c>
      <c r="AJ892" s="92">
        <f t="shared" si="91"/>
        <v>8.6600000000001032</v>
      </c>
      <c r="AK892">
        <f t="shared" si="92"/>
        <v>0.97725564939531662</v>
      </c>
      <c r="AL892">
        <f t="shared" si="93"/>
        <v>1.6612253654818877E-2</v>
      </c>
      <c r="AM892">
        <f t="shared" si="94"/>
        <v>18.50910018034007</v>
      </c>
      <c r="AN892">
        <f t="shared" si="96"/>
        <v>0.31463401343191727</v>
      </c>
      <c r="AO892">
        <f t="shared" si="97"/>
        <v>1.4661945025927126</v>
      </c>
    </row>
    <row r="893" spans="35:41" x14ac:dyDescent="0.45">
      <c r="AI893" s="92">
        <f t="shared" si="95"/>
        <v>4.6639999999999295</v>
      </c>
      <c r="AJ893" s="92">
        <f t="shared" si="91"/>
        <v>8.6540000000001047</v>
      </c>
      <c r="AK893">
        <f t="shared" si="92"/>
        <v>0.97672997823881347</v>
      </c>
      <c r="AL893">
        <f t="shared" si="93"/>
        <v>1.6607479067404146E-2</v>
      </c>
      <c r="AM893">
        <f t="shared" si="94"/>
        <v>18.53091585146948</v>
      </c>
      <c r="AN893">
        <f t="shared" si="96"/>
        <v>0.3150838040806615</v>
      </c>
      <c r="AO893">
        <f t="shared" si="97"/>
        <v>1.4695508622321831</v>
      </c>
    </row>
    <row r="894" spans="35:41" x14ac:dyDescent="0.45">
      <c r="AI894" s="92">
        <f t="shared" si="95"/>
        <v>4.6679999999999291</v>
      </c>
      <c r="AJ894" s="92">
        <f t="shared" si="91"/>
        <v>8.6480000000001063</v>
      </c>
      <c r="AK894">
        <f t="shared" si="92"/>
        <v>0.97620380354849989</v>
      </c>
      <c r="AL894">
        <f t="shared" si="93"/>
        <v>1.660270874804318E-2</v>
      </c>
      <c r="AM894">
        <f t="shared" si="94"/>
        <v>18.55271499966954</v>
      </c>
      <c r="AN894">
        <f t="shared" si="96"/>
        <v>0.31553382859736223</v>
      </c>
      <c r="AO894">
        <f t="shared" si="97"/>
        <v>1.4729119118924645</v>
      </c>
    </row>
    <row r="895" spans="35:41" x14ac:dyDescent="0.45">
      <c r="AI895" s="92">
        <f t="shared" si="95"/>
        <v>4.6719999999999287</v>
      </c>
      <c r="AJ895" s="92">
        <f t="shared" si="91"/>
        <v>8.642000000000106</v>
      </c>
      <c r="AK895">
        <f t="shared" si="92"/>
        <v>0.97567712620063307</v>
      </c>
      <c r="AL895">
        <f t="shared" si="93"/>
        <v>1.6597942636953248E-2</v>
      </c>
      <c r="AM895">
        <f t="shared" si="94"/>
        <v>18.57449754838575</v>
      </c>
      <c r="AN895">
        <f t="shared" si="96"/>
        <v>0.31598408586134935</v>
      </c>
      <c r="AO895">
        <f t="shared" si="97"/>
        <v>1.4762776491442016</v>
      </c>
    </row>
    <row r="896" spans="35:41" x14ac:dyDescent="0.45">
      <c r="AI896" s="92">
        <f t="shared" si="95"/>
        <v>4.6759999999999282</v>
      </c>
      <c r="AJ896" s="92">
        <f t="shared" si="91"/>
        <v>8.6360000000001058</v>
      </c>
      <c r="AK896">
        <f t="shared" si="92"/>
        <v>0.97514994707122504</v>
      </c>
      <c r="AL896">
        <f t="shared" si="93"/>
        <v>1.6593180674699205E-2</v>
      </c>
      <c r="AM896">
        <f t="shared" si="94"/>
        <v>18.596263421088896</v>
      </c>
      <c r="AN896">
        <f t="shared" si="96"/>
        <v>0.31643457475149711</v>
      </c>
      <c r="AO896">
        <f t="shared" si="97"/>
        <v>1.4796480715379778</v>
      </c>
    </row>
    <row r="897" spans="35:41" x14ac:dyDescent="0.45">
      <c r="AI897" s="92">
        <f t="shared" si="95"/>
        <v>4.6799999999999278</v>
      </c>
      <c r="AJ897" s="92">
        <f t="shared" si="91"/>
        <v>8.6300000000001074</v>
      </c>
      <c r="AK897">
        <f t="shared" si="92"/>
        <v>0.97462226703604027</v>
      </c>
      <c r="AL897">
        <f t="shared" si="93"/>
        <v>1.6588422802192547E-2</v>
      </c>
      <c r="AM897">
        <f t="shared" si="94"/>
        <v>18.61801254127526</v>
      </c>
      <c r="AN897">
        <f t="shared" si="96"/>
        <v>0.31688529414624661</v>
      </c>
      <c r="AO897">
        <f t="shared" si="97"/>
        <v>1.4830231766044113</v>
      </c>
    </row>
    <row r="898" spans="35:41" x14ac:dyDescent="0.45">
      <c r="AI898" s="92">
        <f t="shared" si="95"/>
        <v>4.6839999999999273</v>
      </c>
      <c r="AJ898" s="92">
        <f t="shared" ref="AJ898:AJ961" si="98">$AE$21+$AE$22*AI898</f>
        <v>8.6240000000001089</v>
      </c>
      <c r="AK898">
        <f t="shared" ref="AK898:AK961" si="99">$AE$3*AJ898^6+$AE$4*AJ898^5+$AE$5*AJ898^4+$AE$6*AJ898^3+$AE$7*AJ898^2+$AE$8*AJ898+$AE$9</f>
        <v>0.97409408697059274</v>
      </c>
      <c r="AL898">
        <f t="shared" ref="AL898:AL961" si="100">$AG$3*AJ898^6+$AG$4*AJ898^5+$AG$5*AJ898^4+$AG$6*AJ898^3+$AG$7*AJ898^2+$AG$8*AJ898+$AG$9</f>
        <v>1.6583668960690547E-2</v>
      </c>
      <c r="AM898">
        <f t="shared" ref="AM898:AM961" si="101">0.5*$AE$18*$AE$17^2*$AE$16*AI898^2*AK898*$AE$15</f>
        <v>18.639744832466715</v>
      </c>
      <c r="AN898">
        <f t="shared" si="96"/>
        <v>0.31733624292362866</v>
      </c>
      <c r="AO898">
        <f t="shared" si="97"/>
        <v>1.4864029618542536</v>
      </c>
    </row>
    <row r="899" spans="35:41" x14ac:dyDescent="0.45">
      <c r="AI899" s="92">
        <f t="shared" ref="AI899:AI962" si="102">AI898+$AE$15</f>
        <v>4.6879999999999269</v>
      </c>
      <c r="AJ899" s="92">
        <f t="shared" si="98"/>
        <v>8.6180000000001087</v>
      </c>
      <c r="AK899">
        <f t="shared" si="99"/>
        <v>0.97356540775014255</v>
      </c>
      <c r="AL899">
        <f t="shared" si="100"/>
        <v>1.6578919091795284E-2</v>
      </c>
      <c r="AM899">
        <f t="shared" si="101"/>
        <v>18.661460218210916</v>
      </c>
      <c r="AN899">
        <f t="shared" ref="AN899:AN962" si="103">0.5*$AE$18*$AE$17^2*$AE$16*AI899^2*AL899*$AE$15</f>
        <v>0.31778741996128596</v>
      </c>
      <c r="AO899">
        <f t="shared" ref="AO899:AO962" si="104">AN899*AI899</f>
        <v>1.4897874247784852</v>
      </c>
    </row>
    <row r="900" spans="35:41" x14ac:dyDescent="0.45">
      <c r="AI900" s="92">
        <f t="shared" si="102"/>
        <v>4.6919999999999265</v>
      </c>
      <c r="AJ900" s="92">
        <f t="shared" si="98"/>
        <v>8.6120000000001085</v>
      </c>
      <c r="AK900">
        <f t="shared" si="99"/>
        <v>0.97303623024969432</v>
      </c>
      <c r="AL900">
        <f t="shared" si="100"/>
        <v>1.6574173137452818E-2</v>
      </c>
      <c r="AM900">
        <f t="shared" si="101"/>
        <v>18.683158622081436</v>
      </c>
      <c r="AN900">
        <f t="shared" si="103"/>
        <v>0.31823882413649662</v>
      </c>
      <c r="AO900">
        <f t="shared" si="104"/>
        <v>1.4931765628484188</v>
      </c>
    </row>
    <row r="901" spans="35:41" x14ac:dyDescent="0.45">
      <c r="AI901" s="92">
        <f t="shared" si="102"/>
        <v>4.695999999999926</v>
      </c>
      <c r="AJ901" s="92">
        <f t="shared" si="98"/>
        <v>8.60600000000011</v>
      </c>
      <c r="AK901">
        <f t="shared" si="99"/>
        <v>0.97250655534399344</v>
      </c>
      <c r="AL901">
        <f t="shared" si="100"/>
        <v>1.6569431039952238E-2</v>
      </c>
      <c r="AM901">
        <f t="shared" si="101"/>
        <v>18.704839967677906</v>
      </c>
      <c r="AN901">
        <f t="shared" si="103"/>
        <v>0.31869045432619636</v>
      </c>
      <c r="AO901">
        <f t="shared" si="104"/>
        <v>1.4965703735157945</v>
      </c>
    </row>
    <row r="902" spans="35:41" x14ac:dyDescent="0.45">
      <c r="AI902" s="92">
        <f t="shared" si="102"/>
        <v>4.6999999999999256</v>
      </c>
      <c r="AJ902" s="92">
        <f t="shared" si="98"/>
        <v>8.6000000000001116</v>
      </c>
      <c r="AK902">
        <f t="shared" si="99"/>
        <v>0.97197638390752328</v>
      </c>
      <c r="AL902">
        <f t="shared" si="100"/>
        <v>1.6564692741924767E-2</v>
      </c>
      <c r="AM902">
        <f t="shared" si="101"/>
        <v>18.726504178626168</v>
      </c>
      <c r="AN902">
        <f t="shared" si="103"/>
        <v>0.31914230940700089</v>
      </c>
      <c r="AO902">
        <f t="shared" si="104"/>
        <v>1.4999688542128804</v>
      </c>
    </row>
    <row r="903" spans="35:41" x14ac:dyDescent="0.45">
      <c r="AI903" s="92">
        <f t="shared" si="102"/>
        <v>4.7039999999999251</v>
      </c>
      <c r="AJ903" s="92">
        <f t="shared" si="98"/>
        <v>8.5940000000001113</v>
      </c>
      <c r="AK903">
        <f t="shared" si="99"/>
        <v>0.97144571681450231</v>
      </c>
      <c r="AL903">
        <f t="shared" si="100"/>
        <v>1.6559958186342878E-2</v>
      </c>
      <c r="AM903">
        <f t="shared" si="101"/>
        <v>18.748151178578411</v>
      </c>
      <c r="AN903">
        <f t="shared" si="103"/>
        <v>0.31959438825522912</v>
      </c>
      <c r="AO903">
        <f t="shared" si="104"/>
        <v>1.5033720023525738</v>
      </c>
    </row>
    <row r="904" spans="35:41" x14ac:dyDescent="0.45">
      <c r="AI904" s="92">
        <f t="shared" si="102"/>
        <v>4.7079999999999247</v>
      </c>
      <c r="AJ904" s="92">
        <f t="shared" si="98"/>
        <v>8.5880000000001111</v>
      </c>
      <c r="AK904">
        <f t="shared" si="99"/>
        <v>0.9709145549388819</v>
      </c>
      <c r="AL904">
        <f t="shared" si="100"/>
        <v>1.6555227316519372E-2</v>
      </c>
      <c r="AM904">
        <f t="shared" si="101"/>
        <v>18.769780891213344</v>
      </c>
      <c r="AN904">
        <f t="shared" si="103"/>
        <v>0.32004668974692535</v>
      </c>
      <c r="AO904">
        <f t="shared" si="104"/>
        <v>1.5067798153285004</v>
      </c>
    </row>
    <row r="905" spans="35:41" x14ac:dyDescent="0.45">
      <c r="AI905" s="92">
        <f t="shared" si="102"/>
        <v>4.7119999999999242</v>
      </c>
      <c r="AJ905" s="92">
        <f t="shared" si="98"/>
        <v>8.5820000000001126</v>
      </c>
      <c r="AK905">
        <f t="shared" si="99"/>
        <v>0.97038289915434284</v>
      </c>
      <c r="AL905">
        <f t="shared" si="100"/>
        <v>1.6550500076106499E-2</v>
      </c>
      <c r="AM905">
        <f t="shared" si="101"/>
        <v>18.791393240236307</v>
      </c>
      <c r="AN905">
        <f t="shared" si="103"/>
        <v>0.32049921275788212</v>
      </c>
      <c r="AO905">
        <f t="shared" si="104"/>
        <v>1.5101922905151164</v>
      </c>
    </row>
    <row r="906" spans="35:41" x14ac:dyDescent="0.45">
      <c r="AI906" s="92">
        <f t="shared" si="102"/>
        <v>4.7159999999999238</v>
      </c>
      <c r="AJ906" s="92">
        <f t="shared" si="98"/>
        <v>8.5760000000001142</v>
      </c>
      <c r="AK906">
        <f t="shared" si="99"/>
        <v>0.96985075033429269</v>
      </c>
      <c r="AL906">
        <f t="shared" si="100"/>
        <v>1.6545776409095044E-2</v>
      </c>
      <c r="AM906">
        <f t="shared" si="101"/>
        <v>18.812988149379446</v>
      </c>
      <c r="AN906">
        <f t="shared" si="103"/>
        <v>0.32095195616366246</v>
      </c>
      <c r="AO906">
        <f t="shared" si="104"/>
        <v>1.5136094252678076</v>
      </c>
    </row>
    <row r="907" spans="35:41" x14ac:dyDescent="0.45">
      <c r="AI907" s="92">
        <f t="shared" si="102"/>
        <v>4.7199999999999234</v>
      </c>
      <c r="AJ907" s="92">
        <f t="shared" si="98"/>
        <v>8.570000000000114</v>
      </c>
      <c r="AK907">
        <f t="shared" si="99"/>
        <v>0.96931810935186302</v>
      </c>
      <c r="AL907">
        <f t="shared" si="100"/>
        <v>1.6541056259813433E-2</v>
      </c>
      <c r="AM907">
        <f t="shared" si="101"/>
        <v>18.83456554240184</v>
      </c>
      <c r="AN907">
        <f t="shared" si="103"/>
        <v>0.32140491883962302</v>
      </c>
      <c r="AO907">
        <f t="shared" si="104"/>
        <v>1.517031216922996</v>
      </c>
    </row>
    <row r="908" spans="35:41" x14ac:dyDescent="0.45">
      <c r="AI908" s="92">
        <f t="shared" si="102"/>
        <v>4.7239999999999229</v>
      </c>
      <c r="AJ908" s="92">
        <f t="shared" si="98"/>
        <v>8.5640000000001137</v>
      </c>
      <c r="AK908">
        <f t="shared" si="99"/>
        <v>0.9687849770799063</v>
      </c>
      <c r="AL908">
        <f t="shared" si="100"/>
        <v>1.6536339572926863E-2</v>
      </c>
      <c r="AM908">
        <f t="shared" si="101"/>
        <v>18.856125343089627</v>
      </c>
      <c r="AN908">
        <f t="shared" si="103"/>
        <v>0.32185809966093598</v>
      </c>
      <c r="AO908">
        <f t="shared" si="104"/>
        <v>1.5204576627982367</v>
      </c>
    </row>
    <row r="909" spans="35:41" x14ac:dyDescent="0.45">
      <c r="AI909" s="92">
        <f t="shared" si="102"/>
        <v>4.7279999999999225</v>
      </c>
      <c r="AJ909" s="92">
        <f t="shared" si="98"/>
        <v>8.5580000000001153</v>
      </c>
      <c r="AK909">
        <f t="shared" si="99"/>
        <v>0.96825135439099397</v>
      </c>
      <c r="AL909">
        <f t="shared" si="100"/>
        <v>1.6531626293436359E-2</v>
      </c>
      <c r="AM909">
        <f t="shared" si="101"/>
        <v>18.877667475256196</v>
      </c>
      <c r="AN909">
        <f t="shared" si="103"/>
        <v>0.32231149750261218</v>
      </c>
      <c r="AO909">
        <f t="shared" si="104"/>
        <v>1.5238887601923254</v>
      </c>
    </row>
    <row r="910" spans="35:41" x14ac:dyDescent="0.45">
      <c r="AI910" s="92">
        <f t="shared" si="102"/>
        <v>4.731999999999922</v>
      </c>
      <c r="AJ910" s="92">
        <f t="shared" si="98"/>
        <v>8.5520000000001168</v>
      </c>
      <c r="AK910">
        <f t="shared" si="99"/>
        <v>0.96771724215741273</v>
      </c>
      <c r="AL910">
        <f t="shared" si="100"/>
        <v>1.6526916366677934E-2</v>
      </c>
      <c r="AM910">
        <f t="shared" si="101"/>
        <v>18.899191862742288</v>
      </c>
      <c r="AN910">
        <f t="shared" si="103"/>
        <v>0.32276511123952328</v>
      </c>
      <c r="AO910">
        <f t="shared" si="104"/>
        <v>1.5273245063853991</v>
      </c>
    </row>
    <row r="911" spans="35:41" x14ac:dyDescent="0.45">
      <c r="AI911" s="92">
        <f t="shared" si="102"/>
        <v>4.7359999999999216</v>
      </c>
      <c r="AJ911" s="92">
        <f t="shared" si="98"/>
        <v>8.5460000000001166</v>
      </c>
      <c r="AK911">
        <f t="shared" si="99"/>
        <v>0.96718264125116171</v>
      </c>
      <c r="AL911">
        <f t="shared" si="100"/>
        <v>1.6522209738321629E-2</v>
      </c>
      <c r="AM911">
        <f t="shared" si="101"/>
        <v>18.920698429416159</v>
      </c>
      <c r="AN911">
        <f t="shared" si="103"/>
        <v>0.32321893974642396</v>
      </c>
      <c r="AO911">
        <f t="shared" si="104"/>
        <v>1.5307648986390385</v>
      </c>
    </row>
    <row r="912" spans="35:41" x14ac:dyDescent="0.45">
      <c r="AI912" s="92">
        <f t="shared" si="102"/>
        <v>4.7399999999999212</v>
      </c>
      <c r="AJ912" s="92">
        <f t="shared" si="98"/>
        <v>8.5400000000001164</v>
      </c>
      <c r="AK912">
        <f t="shared" si="99"/>
        <v>0.96664755254395074</v>
      </c>
      <c r="AL912">
        <f t="shared" si="100"/>
        <v>1.6517506354370697E-2</v>
      </c>
      <c r="AM912">
        <f t="shared" si="101"/>
        <v>18.942187099173704</v>
      </c>
      <c r="AN912">
        <f t="shared" si="103"/>
        <v>0.32367298189797533</v>
      </c>
      <c r="AO912">
        <f t="shared" si="104"/>
        <v>1.5342099341963775</v>
      </c>
    </row>
    <row r="913" spans="35:41" x14ac:dyDescent="0.45">
      <c r="AI913" s="92">
        <f t="shared" si="102"/>
        <v>4.7439999999999207</v>
      </c>
      <c r="AJ913" s="92">
        <f t="shared" si="98"/>
        <v>8.5340000000001179</v>
      </c>
      <c r="AK913">
        <f t="shared" si="99"/>
        <v>0.96611197690719663</v>
      </c>
      <c r="AL913">
        <f t="shared" si="100"/>
        <v>1.6512806161160663E-2</v>
      </c>
      <c r="AM913">
        <f t="shared" si="101"/>
        <v>18.963657795938623</v>
      </c>
      <c r="AN913">
        <f t="shared" si="103"/>
        <v>0.32412723656876663</v>
      </c>
      <c r="AO913">
        <f t="shared" si="104"/>
        <v>1.5376596102822031</v>
      </c>
    </row>
    <row r="914" spans="35:41" x14ac:dyDescent="0.45">
      <c r="AI914" s="92">
        <f t="shared" si="102"/>
        <v>4.7479999999999203</v>
      </c>
      <c r="AJ914" s="92">
        <f t="shared" si="98"/>
        <v>8.5280000000001195</v>
      </c>
      <c r="AK914">
        <f t="shared" si="99"/>
        <v>0.96557591521202046</v>
      </c>
      <c r="AL914">
        <f t="shared" si="100"/>
        <v>1.6508109105358444E-2</v>
      </c>
      <c r="AM914">
        <f t="shared" si="101"/>
        <v>18.985110443662528</v>
      </c>
      <c r="AN914">
        <f t="shared" si="103"/>
        <v>0.32458170263333785</v>
      </c>
      <c r="AO914">
        <f t="shared" si="104"/>
        <v>1.5411139241030622</v>
      </c>
    </row>
    <row r="915" spans="35:41" x14ac:dyDescent="0.45">
      <c r="AI915" s="92">
        <f t="shared" si="102"/>
        <v>4.7519999999999198</v>
      </c>
      <c r="AJ915" s="92">
        <f t="shared" si="98"/>
        <v>8.5220000000001193</v>
      </c>
      <c r="AK915">
        <f t="shared" si="99"/>
        <v>0.96503936832924464</v>
      </c>
      <c r="AL915">
        <f t="shared" si="100"/>
        <v>1.6503415133961464E-2</v>
      </c>
      <c r="AM915">
        <f t="shared" si="101"/>
        <v>19.006544966325105</v>
      </c>
      <c r="AN915">
        <f t="shared" si="103"/>
        <v>0.32503637896620224</v>
      </c>
      <c r="AO915">
        <f t="shared" si="104"/>
        <v>1.5445728728473671</v>
      </c>
    </row>
    <row r="916" spans="35:41" x14ac:dyDescent="0.45">
      <c r="AI916" s="92">
        <f t="shared" si="102"/>
        <v>4.7559999999999194</v>
      </c>
      <c r="AJ916" s="92">
        <f t="shared" si="98"/>
        <v>8.516000000000119</v>
      </c>
      <c r="AK916">
        <f t="shared" si="99"/>
        <v>0.96450233712939137</v>
      </c>
      <c r="AL916">
        <f t="shared" si="100"/>
        <v>1.6498724194296766E-2</v>
      </c>
      <c r="AM916">
        <f t="shared" si="101"/>
        <v>19.027961287934254</v>
      </c>
      <c r="AN916">
        <f t="shared" si="103"/>
        <v>0.32549126444186866</v>
      </c>
      <c r="AO916">
        <f t="shared" si="104"/>
        <v>1.5480364536855011</v>
      </c>
    </row>
    <row r="917" spans="35:41" x14ac:dyDescent="0.45">
      <c r="AI917" s="92">
        <f t="shared" si="102"/>
        <v>4.759999999999919</v>
      </c>
      <c r="AJ917" s="92">
        <f t="shared" si="98"/>
        <v>8.5100000000001206</v>
      </c>
      <c r="AK917">
        <f t="shared" si="99"/>
        <v>0.96396482248267823</v>
      </c>
      <c r="AL917">
        <f t="shared" si="100"/>
        <v>1.6494036234020119E-2</v>
      </c>
      <c r="AM917">
        <f t="shared" si="101"/>
        <v>19.049359332526219</v>
      </c>
      <c r="AN917">
        <f t="shared" si="103"/>
        <v>0.32594635793486409</v>
      </c>
      <c r="AO917">
        <f t="shared" si="104"/>
        <v>1.5515046637699266</v>
      </c>
    </row>
    <row r="918" spans="35:41" x14ac:dyDescent="0.45">
      <c r="AI918" s="92">
        <f t="shared" si="102"/>
        <v>4.7639999999999185</v>
      </c>
      <c r="AJ918" s="92">
        <f t="shared" si="98"/>
        <v>8.5040000000001221</v>
      </c>
      <c r="AK918">
        <f t="shared" si="99"/>
        <v>0.96342682525901635</v>
      </c>
      <c r="AL918">
        <f t="shared" si="100"/>
        <v>1.6489351201115134E-2</v>
      </c>
      <c r="AM918">
        <f t="shared" si="101"/>
        <v>19.070739024165729</v>
      </c>
      <c r="AN918">
        <f t="shared" si="103"/>
        <v>0.32640165831975571</v>
      </c>
      <c r="AO918">
        <f t="shared" si="104"/>
        <v>1.5549775002352897</v>
      </c>
    </row>
    <row r="919" spans="35:41" x14ac:dyDescent="0.45">
      <c r="AI919" s="92">
        <f t="shared" si="102"/>
        <v>4.7679999999999181</v>
      </c>
      <c r="AJ919" s="92">
        <f t="shared" si="98"/>
        <v>8.4980000000001219</v>
      </c>
      <c r="AK919">
        <f t="shared" si="99"/>
        <v>0.96288834632800746</v>
      </c>
      <c r="AL919">
        <f t="shared" si="100"/>
        <v>1.6484669043892397E-2</v>
      </c>
      <c r="AM919">
        <f t="shared" si="101"/>
        <v>19.092100286946131</v>
      </c>
      <c r="AN919">
        <f t="shared" si="103"/>
        <v>0.32685716447117374</v>
      </c>
      <c r="AO919">
        <f t="shared" si="104"/>
        <v>1.5584549601985296</v>
      </c>
    </row>
    <row r="920" spans="35:41" x14ac:dyDescent="0.45">
      <c r="AI920" s="92">
        <f t="shared" si="102"/>
        <v>4.7719999999999176</v>
      </c>
      <c r="AJ920" s="92">
        <f t="shared" si="98"/>
        <v>8.4920000000001217</v>
      </c>
      <c r="AK920">
        <f t="shared" si="99"/>
        <v>0.96234938655894131</v>
      </c>
      <c r="AL920">
        <f t="shared" si="100"/>
        <v>1.6479989710988532E-2</v>
      </c>
      <c r="AM920">
        <f t="shared" si="101"/>
        <v>19.113443044989538</v>
      </c>
      <c r="AN920">
        <f t="shared" si="103"/>
        <v>0.3273128752638329</v>
      </c>
      <c r="AO920">
        <f t="shared" si="104"/>
        <v>1.5619370407589837</v>
      </c>
    </row>
    <row r="921" spans="35:41" x14ac:dyDescent="0.45">
      <c r="AI921" s="92">
        <f t="shared" si="102"/>
        <v>4.7759999999999172</v>
      </c>
      <c r="AJ921" s="92">
        <f t="shared" si="98"/>
        <v>8.4860000000001232</v>
      </c>
      <c r="AK921">
        <f t="shared" si="99"/>
        <v>0.96180994682079268</v>
      </c>
      <c r="AL921">
        <f t="shared" si="100"/>
        <v>1.6475313151365394E-2</v>
      </c>
      <c r="AM921">
        <f t="shared" si="101"/>
        <v>19.134767222446946</v>
      </c>
      <c r="AN921">
        <f t="shared" si="103"/>
        <v>0.3277687895725559</v>
      </c>
      <c r="AO921">
        <f t="shared" si="104"/>
        <v>1.5654237389984997</v>
      </c>
    </row>
    <row r="922" spans="35:41" x14ac:dyDescent="0.45">
      <c r="AI922" s="92">
        <f t="shared" si="102"/>
        <v>4.7799999999999168</v>
      </c>
      <c r="AJ922" s="92">
        <f t="shared" si="98"/>
        <v>8.4800000000001248</v>
      </c>
      <c r="AK922">
        <f t="shared" si="99"/>
        <v>0.96127002798221883</v>
      </c>
      <c r="AL922">
        <f t="shared" si="100"/>
        <v>1.6470639314309133E-2</v>
      </c>
      <c r="AM922">
        <f t="shared" si="101"/>
        <v>19.156072743498399</v>
      </c>
      <c r="AN922">
        <f t="shared" si="103"/>
        <v>0.32822490627229517</v>
      </c>
      <c r="AO922">
        <f t="shared" si="104"/>
        <v>1.5689150519815436</v>
      </c>
    </row>
    <row r="923" spans="35:41" x14ac:dyDescent="0.45">
      <c r="AI923" s="92">
        <f t="shared" si="102"/>
        <v>4.7839999999999163</v>
      </c>
      <c r="AJ923" s="92">
        <f t="shared" si="98"/>
        <v>8.4740000000001245</v>
      </c>
      <c r="AK923">
        <f t="shared" si="99"/>
        <v>0.96072963091155605</v>
      </c>
      <c r="AL923">
        <f t="shared" si="100"/>
        <v>1.6465968149429321E-2</v>
      </c>
      <c r="AM923">
        <f t="shared" si="101"/>
        <v>19.17735953235308</v>
      </c>
      <c r="AN923">
        <f t="shared" si="103"/>
        <v>0.32868122423815455</v>
      </c>
      <c r="AO923">
        <f t="shared" si="104"/>
        <v>1.5724109767553038</v>
      </c>
    </row>
    <row r="924" spans="35:41" x14ac:dyDescent="0.45">
      <c r="AI924" s="92">
        <f t="shared" si="102"/>
        <v>4.7879999999999159</v>
      </c>
      <c r="AJ924" s="92">
        <f t="shared" si="98"/>
        <v>8.4680000000001243</v>
      </c>
      <c r="AK924">
        <f t="shared" si="99"/>
        <v>0.96018875647681867</v>
      </c>
      <c r="AL924">
        <f t="shared" si="100"/>
        <v>1.646129960665807E-2</v>
      </c>
      <c r="AM924">
        <f t="shared" si="101"/>
        <v>19.198627513249505</v>
      </c>
      <c r="AN924">
        <f t="shared" si="103"/>
        <v>0.32913774234541221</v>
      </c>
      <c r="AO924">
        <f t="shared" si="104"/>
        <v>1.575911510349806</v>
      </c>
    </row>
    <row r="925" spans="35:41" x14ac:dyDescent="0.45">
      <c r="AI925" s="92">
        <f t="shared" si="102"/>
        <v>4.7919999999999154</v>
      </c>
      <c r="AJ925" s="92">
        <f t="shared" si="98"/>
        <v>8.4620000000001259</v>
      </c>
      <c r="AK925">
        <f t="shared" si="99"/>
        <v>0.95964740554569405</v>
      </c>
      <c r="AL925">
        <f t="shared" si="100"/>
        <v>1.6456633636249184E-2</v>
      </c>
      <c r="AM925">
        <f t="shared" si="101"/>
        <v>19.219876610455589</v>
      </c>
      <c r="AN925">
        <f t="shared" si="103"/>
        <v>0.32959445946954308</v>
      </c>
      <c r="AO925">
        <f t="shared" si="104"/>
        <v>1.5794166497780227</v>
      </c>
    </row>
    <row r="926" spans="35:41" x14ac:dyDescent="0.45">
      <c r="AI926" s="92">
        <f t="shared" si="102"/>
        <v>4.795999999999915</v>
      </c>
      <c r="AJ926" s="92">
        <f t="shared" si="98"/>
        <v>8.4560000000001274</v>
      </c>
      <c r="AK926">
        <f t="shared" si="99"/>
        <v>0.95910557898554172</v>
      </c>
      <c r="AL926">
        <f t="shared" si="100"/>
        <v>1.6451970188777237E-2</v>
      </c>
      <c r="AM926">
        <f t="shared" si="101"/>
        <v>19.241106748268841</v>
      </c>
      <c r="AN926">
        <f t="shared" si="103"/>
        <v>0.33005137448624045</v>
      </c>
      <c r="AO926">
        <f t="shared" si="104"/>
        <v>1.5829263920359811</v>
      </c>
    </row>
    <row r="927" spans="35:41" x14ac:dyDescent="0.45">
      <c r="AI927" s="92">
        <f t="shared" si="102"/>
        <v>4.7999999999999146</v>
      </c>
      <c r="AJ927" s="92">
        <f t="shared" si="98"/>
        <v>8.4500000000001272</v>
      </c>
      <c r="AK927">
        <f t="shared" si="99"/>
        <v>0.95856327766338956</v>
      </c>
      <c r="AL927">
        <f t="shared" si="100"/>
        <v>1.6447309215136718E-2</v>
      </c>
      <c r="AM927">
        <f t="shared" si="101"/>
        <v>19.262317851016444</v>
      </c>
      <c r="AN927">
        <f t="shared" si="103"/>
        <v>0.33050848627143831</v>
      </c>
      <c r="AO927">
        <f t="shared" si="104"/>
        <v>1.5864407341028757</v>
      </c>
    </row>
    <row r="928" spans="35:41" x14ac:dyDescent="0.45">
      <c r="AI928" s="92">
        <f t="shared" si="102"/>
        <v>4.8039999999999141</v>
      </c>
      <c r="AJ928" s="92">
        <f t="shared" si="98"/>
        <v>8.444000000000127</v>
      </c>
      <c r="AK928">
        <f t="shared" si="99"/>
        <v>0.95802050244593184</v>
      </c>
      <c r="AL928">
        <f t="shared" si="100"/>
        <v>1.6442650666541166E-2</v>
      </c>
      <c r="AM928">
        <f t="shared" si="101"/>
        <v>19.283509843055437</v>
      </c>
      <c r="AN928">
        <f t="shared" si="103"/>
        <v>0.33096579370133405</v>
      </c>
      <c r="AO928">
        <f t="shared" si="104"/>
        <v>1.5899596729411805</v>
      </c>
    </row>
    <row r="929" spans="35:41" x14ac:dyDescent="0.45">
      <c r="AI929" s="92">
        <f t="shared" si="102"/>
        <v>4.8079999999999137</v>
      </c>
      <c r="AJ929" s="92">
        <f t="shared" si="98"/>
        <v>8.4380000000001285</v>
      </c>
      <c r="AK929">
        <f t="shared" si="99"/>
        <v>0.95747725419952612</v>
      </c>
      <c r="AL929">
        <f t="shared" si="100"/>
        <v>1.6437994494522254E-2</v>
      </c>
      <c r="AM929">
        <f t="shared" si="101"/>
        <v>19.304682648772811</v>
      </c>
      <c r="AN929">
        <f t="shared" si="103"/>
        <v>0.33142329565240947</v>
      </c>
      <c r="AO929">
        <f t="shared" si="104"/>
        <v>1.593483205496756</v>
      </c>
    </row>
    <row r="930" spans="35:41" x14ac:dyDescent="0.45">
      <c r="AI930" s="92">
        <f t="shared" si="102"/>
        <v>4.8119999999999132</v>
      </c>
      <c r="AJ930" s="92">
        <f t="shared" si="98"/>
        <v>8.4320000000001301</v>
      </c>
      <c r="AK930">
        <f t="shared" si="99"/>
        <v>0.9569335337901903</v>
      </c>
      <c r="AL930">
        <f t="shared" si="100"/>
        <v>1.6433340650928961E-2</v>
      </c>
      <c r="AM930">
        <f t="shared" si="101"/>
        <v>19.325836192585641</v>
      </c>
      <c r="AN930">
        <f t="shared" si="103"/>
        <v>0.33188099100145407</v>
      </c>
      <c r="AO930">
        <f t="shared" si="104"/>
        <v>1.5970113286989682</v>
      </c>
    </row>
    <row r="931" spans="35:41" x14ac:dyDescent="0.45">
      <c r="AI931" s="92">
        <f t="shared" si="102"/>
        <v>4.8159999999999128</v>
      </c>
      <c r="AJ931" s="92">
        <f t="shared" si="98"/>
        <v>8.4260000000001298</v>
      </c>
      <c r="AK931">
        <f t="shared" si="99"/>
        <v>0.95638934208360027</v>
      </c>
      <c r="AL931">
        <f t="shared" si="100"/>
        <v>1.642868908792669E-2</v>
      </c>
      <c r="AM931">
        <f t="shared" si="101"/>
        <v>19.346970398941238</v>
      </c>
      <c r="AN931">
        <f t="shared" si="103"/>
        <v>0.33233887862558698</v>
      </c>
      <c r="AO931">
        <f t="shared" si="104"/>
        <v>1.6005440394607979</v>
      </c>
    </row>
    <row r="932" spans="35:41" x14ac:dyDescent="0.45">
      <c r="AI932" s="92">
        <f t="shared" si="102"/>
        <v>4.8199999999999124</v>
      </c>
      <c r="AJ932" s="92">
        <f t="shared" si="98"/>
        <v>8.4200000000001296</v>
      </c>
      <c r="AK932">
        <f t="shared" si="99"/>
        <v>0.95584467994508726</v>
      </c>
      <c r="AL932">
        <f t="shared" si="100"/>
        <v>1.6424039757996344E-2</v>
      </c>
      <c r="AM932">
        <f t="shared" si="101"/>
        <v>19.368085192317249</v>
      </c>
      <c r="AN932">
        <f t="shared" si="103"/>
        <v>0.33279695740227749</v>
      </c>
      <c r="AO932">
        <f t="shared" si="104"/>
        <v>1.6040813346789484</v>
      </c>
    </row>
    <row r="933" spans="35:41" x14ac:dyDescent="0.45">
      <c r="AI933" s="92">
        <f t="shared" si="102"/>
        <v>4.8239999999999119</v>
      </c>
      <c r="AJ933" s="92">
        <f t="shared" si="98"/>
        <v>8.4140000000001312</v>
      </c>
      <c r="AK933">
        <f t="shared" si="99"/>
        <v>0.95529954823963581</v>
      </c>
      <c r="AL933">
        <f t="shared" si="100"/>
        <v>1.6419392613933534E-2</v>
      </c>
      <c r="AM933">
        <f t="shared" si="101"/>
        <v>19.38918049722184</v>
      </c>
      <c r="AN933">
        <f t="shared" si="103"/>
        <v>0.33325522620936965</v>
      </c>
      <c r="AO933">
        <f t="shared" si="104"/>
        <v>1.6076232112339699</v>
      </c>
    </row>
    <row r="934" spans="35:41" x14ac:dyDescent="0.45">
      <c r="AI934" s="92">
        <f t="shared" si="102"/>
        <v>4.8279999999999115</v>
      </c>
      <c r="AJ934" s="92">
        <f t="shared" si="98"/>
        <v>8.4080000000001327</v>
      </c>
      <c r="AK934">
        <f t="shared" si="99"/>
        <v>0.95475394783187872</v>
      </c>
      <c r="AL934">
        <f t="shared" si="100"/>
        <v>1.6414747608847646E-2</v>
      </c>
      <c r="AM934">
        <f t="shared" si="101"/>
        <v>19.41025623819375</v>
      </c>
      <c r="AN934">
        <f t="shared" si="103"/>
        <v>0.33371368392510209</v>
      </c>
      <c r="AO934">
        <f t="shared" si="104"/>
        <v>1.6111696659903634</v>
      </c>
    </row>
    <row r="935" spans="35:41" x14ac:dyDescent="0.45">
      <c r="AI935" s="92">
        <f t="shared" si="102"/>
        <v>4.831999999999911</v>
      </c>
      <c r="AJ935" s="92">
        <f t="shared" si="98"/>
        <v>8.4020000000001325</v>
      </c>
      <c r="AK935">
        <f t="shared" si="99"/>
        <v>0.95420787958609699</v>
      </c>
      <c r="AL935">
        <f t="shared" si="100"/>
        <v>1.6410104696161006E-2</v>
      </c>
      <c r="AM935">
        <f t="shared" si="101"/>
        <v>19.431312339802464</v>
      </c>
      <c r="AN935">
        <f t="shared" si="103"/>
        <v>0.33417232942813119</v>
      </c>
      <c r="AO935">
        <f t="shared" si="104"/>
        <v>1.6147206957967002</v>
      </c>
    </row>
    <row r="936" spans="35:41" x14ac:dyDescent="0.45">
      <c r="AI936" s="92">
        <f t="shared" si="102"/>
        <v>4.8359999999999106</v>
      </c>
      <c r="AJ936" s="92">
        <f t="shared" si="98"/>
        <v>8.3960000000001322</v>
      </c>
      <c r="AK936">
        <f t="shared" si="99"/>
        <v>0.9536613443662163</v>
      </c>
      <c r="AL936">
        <f t="shared" si="100"/>
        <v>1.6405463829607989E-2</v>
      </c>
      <c r="AM936">
        <f t="shared" si="101"/>
        <v>19.45234872664836</v>
      </c>
      <c r="AN936">
        <f t="shared" si="103"/>
        <v>0.33463116159755268</v>
      </c>
      <c r="AO936">
        <f t="shared" si="104"/>
        <v>1.6182762974857348</v>
      </c>
    </row>
    <row r="937" spans="35:41" x14ac:dyDescent="0.45">
      <c r="AI937" s="92">
        <f t="shared" si="102"/>
        <v>4.8399999999999102</v>
      </c>
      <c r="AJ937" s="92">
        <f t="shared" si="98"/>
        <v>8.3900000000001338</v>
      </c>
      <c r="AK937">
        <f t="shared" si="99"/>
        <v>0.953114343035804</v>
      </c>
      <c r="AL937">
        <f t="shared" si="100"/>
        <v>1.6400824963234185E-2</v>
      </c>
      <c r="AM937">
        <f t="shared" si="101"/>
        <v>19.473365323362767</v>
      </c>
      <c r="AN937">
        <f t="shared" si="103"/>
        <v>0.33509017931292367</v>
      </c>
      <c r="AO937">
        <f t="shared" si="104"/>
        <v>1.6218364678745205</v>
      </c>
    </row>
    <row r="938" spans="35:41" x14ac:dyDescent="0.45">
      <c r="AI938" s="92">
        <f t="shared" si="102"/>
        <v>4.8439999999999097</v>
      </c>
      <c r="AJ938" s="92">
        <f t="shared" si="98"/>
        <v>8.3840000000001353</v>
      </c>
      <c r="AK938">
        <f t="shared" si="99"/>
        <v>0.95256687645806637</v>
      </c>
      <c r="AL938">
        <f t="shared" si="100"/>
        <v>1.6396188051395474E-2</v>
      </c>
      <c r="AM938">
        <f t="shared" si="101"/>
        <v>19.494362054608171</v>
      </c>
      <c r="AN938">
        <f t="shared" si="103"/>
        <v>0.33554938145428431</v>
      </c>
      <c r="AO938">
        <f t="shared" si="104"/>
        <v>1.6254012037645229</v>
      </c>
    </row>
    <row r="939" spans="35:41" x14ac:dyDescent="0.45">
      <c r="AI939" s="92">
        <f t="shared" si="102"/>
        <v>4.8479999999999093</v>
      </c>
      <c r="AJ939" s="92">
        <f t="shared" si="98"/>
        <v>8.3780000000001351</v>
      </c>
      <c r="AK939">
        <f t="shared" si="99"/>
        <v>0.9520189454958462</v>
      </c>
      <c r="AL939">
        <f t="shared" si="100"/>
        <v>1.6391553048757224E-2</v>
      </c>
      <c r="AM939">
        <f t="shared" si="101"/>
        <v>19.515338845078276</v>
      </c>
      <c r="AN939">
        <f t="shared" si="103"/>
        <v>0.33600876690218012</v>
      </c>
      <c r="AO939">
        <f t="shared" si="104"/>
        <v>1.6289705019417386</v>
      </c>
    </row>
    <row r="940" spans="35:41" x14ac:dyDescent="0.45">
      <c r="AI940" s="92">
        <f t="shared" si="102"/>
        <v>4.8519999999999088</v>
      </c>
      <c r="AJ940" s="92">
        <f t="shared" si="98"/>
        <v>8.3720000000001349</v>
      </c>
      <c r="AK940">
        <f t="shared" si="99"/>
        <v>0.95147055101162081</v>
      </c>
      <c r="AL940">
        <f t="shared" si="100"/>
        <v>1.6386919910293389E-2</v>
      </c>
      <c r="AM940">
        <f t="shared" si="101"/>
        <v>19.536295619498169</v>
      </c>
      <c r="AN940">
        <f t="shared" si="103"/>
        <v>0.33646833453768349</v>
      </c>
      <c r="AO940">
        <f t="shared" si="104"/>
        <v>1.6325443591768096</v>
      </c>
    </row>
    <row r="941" spans="35:41" x14ac:dyDescent="0.45">
      <c r="AI941" s="92">
        <f t="shared" si="102"/>
        <v>4.8559999999999084</v>
      </c>
      <c r="AJ941" s="92">
        <f t="shared" si="98"/>
        <v>8.3660000000001364</v>
      </c>
      <c r="AK941">
        <f t="shared" si="99"/>
        <v>0.95092169386749847</v>
      </c>
      <c r="AL941">
        <f t="shared" si="100"/>
        <v>1.6382288591285654E-2</v>
      </c>
      <c r="AM941">
        <f t="shared" si="101"/>
        <v>19.557232302624442</v>
      </c>
      <c r="AN941">
        <f t="shared" si="103"/>
        <v>0.33692808324241591</v>
      </c>
      <c r="AO941">
        <f t="shared" si="104"/>
        <v>1.6361227722251408</v>
      </c>
    </row>
    <row r="942" spans="35:41" x14ac:dyDescent="0.45">
      <c r="AI942" s="92">
        <f t="shared" si="102"/>
        <v>4.8599999999999079</v>
      </c>
      <c r="AJ942" s="92">
        <f t="shared" si="98"/>
        <v>8.360000000000138</v>
      </c>
      <c r="AK942">
        <f t="shared" si="99"/>
        <v>0.95037237492521587</v>
      </c>
      <c r="AL942">
        <f t="shared" si="100"/>
        <v>1.6377659047322572E-2</v>
      </c>
      <c r="AM942">
        <f t="shared" si="101"/>
        <v>19.578148819245278</v>
      </c>
      <c r="AN942">
        <f t="shared" si="103"/>
        <v>0.33738801189856915</v>
      </c>
      <c r="AO942">
        <f t="shared" si="104"/>
        <v>1.639705737827015</v>
      </c>
    </row>
    <row r="943" spans="35:41" x14ac:dyDescent="0.45">
      <c r="AI943" s="92">
        <f t="shared" si="102"/>
        <v>4.8639999999999075</v>
      </c>
      <c r="AJ943" s="92">
        <f t="shared" si="98"/>
        <v>8.3540000000001378</v>
      </c>
      <c r="AK943">
        <f t="shared" si="99"/>
        <v>0.94982259504613531</v>
      </c>
      <c r="AL943">
        <f t="shared" si="100"/>
        <v>1.6373031234298712E-2</v>
      </c>
      <c r="AM943">
        <f t="shared" si="101"/>
        <v>19.599045094180603</v>
      </c>
      <c r="AN943">
        <f t="shared" si="103"/>
        <v>0.33784811938892784</v>
      </c>
      <c r="AO943">
        <f t="shared" si="104"/>
        <v>1.6432932527077138</v>
      </c>
    </row>
    <row r="944" spans="35:41" x14ac:dyDescent="0.45">
      <c r="AI944" s="92">
        <f t="shared" si="102"/>
        <v>4.8679999999999071</v>
      </c>
      <c r="AJ944" s="92">
        <f t="shared" si="98"/>
        <v>8.3480000000001375</v>
      </c>
      <c r="AK944">
        <f t="shared" si="99"/>
        <v>0.94927235509124308</v>
      </c>
      <c r="AL944">
        <f t="shared" si="100"/>
        <v>1.6368405108413777E-2</v>
      </c>
      <c r="AM944">
        <f t="shared" si="101"/>
        <v>19.619921052282237</v>
      </c>
      <c r="AN944">
        <f t="shared" si="103"/>
        <v>0.33830840459689066</v>
      </c>
      <c r="AO944">
        <f t="shared" si="104"/>
        <v>1.6468853135776322</v>
      </c>
    </row>
    <row r="945" spans="35:41" x14ac:dyDescent="0.45">
      <c r="AI945" s="92">
        <f t="shared" si="102"/>
        <v>4.8719999999999066</v>
      </c>
      <c r="AJ945" s="92">
        <f t="shared" si="98"/>
        <v>8.3420000000001391</v>
      </c>
      <c r="AK945">
        <f t="shared" si="99"/>
        <v>0.94872165592114632</v>
      </c>
      <c r="AL945">
        <f t="shared" si="100"/>
        <v>1.6363780626171758E-2</v>
      </c>
      <c r="AM945">
        <f t="shared" si="101"/>
        <v>19.640776618433954</v>
      </c>
      <c r="AN945">
        <f t="shared" si="103"/>
        <v>0.33876886640649212</v>
      </c>
      <c r="AO945">
        <f t="shared" si="104"/>
        <v>1.6504819171323979</v>
      </c>
    </row>
    <row r="946" spans="35:41" x14ac:dyDescent="0.45">
      <c r="AI946" s="92">
        <f t="shared" si="102"/>
        <v>4.8759999999999062</v>
      </c>
      <c r="AJ946" s="92">
        <f t="shared" si="98"/>
        <v>8.3360000000001406</v>
      </c>
      <c r="AK946">
        <f t="shared" si="99"/>
        <v>0.94817049839606971</v>
      </c>
      <c r="AL946">
        <f t="shared" si="100"/>
        <v>1.6359157744380085E-2</v>
      </c>
      <c r="AM946">
        <f t="shared" si="101"/>
        <v>19.661611717551651</v>
      </c>
      <c r="AN946">
        <f t="shared" si="103"/>
        <v>0.33922950370242461</v>
      </c>
      <c r="AO946">
        <f t="shared" si="104"/>
        <v>1.6540830600529906</v>
      </c>
    </row>
    <row r="947" spans="35:41" x14ac:dyDescent="0.45">
      <c r="AI947" s="92">
        <f t="shared" si="102"/>
        <v>4.8799999999999057</v>
      </c>
      <c r="AJ947" s="92">
        <f t="shared" si="98"/>
        <v>8.3300000000001404</v>
      </c>
      <c r="AK947">
        <f t="shared" si="99"/>
        <v>0.94761888337585343</v>
      </c>
      <c r="AL947">
        <f t="shared" si="100"/>
        <v>1.6354536420148742E-2</v>
      </c>
      <c r="AM947">
        <f t="shared" si="101"/>
        <v>19.682426274583449</v>
      </c>
      <c r="AN947">
        <f t="shared" si="103"/>
        <v>0.33969031537005973</v>
      </c>
      <c r="AO947">
        <f t="shared" si="104"/>
        <v>1.6576887390058594</v>
      </c>
    </row>
    <row r="948" spans="35:41" x14ac:dyDescent="0.45">
      <c r="AI948" s="92">
        <f t="shared" si="102"/>
        <v>4.8839999999999053</v>
      </c>
      <c r="AJ948" s="92">
        <f t="shared" si="98"/>
        <v>8.3240000000001402</v>
      </c>
      <c r="AK948">
        <f t="shared" si="99"/>
        <v>0.94706681171995077</v>
      </c>
      <c r="AL948">
        <f t="shared" si="100"/>
        <v>1.6349916610889435E-2</v>
      </c>
      <c r="AM948">
        <f t="shared" si="101"/>
        <v>19.70322021450982</v>
      </c>
      <c r="AN948">
        <f t="shared" si="103"/>
        <v>0.34015130029547025</v>
      </c>
      <c r="AO948">
        <f t="shared" si="104"/>
        <v>1.6612989506430444</v>
      </c>
    </row>
    <row r="949" spans="35:41" x14ac:dyDescent="0.45">
      <c r="AI949" s="92">
        <f t="shared" si="102"/>
        <v>4.8879999999999049</v>
      </c>
      <c r="AJ949" s="92">
        <f t="shared" si="98"/>
        <v>8.3180000000001417</v>
      </c>
      <c r="AK949">
        <f t="shared" si="99"/>
        <v>0.94651428428742557</v>
      </c>
      <c r="AL949">
        <f t="shared" si="100"/>
        <v>1.6345298274314732E-2</v>
      </c>
      <c r="AM949">
        <f t="shared" si="101"/>
        <v>19.723993462343699</v>
      </c>
      <c r="AN949">
        <f t="shared" si="103"/>
        <v>0.34061245736545143</v>
      </c>
      <c r="AO949">
        <f t="shared" si="104"/>
        <v>1.6649136916022942</v>
      </c>
    </row>
    <row r="950" spans="35:41" x14ac:dyDescent="0.45">
      <c r="AI950" s="92">
        <f t="shared" si="102"/>
        <v>4.8919999999999044</v>
      </c>
      <c r="AJ950" s="92">
        <f t="shared" si="98"/>
        <v>8.3120000000001433</v>
      </c>
      <c r="AK950">
        <f t="shared" si="99"/>
        <v>0.94596130193694861</v>
      </c>
      <c r="AL950">
        <f t="shared" si="100"/>
        <v>1.634068136843719E-2</v>
      </c>
      <c r="AM950">
        <f t="shared" si="101"/>
        <v>19.74474594313061</v>
      </c>
      <c r="AN950">
        <f t="shared" si="103"/>
        <v>0.34107378546754263</v>
      </c>
      <c r="AO950">
        <f t="shared" si="104"/>
        <v>1.668532958507186</v>
      </c>
    </row>
    <row r="951" spans="35:41" x14ac:dyDescent="0.45">
      <c r="AI951" s="92">
        <f t="shared" si="102"/>
        <v>4.895999999999904</v>
      </c>
      <c r="AJ951" s="92">
        <f t="shared" si="98"/>
        <v>8.306000000000143</v>
      </c>
      <c r="AK951">
        <f t="shared" si="99"/>
        <v>0.94540786552679634</v>
      </c>
      <c r="AL951">
        <f t="shared" si="100"/>
        <v>1.6336065851568531E-2</v>
      </c>
      <c r="AM951">
        <f t="shared" si="101"/>
        <v>19.765477581948783</v>
      </c>
      <c r="AN951">
        <f t="shared" si="103"/>
        <v>0.34153528349004941</v>
      </c>
      <c r="AO951">
        <f t="shared" si="104"/>
        <v>1.6721567479672492</v>
      </c>
    </row>
    <row r="952" spans="35:41" x14ac:dyDescent="0.45">
      <c r="AI952" s="92">
        <f t="shared" si="102"/>
        <v>4.8999999999999035</v>
      </c>
      <c r="AJ952" s="92">
        <f t="shared" si="98"/>
        <v>8.3000000000001428</v>
      </c>
      <c r="AK952">
        <f t="shared" si="99"/>
        <v>0.94485397591484677</v>
      </c>
      <c r="AL952">
        <f t="shared" si="100"/>
        <v>1.6331451682318754E-2</v>
      </c>
      <c r="AM952">
        <f t="shared" si="101"/>
        <v>19.786188303909263</v>
      </c>
      <c r="AN952">
        <f t="shared" si="103"/>
        <v>0.34199695032206406</v>
      </c>
      <c r="AO952">
        <f t="shared" si="104"/>
        <v>1.675785056578081</v>
      </c>
    </row>
    <row r="953" spans="35:41" x14ac:dyDescent="0.45">
      <c r="AI953" s="92">
        <f t="shared" si="102"/>
        <v>4.9039999999999031</v>
      </c>
      <c r="AJ953" s="92">
        <f t="shared" si="98"/>
        <v>8.2940000000001444</v>
      </c>
      <c r="AK953">
        <f t="shared" si="99"/>
        <v>0.94429963395857941</v>
      </c>
      <c r="AL953">
        <f t="shared" si="100"/>
        <v>1.6326838819595312E-2</v>
      </c>
      <c r="AM953">
        <f t="shared" si="101"/>
        <v>19.806878034156064</v>
      </c>
      <c r="AN953">
        <f t="shared" si="103"/>
        <v>0.3424587848534883</v>
      </c>
      <c r="AO953">
        <f t="shared" si="104"/>
        <v>1.6794178809214735</v>
      </c>
    </row>
    <row r="954" spans="35:41" x14ac:dyDescent="0.45">
      <c r="AI954" s="92">
        <f t="shared" si="102"/>
        <v>4.9079999999999027</v>
      </c>
      <c r="AJ954" s="92">
        <f t="shared" si="98"/>
        <v>8.2880000000001459</v>
      </c>
      <c r="AK954">
        <f t="shared" si="99"/>
        <v>0.94374484051506946</v>
      </c>
      <c r="AL954">
        <f t="shared" si="100"/>
        <v>1.6322227222602244E-2</v>
      </c>
      <c r="AM954">
        <f t="shared" si="101"/>
        <v>19.827546697866222</v>
      </c>
      <c r="AN954">
        <f t="shared" si="103"/>
        <v>0.34292078597505365</v>
      </c>
      <c r="AO954">
        <f t="shared" si="104"/>
        <v>1.68305521756553</v>
      </c>
    </row>
    <row r="955" spans="35:41" x14ac:dyDescent="0.45">
      <c r="AI955" s="92">
        <f t="shared" si="102"/>
        <v>4.9119999999999022</v>
      </c>
      <c r="AJ955" s="92">
        <f t="shared" si="98"/>
        <v>8.2820000000001457</v>
      </c>
      <c r="AK955">
        <f t="shared" si="99"/>
        <v>0.94318959644098732</v>
      </c>
      <c r="AL955">
        <f t="shared" si="100"/>
        <v>1.631761685083934E-2</v>
      </c>
      <c r="AM955">
        <f t="shared" si="101"/>
        <v>19.848194220249951</v>
      </c>
      <c r="AN955">
        <f t="shared" si="103"/>
        <v>0.34338295257834361</v>
      </c>
      <c r="AO955">
        <f t="shared" si="104"/>
        <v>1.6866970630647902</v>
      </c>
    </row>
    <row r="956" spans="35:41" x14ac:dyDescent="0.45">
      <c r="AI956" s="92">
        <f t="shared" si="102"/>
        <v>4.9159999999999018</v>
      </c>
      <c r="AJ956" s="92">
        <f t="shared" si="98"/>
        <v>8.2760000000001455</v>
      </c>
      <c r="AK956">
        <f t="shared" si="99"/>
        <v>0.94263390259259583</v>
      </c>
      <c r="AL956">
        <f t="shared" si="100"/>
        <v>1.6313007664101275E-2</v>
      </c>
      <c r="AM956">
        <f t="shared" si="101"/>
        <v>19.868820526550778</v>
      </c>
      <c r="AN956">
        <f t="shared" si="103"/>
        <v>0.34384528355581495</v>
      </c>
      <c r="AO956">
        <f t="shared" si="104"/>
        <v>1.6903434139603526</v>
      </c>
    </row>
    <row r="957" spans="35:41" x14ac:dyDescent="0.45">
      <c r="AI957" s="92">
        <f t="shared" si="102"/>
        <v>4.9199999999999013</v>
      </c>
      <c r="AJ957" s="92">
        <f t="shared" si="98"/>
        <v>8.270000000000147</v>
      </c>
      <c r="AK957">
        <f t="shared" si="99"/>
        <v>0.94207775982574771</v>
      </c>
      <c r="AL957">
        <f t="shared" si="100"/>
        <v>1.6308399622476776E-2</v>
      </c>
      <c r="AM957">
        <f t="shared" si="101"/>
        <v>19.889425542045622</v>
      </c>
      <c r="AN957">
        <f t="shared" si="103"/>
        <v>0.34430777780081889</v>
      </c>
      <c r="AO957">
        <f t="shared" si="104"/>
        <v>1.693994266779995</v>
      </c>
    </row>
    <row r="958" spans="35:41" x14ac:dyDescent="0.45">
      <c r="AI958" s="92">
        <f t="shared" si="102"/>
        <v>4.9239999999999009</v>
      </c>
      <c r="AJ958" s="92">
        <f t="shared" si="98"/>
        <v>8.2640000000001486</v>
      </c>
      <c r="AK958">
        <f t="shared" si="99"/>
        <v>0.94152116899588179</v>
      </c>
      <c r="AL958">
        <f t="shared" si="100"/>
        <v>1.6303792686347761E-2</v>
      </c>
      <c r="AM958">
        <f t="shared" si="101"/>
        <v>19.910009192044907</v>
      </c>
      <c r="AN958">
        <f t="shared" si="103"/>
        <v>0.34477043420762254</v>
      </c>
      <c r="AO958">
        <f t="shared" si="104"/>
        <v>1.6976496180382992</v>
      </c>
    </row>
    <row r="959" spans="35:41" x14ac:dyDescent="0.45">
      <c r="AI959" s="92">
        <f t="shared" si="102"/>
        <v>4.9279999999999005</v>
      </c>
      <c r="AJ959" s="92">
        <f t="shared" si="98"/>
        <v>8.2580000000001483</v>
      </c>
      <c r="AK959">
        <f t="shared" si="99"/>
        <v>0.94096413095802167</v>
      </c>
      <c r="AL959">
        <f t="shared" si="100"/>
        <v>1.6299186816388506E-2</v>
      </c>
      <c r="AM959">
        <f t="shared" si="101"/>
        <v>19.93057140189271</v>
      </c>
      <c r="AN959">
        <f t="shared" si="103"/>
        <v>0.34523325167143037</v>
      </c>
      <c r="AO959">
        <f t="shared" si="104"/>
        <v>1.7013094642367745</v>
      </c>
    </row>
    <row r="960" spans="35:41" x14ac:dyDescent="0.45">
      <c r="AI960" s="92">
        <f t="shared" si="102"/>
        <v>4.9319999999999</v>
      </c>
      <c r="AJ960" s="92">
        <f t="shared" si="98"/>
        <v>8.2520000000001481</v>
      </c>
      <c r="AK960">
        <f t="shared" si="99"/>
        <v>0.94040664656677309</v>
      </c>
      <c r="AL960">
        <f t="shared" si="100"/>
        <v>1.6294581973564794E-2</v>
      </c>
      <c r="AM960">
        <f t="shared" si="101"/>
        <v>19.951112096966831</v>
      </c>
      <c r="AN960">
        <f t="shared" si="103"/>
        <v>0.3456962290884053</v>
      </c>
      <c r="AO960">
        <f t="shared" si="104"/>
        <v>1.7049738018639804</v>
      </c>
    </row>
    <row r="961" spans="35:41" x14ac:dyDescent="0.45">
      <c r="AI961" s="92">
        <f t="shared" si="102"/>
        <v>4.9359999999998996</v>
      </c>
      <c r="AJ961" s="92">
        <f t="shared" si="98"/>
        <v>8.2460000000001497</v>
      </c>
      <c r="AK961">
        <f t="shared" si="99"/>
        <v>0.93984871667632142</v>
      </c>
      <c r="AL961">
        <f t="shared" si="100"/>
        <v>1.6289978119133051E-2</v>
      </c>
      <c r="AM961">
        <f t="shared" si="101"/>
        <v>19.97163120267895</v>
      </c>
      <c r="AN961">
        <f t="shared" si="103"/>
        <v>0.34615936535568981</v>
      </c>
      <c r="AO961">
        <f t="shared" si="104"/>
        <v>1.7086426273956501</v>
      </c>
    </row>
    <row r="962" spans="35:41" x14ac:dyDescent="0.45">
      <c r="AI962" s="92">
        <f t="shared" si="102"/>
        <v>4.9399999999998991</v>
      </c>
      <c r="AJ962" s="92">
        <f t="shared" ref="AJ962:AJ1002" si="105">$AE$21+$AE$22*AI962</f>
        <v>8.2400000000001512</v>
      </c>
      <c r="AK962">
        <f t="shared" ref="AK962:AK1002" si="106">$AE$3*AJ962^6+$AE$4*AJ962^5+$AE$5*AJ962^4+$AE$6*AJ962^3+$AE$7*AJ962^2+$AE$8*AJ962+$AE$9</f>
        <v>0.93929034214042817</v>
      </c>
      <c r="AL962">
        <f t="shared" ref="AL962:AL1002" si="107">$AG$3*AJ962^6+$AG$4*AJ962^5+$AG$5*AJ962^4+$AG$6*AJ962^3+$AG$7*AJ962^2+$AG$8*AJ962+$AG$9</f>
        <v>1.6285375214639557E-2</v>
      </c>
      <c r="AM962">
        <f t="shared" ref="AM962:AM1002" si="108">0.5*$AE$18*$AE$17^2*$AE$16*AI962^2*AK962*$AE$15</f>
        <v>19.992128644474697</v>
      </c>
      <c r="AN962">
        <f t="shared" si="103"/>
        <v>0.34662265937142811</v>
      </c>
      <c r="AO962">
        <f t="shared" si="104"/>
        <v>1.71231593729482</v>
      </c>
    </row>
    <row r="963" spans="35:41" x14ac:dyDescent="0.45">
      <c r="AI963" s="92">
        <f t="shared" ref="AI963:AI1002" si="109">AI962+$AE$15</f>
        <v>4.9439999999998987</v>
      </c>
      <c r="AJ963" s="92">
        <f t="shared" si="105"/>
        <v>8.234000000000151</v>
      </c>
      <c r="AK963">
        <f t="shared" si="106"/>
        <v>0.93873152381242908</v>
      </c>
      <c r="AL963">
        <f t="shared" si="107"/>
        <v>1.6280773221919537E-2</v>
      </c>
      <c r="AM963">
        <f t="shared" si="108"/>
        <v>20.012604347833793</v>
      </c>
      <c r="AN963">
        <f t="shared" ref="AN963:AN1002" si="110">0.5*$AE$18*$AE$17^2*$AE$16*AI963^2*AL963*$AE$15</f>
        <v>0.34708611003478579</v>
      </c>
      <c r="AO963">
        <f t="shared" ref="AO963:AO1002" si="111">AN963*AI963</f>
        <v>1.7159937280119457</v>
      </c>
    </row>
    <row r="964" spans="35:41" x14ac:dyDescent="0.45">
      <c r="AI964" s="92">
        <f t="shared" si="109"/>
        <v>4.9479999999998983</v>
      </c>
      <c r="AJ964" s="92">
        <f t="shared" si="105"/>
        <v>8.2280000000001507</v>
      </c>
      <c r="AK964">
        <f t="shared" si="106"/>
        <v>0.93817226254523245</v>
      </c>
      <c r="AL964">
        <f t="shared" si="107"/>
        <v>1.6276172103096377E-2</v>
      </c>
      <c r="AM964">
        <f t="shared" si="108"/>
        <v>20.033058238270151</v>
      </c>
      <c r="AN964">
        <f t="shared" si="110"/>
        <v>0.34754971624597264</v>
      </c>
      <c r="AO964">
        <f t="shared" si="111"/>
        <v>1.7196759959850372</v>
      </c>
    </row>
    <row r="965" spans="35:41" x14ac:dyDescent="0.45">
      <c r="AI965" s="92">
        <f t="shared" si="109"/>
        <v>4.9519999999998978</v>
      </c>
      <c r="AJ965" s="92">
        <f t="shared" si="105"/>
        <v>8.2220000000001523</v>
      </c>
      <c r="AK965">
        <f t="shared" si="106"/>
        <v>0.93761255919131514</v>
      </c>
      <c r="AL965">
        <f t="shared" si="107"/>
        <v>1.6271571820580734E-2</v>
      </c>
      <c r="AM965">
        <f t="shared" si="108"/>
        <v>20.053490241331982</v>
      </c>
      <c r="AN965">
        <f t="shared" si="110"/>
        <v>0.34801347690626228</v>
      </c>
      <c r="AO965">
        <f t="shared" si="111"/>
        <v>1.7233627376397753</v>
      </c>
    </row>
    <row r="966" spans="35:41" x14ac:dyDescent="0.45">
      <c r="AI966" s="92">
        <f t="shared" si="109"/>
        <v>4.9559999999998974</v>
      </c>
      <c r="AJ966" s="92">
        <f t="shared" si="105"/>
        <v>8.2160000000001538</v>
      </c>
      <c r="AK966">
        <f t="shared" si="106"/>
        <v>0.93705241460272115</v>
      </c>
      <c r="AL966">
        <f t="shared" si="107"/>
        <v>1.6266972337069745E-2</v>
      </c>
      <c r="AM966">
        <f t="shared" si="108"/>
        <v>20.073900282601915</v>
      </c>
      <c r="AN966">
        <f t="shared" si="110"/>
        <v>0.3484773909180145</v>
      </c>
      <c r="AO966">
        <f t="shared" si="111"/>
        <v>1.7270539493896442</v>
      </c>
    </row>
    <row r="967" spans="35:41" x14ac:dyDescent="0.45">
      <c r="AI967" s="92">
        <f t="shared" si="109"/>
        <v>4.9599999999998969</v>
      </c>
      <c r="AJ967" s="92">
        <f t="shared" si="105"/>
        <v>8.2100000000001536</v>
      </c>
      <c r="AK967">
        <f t="shared" si="106"/>
        <v>0.93649182963105781</v>
      </c>
      <c r="AL967">
        <f t="shared" si="107"/>
        <v>1.6262373615546149E-2</v>
      </c>
      <c r="AM967">
        <f t="shared" si="108"/>
        <v>20.094288287697079</v>
      </c>
      <c r="AN967">
        <f t="shared" si="110"/>
        <v>0.3489414571846956</v>
      </c>
      <c r="AO967">
        <f t="shared" si="111"/>
        <v>1.7307496276360543</v>
      </c>
    </row>
    <row r="968" spans="35:41" x14ac:dyDescent="0.45">
      <c r="AI968" s="92">
        <f t="shared" si="109"/>
        <v>4.9639999999998965</v>
      </c>
      <c r="AJ968" s="92">
        <f t="shared" si="105"/>
        <v>8.2040000000001534</v>
      </c>
      <c r="AK968">
        <f t="shared" si="106"/>
        <v>0.93593080512749494</v>
      </c>
      <c r="AL968">
        <f t="shared" si="107"/>
        <v>1.6257775619277472E-2</v>
      </c>
      <c r="AM968">
        <f t="shared" si="108"/>
        <v>20.114654182269252</v>
      </c>
      <c r="AN968">
        <f t="shared" si="110"/>
        <v>0.3494056746108995</v>
      </c>
      <c r="AO968">
        <f t="shared" si="111"/>
        <v>1.734449768768469</v>
      </c>
    </row>
    <row r="969" spans="35:41" x14ac:dyDescent="0.45">
      <c r="AI969" s="92">
        <f t="shared" si="109"/>
        <v>4.9679999999998961</v>
      </c>
      <c r="AJ969" s="92">
        <f t="shared" si="105"/>
        <v>8.1980000000001549</v>
      </c>
      <c r="AK969">
        <f t="shared" si="106"/>
        <v>0.93536934194276133</v>
      </c>
      <c r="AL969">
        <f t="shared" si="107"/>
        <v>1.6253178311815181E-2</v>
      </c>
      <c r="AM969">
        <f t="shared" si="108"/>
        <v>20.134997892004947</v>
      </c>
      <c r="AN969">
        <f t="shared" si="110"/>
        <v>0.34987004210236911</v>
      </c>
      <c r="AO969">
        <f t="shared" si="111"/>
        <v>1.7381543691645334</v>
      </c>
    </row>
    <row r="970" spans="35:41" x14ac:dyDescent="0.45">
      <c r="AI970" s="92">
        <f t="shared" si="109"/>
        <v>4.9719999999998956</v>
      </c>
      <c r="AJ970" s="92">
        <f t="shared" si="105"/>
        <v>8.1920000000001565</v>
      </c>
      <c r="AK970">
        <f t="shared" si="106"/>
        <v>0.93480744092714241</v>
      </c>
      <c r="AL970">
        <f t="shared" si="107"/>
        <v>1.624858165699386E-2</v>
      </c>
      <c r="AM970">
        <f t="shared" si="108"/>
        <v>20.155319342625511</v>
      </c>
      <c r="AN970">
        <f t="shared" si="110"/>
        <v>0.35033455856601697</v>
      </c>
      <c r="AO970">
        <f t="shared" si="111"/>
        <v>1.7418634251901999</v>
      </c>
    </row>
    <row r="971" spans="35:41" x14ac:dyDescent="0.45">
      <c r="AI971" s="92">
        <f t="shared" si="109"/>
        <v>4.9759999999998952</v>
      </c>
      <c r="AJ971" s="92">
        <f t="shared" si="105"/>
        <v>8.1860000000001563</v>
      </c>
      <c r="AK971">
        <f t="shared" si="106"/>
        <v>0.93424510293047747</v>
      </c>
      <c r="AL971">
        <f t="shared" si="107"/>
        <v>1.6243985618930347E-2</v>
      </c>
      <c r="AM971">
        <f t="shared" si="108"/>
        <v>20.175618459887247</v>
      </c>
      <c r="AN971">
        <f t="shared" si="110"/>
        <v>0.35079922290994603</v>
      </c>
      <c r="AO971">
        <f t="shared" si="111"/>
        <v>1.7455769331998547</v>
      </c>
    </row>
    <row r="972" spans="35:41" x14ac:dyDescent="0.45">
      <c r="AI972" s="92">
        <f t="shared" si="109"/>
        <v>4.9799999999998947</v>
      </c>
      <c r="AJ972" s="92">
        <f t="shared" si="105"/>
        <v>8.180000000000156</v>
      </c>
      <c r="AK972">
        <f t="shared" si="106"/>
        <v>0.93368232880215762</v>
      </c>
      <c r="AL972">
        <f t="shared" si="107"/>
        <v>1.623939016202295E-2</v>
      </c>
      <c r="AM972">
        <f t="shared" si="108"/>
        <v>20.195895169581505</v>
      </c>
      <c r="AN972">
        <f t="shared" si="110"/>
        <v>0.3512640340434714</v>
      </c>
      <c r="AO972">
        <f t="shared" si="111"/>
        <v>1.7492948895364506</v>
      </c>
    </row>
    <row r="973" spans="35:41" x14ac:dyDescent="0.45">
      <c r="AI973" s="92">
        <f t="shared" si="109"/>
        <v>4.9839999999998943</v>
      </c>
      <c r="AJ973" s="92">
        <f t="shared" si="105"/>
        <v>8.1740000000001576</v>
      </c>
      <c r="AK973">
        <f t="shared" si="106"/>
        <v>0.93311911939112335</v>
      </c>
      <c r="AL973">
        <f t="shared" si="107"/>
        <v>1.6234795250950562E-2</v>
      </c>
      <c r="AM973">
        <f t="shared" si="108"/>
        <v>20.216149397534807</v>
      </c>
      <c r="AN973">
        <f t="shared" si="110"/>
        <v>0.35172899087713977</v>
      </c>
      <c r="AO973">
        <f t="shared" si="111"/>
        <v>1.7530172905316275</v>
      </c>
    </row>
    <row r="974" spans="35:41" x14ac:dyDescent="0.45">
      <c r="AI974" s="92">
        <f t="shared" si="109"/>
        <v>4.9879999999998939</v>
      </c>
      <c r="AJ974" s="92">
        <f t="shared" si="105"/>
        <v>8.1680000000001591</v>
      </c>
      <c r="AK974">
        <f t="shared" si="106"/>
        <v>0.93255547554586171</v>
      </c>
      <c r="AL974">
        <f t="shared" si="107"/>
        <v>1.6230200850671863E-2</v>
      </c>
      <c r="AM974">
        <f t="shared" si="108"/>
        <v>20.236381069608946</v>
      </c>
      <c r="AN974">
        <f t="shared" si="110"/>
        <v>0.35219409232275201</v>
      </c>
      <c r="AO974">
        <f t="shared" si="111"/>
        <v>1.7567441325058497</v>
      </c>
    </row>
    <row r="975" spans="35:41" x14ac:dyDescent="0.45">
      <c r="AI975" s="92">
        <f t="shared" si="109"/>
        <v>4.9919999999998934</v>
      </c>
      <c r="AJ975" s="92">
        <f t="shared" si="105"/>
        <v>8.1620000000001589</v>
      </c>
      <c r="AK975">
        <f t="shared" si="106"/>
        <v>0.93199139811440368</v>
      </c>
      <c r="AL975">
        <f t="shared" si="107"/>
        <v>1.6225606926424482E-2</v>
      </c>
      <c r="AM975">
        <f t="shared" si="108"/>
        <v>20.256590111701058</v>
      </c>
      <c r="AN975">
        <f t="shared" si="110"/>
        <v>0.35265933729338222</v>
      </c>
      <c r="AO975">
        <f t="shared" si="111"/>
        <v>1.7604754117685264</v>
      </c>
    </row>
    <row r="976" spans="35:41" x14ac:dyDescent="0.45">
      <c r="AI976" s="92">
        <f t="shared" si="109"/>
        <v>4.995999999999893</v>
      </c>
      <c r="AJ976" s="92">
        <f t="shared" si="105"/>
        <v>8.1560000000001587</v>
      </c>
      <c r="AK976">
        <f t="shared" si="106"/>
        <v>0.93142688794432227</v>
      </c>
      <c r="AL976">
        <f t="shared" si="107"/>
        <v>1.6221013443724154E-2</v>
      </c>
      <c r="AM976">
        <f t="shared" si="108"/>
        <v>20.276776449743782</v>
      </c>
      <c r="AN976">
        <f t="shared" si="110"/>
        <v>0.35312472470339978</v>
      </c>
      <c r="AO976">
        <f t="shared" si="111"/>
        <v>1.7642111246181476</v>
      </c>
    </row>
    <row r="977" spans="35:41" x14ac:dyDescent="0.45">
      <c r="AI977" s="92">
        <f t="shared" si="109"/>
        <v>4.9999999999998925</v>
      </c>
      <c r="AJ977" s="92">
        <f t="shared" si="105"/>
        <v>8.1500000000001602</v>
      </c>
      <c r="AK977">
        <f t="shared" si="106"/>
        <v>0.93086194588272997</v>
      </c>
      <c r="AL977">
        <f t="shared" si="107"/>
        <v>1.6216420368363928E-2</v>
      </c>
      <c r="AM977">
        <f t="shared" si="108"/>
        <v>20.296940009705324</v>
      </c>
      <c r="AN977">
        <f t="shared" si="110"/>
        <v>0.35359025346848982</v>
      </c>
      <c r="AO977">
        <f t="shared" si="111"/>
        <v>1.7679512673424111</v>
      </c>
    </row>
    <row r="978" spans="35:41" x14ac:dyDescent="0.45">
      <c r="AI978" s="92">
        <f t="shared" si="109"/>
        <v>5.0039999999998921</v>
      </c>
      <c r="AJ978" s="92">
        <f t="shared" si="105"/>
        <v>8.1440000000001618</v>
      </c>
      <c r="AK978">
        <f t="shared" si="106"/>
        <v>0.93029657277627542</v>
      </c>
      <c r="AL978">
        <f t="shared" si="107"/>
        <v>1.621182766641327E-2</v>
      </c>
      <c r="AM978">
        <f t="shared" si="108"/>
        <v>20.317080717589562</v>
      </c>
      <c r="AN978">
        <f t="shared" si="110"/>
        <v>0.35405592250567286</v>
      </c>
      <c r="AO978">
        <f t="shared" si="111"/>
        <v>1.7716958362183488</v>
      </c>
    </row>
    <row r="979" spans="35:41" x14ac:dyDescent="0.45">
      <c r="AI979" s="92">
        <f t="shared" si="109"/>
        <v>5.0079999999998916</v>
      </c>
      <c r="AJ979" s="92">
        <f t="shared" si="105"/>
        <v>8.1380000000001615</v>
      </c>
      <c r="AK979">
        <f t="shared" si="106"/>
        <v>0.92973076947114208</v>
      </c>
      <c r="AL979">
        <f t="shared" si="107"/>
        <v>1.6207235304217318E-2</v>
      </c>
      <c r="AM979">
        <f t="shared" si="108"/>
        <v>20.337198499436148</v>
      </c>
      <c r="AN979">
        <f t="shared" si="110"/>
        <v>0.35452173073332688</v>
      </c>
      <c r="AO979">
        <f t="shared" si="111"/>
        <v>1.7754448275124626</v>
      </c>
    </row>
    <row r="980" spans="35:41" x14ac:dyDescent="0.45">
      <c r="AI980" s="92">
        <f t="shared" si="109"/>
        <v>5.0119999999998912</v>
      </c>
      <c r="AJ980" s="92">
        <f t="shared" si="105"/>
        <v>8.1320000000001613</v>
      </c>
      <c r="AK980">
        <f t="shared" si="106"/>
        <v>0.92916453681304501</v>
      </c>
      <c r="AL980">
        <f t="shared" si="107"/>
        <v>1.6202643248396008E-2</v>
      </c>
      <c r="AM980">
        <f t="shared" si="108"/>
        <v>20.357293281320647</v>
      </c>
      <c r="AN980">
        <f t="shared" si="110"/>
        <v>0.3549876770712076</v>
      </c>
      <c r="AO980">
        <f t="shared" si="111"/>
        <v>1.7791982374808539</v>
      </c>
    </row>
    <row r="981" spans="35:41" x14ac:dyDescent="0.45">
      <c r="AI981" s="92">
        <f t="shared" si="109"/>
        <v>5.0159999999998908</v>
      </c>
      <c r="AJ981" s="92">
        <f t="shared" si="105"/>
        <v>8.1260000000001629</v>
      </c>
      <c r="AK981">
        <f t="shared" si="106"/>
        <v>0.92859787564722929</v>
      </c>
      <c r="AL981">
        <f t="shared" si="107"/>
        <v>1.6198051465843261E-2</v>
      </c>
      <c r="AM981">
        <f t="shared" si="108"/>
        <v>20.377364989354575</v>
      </c>
      <c r="AN981">
        <f t="shared" si="110"/>
        <v>0.35545376044046834</v>
      </c>
      <c r="AO981">
        <f t="shared" si="111"/>
        <v>1.7829560623693503</v>
      </c>
    </row>
    <row r="982" spans="35:41" x14ac:dyDescent="0.45">
      <c r="AI982" s="92">
        <f t="shared" si="109"/>
        <v>5.0199999999998903</v>
      </c>
      <c r="AJ982" s="92">
        <f t="shared" si="105"/>
        <v>8.1200000000001644</v>
      </c>
      <c r="AK982">
        <f t="shared" si="106"/>
        <v>0.92803078681846618</v>
      </c>
      <c r="AL982">
        <f t="shared" si="107"/>
        <v>1.6193459923726151E-2</v>
      </c>
      <c r="AM982">
        <f t="shared" si="108"/>
        <v>20.397413549685549</v>
      </c>
      <c r="AN982">
        <f t="shared" si="110"/>
        <v>0.35591997976368128</v>
      </c>
      <c r="AO982">
        <f t="shared" si="111"/>
        <v>1.7867182984136409</v>
      </c>
    </row>
    <row r="983" spans="35:41" x14ac:dyDescent="0.45">
      <c r="AI983" s="92">
        <f t="shared" si="109"/>
        <v>5.0239999999998899</v>
      </c>
      <c r="AJ983" s="92">
        <f t="shared" si="105"/>
        <v>8.1140000000001642</v>
      </c>
      <c r="AK983">
        <f t="shared" si="106"/>
        <v>0.92746327117105187</v>
      </c>
      <c r="AL983">
        <f t="shared" si="107"/>
        <v>1.6188868589484096E-2</v>
      </c>
      <c r="AM983">
        <f t="shared" si="108"/>
        <v>20.417438888497347</v>
      </c>
      <c r="AN983">
        <f t="shared" si="110"/>
        <v>0.35638633396485758</v>
      </c>
      <c r="AO983">
        <f t="shared" si="111"/>
        <v>1.7904849418394053</v>
      </c>
    </row>
    <row r="984" spans="35:41" x14ac:dyDescent="0.45">
      <c r="AI984" s="92">
        <f t="shared" si="109"/>
        <v>5.0279999999998894</v>
      </c>
      <c r="AJ984" s="92">
        <f t="shared" si="105"/>
        <v>8.108000000000164</v>
      </c>
      <c r="AK984">
        <f t="shared" si="106"/>
        <v>0.92689532954880482</v>
      </c>
      <c r="AL984">
        <f t="shared" si="107"/>
        <v>1.6184277430828023E-2</v>
      </c>
      <c r="AM984">
        <f t="shared" si="108"/>
        <v>20.437440932010052</v>
      </c>
      <c r="AN984">
        <f t="shared" si="110"/>
        <v>0.3568528219694681</v>
      </c>
      <c r="AO984">
        <f t="shared" si="111"/>
        <v>1.7942559888624461</v>
      </c>
    </row>
    <row r="985" spans="35:41" x14ac:dyDescent="0.45">
      <c r="AI985" s="92">
        <f t="shared" si="109"/>
        <v>5.031999999999889</v>
      </c>
      <c r="AJ985" s="92">
        <f t="shared" si="105"/>
        <v>8.1020000000001655</v>
      </c>
      <c r="AK985">
        <f t="shared" si="106"/>
        <v>0.92632696279506321</v>
      </c>
      <c r="AL985">
        <f t="shared" si="107"/>
        <v>1.6179686415739563E-2</v>
      </c>
      <c r="AM985">
        <f t="shared" si="108"/>
        <v>20.457419606480112</v>
      </c>
      <c r="AN985">
        <f t="shared" si="110"/>
        <v>0.35731944270446364</v>
      </c>
      <c r="AO985">
        <f t="shared" si="111"/>
        <v>1.7980314356888214</v>
      </c>
    </row>
    <row r="986" spans="35:41" x14ac:dyDescent="0.45">
      <c r="AI986" s="92">
        <f t="shared" si="109"/>
        <v>5.0359999999998886</v>
      </c>
      <c r="AJ986" s="92">
        <f t="shared" si="105"/>
        <v>8.0960000000001671</v>
      </c>
      <c r="AK986">
        <f t="shared" si="106"/>
        <v>0.92575817175268205</v>
      </c>
      <c r="AL986">
        <f t="shared" si="107"/>
        <v>1.617509551247023E-2</v>
      </c>
      <c r="AM986">
        <f t="shared" si="108"/>
        <v>20.477374838200443</v>
      </c>
      <c r="AN986">
        <f t="shared" si="110"/>
        <v>0.3577861950982959</v>
      </c>
      <c r="AO986">
        <f t="shared" si="111"/>
        <v>1.8018112785149782</v>
      </c>
    </row>
    <row r="987" spans="35:41" x14ac:dyDescent="0.45">
      <c r="AI987" s="92">
        <f t="shared" si="109"/>
        <v>5.0399999999998881</v>
      </c>
      <c r="AJ987" s="92">
        <f t="shared" si="105"/>
        <v>8.0900000000001668</v>
      </c>
      <c r="AK987">
        <f t="shared" si="106"/>
        <v>0.92518895726403128</v>
      </c>
      <c r="AL987">
        <f t="shared" si="107"/>
        <v>1.6170504689540569E-2</v>
      </c>
      <c r="AM987">
        <f t="shared" si="108"/>
        <v>20.497306553500554</v>
      </c>
      <c r="AN987">
        <f t="shared" si="110"/>
        <v>0.35825307808093665</v>
      </c>
      <c r="AO987">
        <f t="shared" si="111"/>
        <v>1.8055955135278807</v>
      </c>
    </row>
    <row r="988" spans="35:41" x14ac:dyDescent="0.45">
      <c r="AI988" s="92">
        <f t="shared" si="109"/>
        <v>5.0439999999998877</v>
      </c>
      <c r="AJ988" s="92">
        <f t="shared" si="105"/>
        <v>8.0840000000001666</v>
      </c>
      <c r="AK988">
        <f t="shared" si="106"/>
        <v>0.9246193201709938</v>
      </c>
      <c r="AL988">
        <f t="shared" si="107"/>
        <v>1.6165913915739384E-2</v>
      </c>
      <c r="AM988">
        <f t="shared" si="108"/>
        <v>20.517214678746615</v>
      </c>
      <c r="AN988">
        <f t="shared" si="110"/>
        <v>0.35872009058389925</v>
      </c>
      <c r="AO988">
        <f t="shared" si="111"/>
        <v>1.8093841369051475</v>
      </c>
    </row>
    <row r="989" spans="35:41" x14ac:dyDescent="0.45">
      <c r="AI989" s="92">
        <f t="shared" si="109"/>
        <v>5.0479999999998872</v>
      </c>
      <c r="AJ989" s="92">
        <f t="shared" si="105"/>
        <v>8.0780000000001682</v>
      </c>
      <c r="AK989">
        <f t="shared" si="106"/>
        <v>0.92404926131496201</v>
      </c>
      <c r="AL989">
        <f t="shared" si="107"/>
        <v>1.6161323160122892E-2</v>
      </c>
      <c r="AM989">
        <f t="shared" si="108"/>
        <v>20.537099140341546</v>
      </c>
      <c r="AN989">
        <f t="shared" si="110"/>
        <v>0.35918723154025822</v>
      </c>
      <c r="AO989">
        <f t="shared" si="111"/>
        <v>1.813177144815183</v>
      </c>
    </row>
    <row r="990" spans="35:41" x14ac:dyDescent="0.45">
      <c r="AI990" s="92">
        <f t="shared" si="109"/>
        <v>5.0519999999998868</v>
      </c>
      <c r="AJ990" s="92">
        <f t="shared" si="105"/>
        <v>8.0720000000001697</v>
      </c>
      <c r="AK990">
        <f t="shared" si="106"/>
        <v>0.92347878153683616</v>
      </c>
      <c r="AL990">
        <f t="shared" si="107"/>
        <v>1.6156732392013935E-2</v>
      </c>
      <c r="AM990">
        <f t="shared" si="108"/>
        <v>20.556959864725151</v>
      </c>
      <c r="AN990">
        <f t="shared" si="110"/>
        <v>0.35965449988467002</v>
      </c>
      <c r="AO990">
        <f t="shared" si="111"/>
        <v>1.8169745334173122</v>
      </c>
    </row>
    <row r="991" spans="35:41" x14ac:dyDescent="0.45">
      <c r="AI991" s="92">
        <f t="shared" si="109"/>
        <v>5.0559999999998864</v>
      </c>
      <c r="AJ991" s="92">
        <f t="shared" si="105"/>
        <v>8.0660000000001695</v>
      </c>
      <c r="AK991">
        <f t="shared" si="106"/>
        <v>0.92290788167702142</v>
      </c>
      <c r="AL991">
        <f t="shared" si="107"/>
        <v>1.615214158100111E-2</v>
      </c>
      <c r="AM991">
        <f t="shared" si="108"/>
        <v>20.57679677837417</v>
      </c>
      <c r="AN991">
        <f t="shared" si="110"/>
        <v>0.36012189455339244</v>
      </c>
      <c r="AO991">
        <f t="shared" si="111"/>
        <v>1.8207762988619112</v>
      </c>
    </row>
    <row r="992" spans="35:41" x14ac:dyDescent="0.45">
      <c r="AI992" s="92">
        <f t="shared" si="109"/>
        <v>5.0599999999998859</v>
      </c>
      <c r="AJ992" s="92">
        <f t="shared" si="105"/>
        <v>8.0600000000001693</v>
      </c>
      <c r="AK992">
        <f t="shared" si="106"/>
        <v>0.92233656257542618</v>
      </c>
      <c r="AL992">
        <f t="shared" si="107"/>
        <v>1.6147550696938032E-2</v>
      </c>
      <c r="AM992">
        <f t="shared" si="108"/>
        <v>20.596609807802398</v>
      </c>
      <c r="AN992">
        <f t="shared" si="110"/>
        <v>0.36058941448430587</v>
      </c>
      <c r="AO992">
        <f t="shared" si="111"/>
        <v>1.8245824372905466</v>
      </c>
    </row>
    <row r="993" spans="35:41" x14ac:dyDescent="0.45">
      <c r="AI993" s="92">
        <f t="shared" si="109"/>
        <v>5.0639999999998855</v>
      </c>
      <c r="AJ993" s="92">
        <f t="shared" si="105"/>
        <v>8.0540000000001708</v>
      </c>
      <c r="AK993">
        <f t="shared" si="106"/>
        <v>0.92176482507145907</v>
      </c>
      <c r="AL993">
        <f t="shared" si="107"/>
        <v>1.6142959709942444E-2</v>
      </c>
      <c r="AM993">
        <f t="shared" si="108"/>
        <v>20.616398879560776</v>
      </c>
      <c r="AN993">
        <f t="shared" si="110"/>
        <v>0.36105705861693227</v>
      </c>
      <c r="AO993">
        <f t="shared" si="111"/>
        <v>1.8283929448361036</v>
      </c>
    </row>
    <row r="994" spans="35:41" x14ac:dyDescent="0.45">
      <c r="AI994" s="92">
        <f t="shared" si="109"/>
        <v>5.067999999999885</v>
      </c>
      <c r="AJ994" s="92">
        <f t="shared" si="105"/>
        <v>8.0480000000001723</v>
      </c>
      <c r="AK994">
        <f t="shared" si="106"/>
        <v>0.92119267000402671</v>
      </c>
      <c r="AL994">
        <f t="shared" si="107"/>
        <v>1.6138368590395462E-2</v>
      </c>
      <c r="AM994">
        <f t="shared" si="108"/>
        <v>20.636163920237475</v>
      </c>
      <c r="AN994">
        <f t="shared" si="110"/>
        <v>0.3615248258924561</v>
      </c>
      <c r="AO994">
        <f t="shared" si="111"/>
        <v>1.8322078176229259</v>
      </c>
    </row>
    <row r="995" spans="35:41" x14ac:dyDescent="0.45">
      <c r="AI995" s="92">
        <f t="shared" si="109"/>
        <v>5.0719999999998846</v>
      </c>
      <c r="AJ995" s="92">
        <f t="shared" si="105"/>
        <v>8.0420000000001721</v>
      </c>
      <c r="AK995">
        <f t="shared" si="106"/>
        <v>0.92062009821153135</v>
      </c>
      <c r="AL995">
        <f t="shared" si="107"/>
        <v>1.6133777308940746E-2</v>
      </c>
      <c r="AM995">
        <f t="shared" si="108"/>
        <v>20.655904856457987</v>
      </c>
      <c r="AN995">
        <f t="shared" si="110"/>
        <v>0.36199271525374416</v>
      </c>
      <c r="AO995">
        <f t="shared" si="111"/>
        <v>1.8360270517669486</v>
      </c>
    </row>
    <row r="996" spans="35:41" x14ac:dyDescent="0.45">
      <c r="AI996" s="92">
        <f t="shared" si="109"/>
        <v>5.0759999999998842</v>
      </c>
      <c r="AJ996" s="92">
        <f t="shared" si="105"/>
        <v>8.0360000000001719</v>
      </c>
      <c r="AK996">
        <f t="shared" si="106"/>
        <v>0.92004711053186872</v>
      </c>
      <c r="AL996">
        <f t="shared" si="107"/>
        <v>1.6129185836483678E-2</v>
      </c>
      <c r="AM996">
        <f t="shared" si="108"/>
        <v>20.675621614885234</v>
      </c>
      <c r="AN996">
        <f t="shared" si="110"/>
        <v>0.36246072564536524</v>
      </c>
      <c r="AO996">
        <f t="shared" si="111"/>
        <v>1.8398506433758319</v>
      </c>
    </row>
    <row r="997" spans="35:41" x14ac:dyDescent="0.45">
      <c r="AI997" s="92">
        <f t="shared" si="109"/>
        <v>5.0799999999998837</v>
      </c>
      <c r="AJ997" s="92">
        <f t="shared" si="105"/>
        <v>8.0300000000001734</v>
      </c>
      <c r="AK997">
        <f t="shared" si="106"/>
        <v>0.91947370780242565</v>
      </c>
      <c r="AL997">
        <f t="shared" si="107"/>
        <v>1.6124594144190561E-2</v>
      </c>
      <c r="AM997">
        <f t="shared" si="108"/>
        <v>20.695314122219639</v>
      </c>
      <c r="AN997">
        <f t="shared" si="110"/>
        <v>0.36292885601361041</v>
      </c>
      <c r="AO997">
        <f t="shared" si="111"/>
        <v>1.8436785885490987</v>
      </c>
    </row>
    <row r="998" spans="35:41" x14ac:dyDescent="0.45">
      <c r="AI998" s="92">
        <f t="shared" si="109"/>
        <v>5.0839999999998833</v>
      </c>
      <c r="AJ998" s="92">
        <f t="shared" si="105"/>
        <v>8.024000000000175</v>
      </c>
      <c r="AK998">
        <f t="shared" si="106"/>
        <v>0.91889989086007684</v>
      </c>
      <c r="AL998">
        <f t="shared" si="107"/>
        <v>1.6120002203487832E-2</v>
      </c>
      <c r="AM998">
        <f t="shared" si="108"/>
        <v>20.714982305199232</v>
      </c>
      <c r="AN998">
        <f t="shared" si="110"/>
        <v>0.36339710530651342</v>
      </c>
      <c r="AO998">
        <f t="shared" si="111"/>
        <v>1.8475108833782719</v>
      </c>
    </row>
    <row r="999" spans="35:41" x14ac:dyDescent="0.45">
      <c r="AI999" s="92">
        <f t="shared" si="109"/>
        <v>5.0879999999998828</v>
      </c>
      <c r="AJ999" s="92">
        <f t="shared" si="105"/>
        <v>8.0180000000001748</v>
      </c>
      <c r="AK999">
        <f t="shared" si="106"/>
        <v>0.91832566054118359</v>
      </c>
      <c r="AL999">
        <f t="shared" si="107"/>
        <v>1.6115409986061202E-2</v>
      </c>
      <c r="AM999">
        <f t="shared" si="108"/>
        <v>20.734626090599711</v>
      </c>
      <c r="AN999">
        <f t="shared" si="110"/>
        <v>0.36386547247386913</v>
      </c>
      <c r="AO999">
        <f t="shared" si="111"/>
        <v>1.8513475239470034</v>
      </c>
    </row>
    <row r="1000" spans="35:41" x14ac:dyDescent="0.45">
      <c r="AI1000" s="92">
        <f t="shared" si="109"/>
        <v>5.0919999999998824</v>
      </c>
      <c r="AJ1000" s="92">
        <f t="shared" si="105"/>
        <v>8.0120000000001745</v>
      </c>
      <c r="AK1000">
        <f t="shared" si="106"/>
        <v>0.91775101768159106</v>
      </c>
      <c r="AL1000">
        <f t="shared" si="107"/>
        <v>1.6110817463854909E-2</v>
      </c>
      <c r="AM1000">
        <f t="shared" si="108"/>
        <v>20.754245405234574</v>
      </c>
      <c r="AN1000">
        <f t="shared" si="110"/>
        <v>0.36433395646725486</v>
      </c>
      <c r="AO1000">
        <f t="shared" si="111"/>
        <v>1.855188506331219</v>
      </c>
    </row>
    <row r="1001" spans="35:41" x14ac:dyDescent="0.45">
      <c r="AI1001" s="92">
        <f t="shared" si="109"/>
        <v>5.095999999999882</v>
      </c>
      <c r="AJ1001" s="92">
        <f t="shared" si="105"/>
        <v>8.0060000000001761</v>
      </c>
      <c r="AK1001">
        <f t="shared" si="106"/>
        <v>0.91717596311662619</v>
      </c>
      <c r="AL1001">
        <f t="shared" si="107"/>
        <v>1.6106224609070883E-2</v>
      </c>
      <c r="AM1001">
        <f t="shared" si="108"/>
        <v>20.773840175955183</v>
      </c>
      <c r="AN1001">
        <f t="shared" si="110"/>
        <v>0.36480255624004965</v>
      </c>
      <c r="AO1001">
        <f t="shared" si="111"/>
        <v>1.8590338265992499</v>
      </c>
    </row>
    <row r="1002" spans="35:41" x14ac:dyDescent="0.45">
      <c r="AI1002" s="92">
        <f t="shared" si="109"/>
        <v>5.0999999999998815</v>
      </c>
      <c r="AJ1002" s="92">
        <f t="shared" si="105"/>
        <v>8.0000000000001776</v>
      </c>
      <c r="AK1002">
        <f t="shared" si="106"/>
        <v>0.91660049768109453</v>
      </c>
      <c r="AL1002">
        <f t="shared" si="107"/>
        <v>1.610163139416794E-2</v>
      </c>
      <c r="AM1002">
        <f t="shared" si="108"/>
        <v>20.793410329650843</v>
      </c>
      <c r="AN1002">
        <f t="shared" si="110"/>
        <v>0.36527127074745375</v>
      </c>
      <c r="AO1002">
        <f t="shared" si="111"/>
        <v>1.8628834808119707</v>
      </c>
    </row>
    <row r="1003" spans="35:41" x14ac:dyDescent="0.45">
      <c r="AI1003" s="92"/>
    </row>
    <row r="1004" spans="35:41" x14ac:dyDescent="0.45">
      <c r="AI1004" s="92"/>
    </row>
    <row r="1005" spans="35:41" x14ac:dyDescent="0.45">
      <c r="AI1005" s="92"/>
    </row>
    <row r="1006" spans="35:41" x14ac:dyDescent="0.45">
      <c r="AI1006" s="92"/>
    </row>
    <row r="1007" spans="35:41" x14ac:dyDescent="0.45">
      <c r="AI1007" s="92"/>
    </row>
    <row r="1008" spans="35:41" x14ac:dyDescent="0.45">
      <c r="AI1008" s="92"/>
    </row>
    <row r="1009" spans="35:35" x14ac:dyDescent="0.45">
      <c r="AI1009" s="92"/>
    </row>
    <row r="1010" spans="35:35" x14ac:dyDescent="0.45">
      <c r="AI1010" s="92"/>
    </row>
    <row r="1011" spans="35:35" x14ac:dyDescent="0.45">
      <c r="AI1011" s="92"/>
    </row>
    <row r="1012" spans="35:35" x14ac:dyDescent="0.45">
      <c r="AI1012" s="92"/>
    </row>
    <row r="1013" spans="35:35" x14ac:dyDescent="0.45">
      <c r="AI1013" s="92"/>
    </row>
    <row r="1014" spans="35:35" x14ac:dyDescent="0.45">
      <c r="AI1014" s="92"/>
    </row>
    <row r="1015" spans="35:35" x14ac:dyDescent="0.45">
      <c r="AI1015" s="92"/>
    </row>
    <row r="1016" spans="35:35" x14ac:dyDescent="0.45">
      <c r="AI1016" s="92"/>
    </row>
    <row r="1017" spans="35:35" x14ac:dyDescent="0.45">
      <c r="AI1017" s="92"/>
    </row>
    <row r="1018" spans="35:35" x14ac:dyDescent="0.45">
      <c r="AI1018" s="92"/>
    </row>
    <row r="1019" spans="35:35" x14ac:dyDescent="0.45">
      <c r="AI1019" s="92"/>
    </row>
    <row r="1020" spans="35:35" x14ac:dyDescent="0.45">
      <c r="AI1020" s="92"/>
    </row>
    <row r="1021" spans="35:35" x14ac:dyDescent="0.45">
      <c r="AI1021" s="92"/>
    </row>
    <row r="1022" spans="35:35" x14ac:dyDescent="0.45">
      <c r="AI1022" s="92"/>
    </row>
    <row r="1023" spans="35:35" x14ac:dyDescent="0.45">
      <c r="AI1023" s="92"/>
    </row>
    <row r="1024" spans="35:35" x14ac:dyDescent="0.45">
      <c r="AI1024" s="92"/>
    </row>
    <row r="1025" spans="35:35" x14ac:dyDescent="0.45">
      <c r="AI1025" s="92"/>
    </row>
    <row r="1026" spans="35:35" x14ac:dyDescent="0.45">
      <c r="AI1026" s="92"/>
    </row>
    <row r="1027" spans="35:35" x14ac:dyDescent="0.45">
      <c r="AI1027" s="92"/>
    </row>
    <row r="1028" spans="35:35" x14ac:dyDescent="0.45">
      <c r="AI1028" s="92"/>
    </row>
    <row r="1029" spans="35:35" x14ac:dyDescent="0.45">
      <c r="AI1029" s="92"/>
    </row>
    <row r="1030" spans="35:35" x14ac:dyDescent="0.45">
      <c r="AI1030" s="92"/>
    </row>
    <row r="1031" spans="35:35" x14ac:dyDescent="0.45">
      <c r="AI1031" s="92"/>
    </row>
    <row r="1032" spans="35:35" x14ac:dyDescent="0.45">
      <c r="AI1032" s="92"/>
    </row>
    <row r="1033" spans="35:35" x14ac:dyDescent="0.45">
      <c r="AI1033" s="92"/>
    </row>
    <row r="1034" spans="35:35" x14ac:dyDescent="0.45">
      <c r="AI1034" s="92"/>
    </row>
    <row r="1035" spans="35:35" x14ac:dyDescent="0.45">
      <c r="AI1035" s="92"/>
    </row>
    <row r="1036" spans="35:35" x14ac:dyDescent="0.45">
      <c r="AI1036" s="92"/>
    </row>
    <row r="1037" spans="35:35" x14ac:dyDescent="0.45">
      <c r="AI1037" s="92"/>
    </row>
    <row r="1038" spans="35:35" x14ac:dyDescent="0.45">
      <c r="AI1038" s="92"/>
    </row>
    <row r="1039" spans="35:35" x14ac:dyDescent="0.45">
      <c r="AI1039" s="92"/>
    </row>
    <row r="1040" spans="35:35" x14ac:dyDescent="0.45">
      <c r="AI1040" s="92"/>
    </row>
    <row r="1041" spans="35:35" x14ac:dyDescent="0.45">
      <c r="AI1041" s="92"/>
    </row>
    <row r="1042" spans="35:35" x14ac:dyDescent="0.45">
      <c r="AI1042" s="92"/>
    </row>
    <row r="1043" spans="35:35" x14ac:dyDescent="0.45">
      <c r="AI1043" s="92"/>
    </row>
    <row r="1044" spans="35:35" x14ac:dyDescent="0.45">
      <c r="AI1044" s="92"/>
    </row>
    <row r="1045" spans="35:35" x14ac:dyDescent="0.45">
      <c r="AI1045" s="92"/>
    </row>
    <row r="1046" spans="35:35" x14ac:dyDescent="0.45">
      <c r="AI1046" s="92"/>
    </row>
    <row r="1047" spans="35:35" x14ac:dyDescent="0.45">
      <c r="AI1047" s="92"/>
    </row>
    <row r="1048" spans="35:35" x14ac:dyDescent="0.45">
      <c r="AI1048" s="92"/>
    </row>
    <row r="1049" spans="35:35" x14ac:dyDescent="0.45">
      <c r="AI1049" s="92"/>
    </row>
    <row r="1050" spans="35:35" x14ac:dyDescent="0.45">
      <c r="AI1050" s="92"/>
    </row>
    <row r="1051" spans="35:35" x14ac:dyDescent="0.45">
      <c r="AI1051" s="92"/>
    </row>
    <row r="1052" spans="35:35" x14ac:dyDescent="0.45">
      <c r="AI1052" s="92"/>
    </row>
    <row r="1053" spans="35:35" x14ac:dyDescent="0.45">
      <c r="AI1053" s="92"/>
    </row>
    <row r="1054" spans="35:35" x14ac:dyDescent="0.45">
      <c r="AI1054" s="92"/>
    </row>
    <row r="1055" spans="35:35" x14ac:dyDescent="0.45">
      <c r="AI1055" s="92"/>
    </row>
    <row r="1056" spans="35:35" x14ac:dyDescent="0.45">
      <c r="AI1056" s="92"/>
    </row>
    <row r="1057" spans="35:35" x14ac:dyDescent="0.45">
      <c r="AI1057" s="92"/>
    </row>
    <row r="1058" spans="35:35" x14ac:dyDescent="0.45">
      <c r="AI1058" s="92"/>
    </row>
    <row r="1059" spans="35:35" x14ac:dyDescent="0.45">
      <c r="AI1059" s="92"/>
    </row>
    <row r="1060" spans="35:35" x14ac:dyDescent="0.45">
      <c r="AI1060" s="92"/>
    </row>
    <row r="1061" spans="35:35" x14ac:dyDescent="0.45">
      <c r="AI1061" s="92"/>
    </row>
    <row r="1062" spans="35:35" x14ac:dyDescent="0.45">
      <c r="AI1062" s="92"/>
    </row>
    <row r="1063" spans="35:35" x14ac:dyDescent="0.45">
      <c r="AI1063" s="92"/>
    </row>
    <row r="1064" spans="35:35" x14ac:dyDescent="0.45">
      <c r="AI1064" s="92"/>
    </row>
    <row r="1065" spans="35:35" x14ac:dyDescent="0.45">
      <c r="AI1065" s="92"/>
    </row>
    <row r="1066" spans="35:35" x14ac:dyDescent="0.45">
      <c r="AI1066" s="92"/>
    </row>
    <row r="1067" spans="35:35" x14ac:dyDescent="0.45">
      <c r="AI1067" s="92"/>
    </row>
    <row r="1068" spans="35:35" x14ac:dyDescent="0.45">
      <c r="AI1068" s="92"/>
    </row>
    <row r="1069" spans="35:35" x14ac:dyDescent="0.45">
      <c r="AI1069" s="92"/>
    </row>
    <row r="1070" spans="35:35" x14ac:dyDescent="0.45">
      <c r="AI1070" s="92"/>
    </row>
    <row r="1071" spans="35:35" x14ac:dyDescent="0.45">
      <c r="AI1071" s="92"/>
    </row>
    <row r="1072" spans="35:35" x14ac:dyDescent="0.45">
      <c r="AI1072" s="92"/>
    </row>
    <row r="1073" spans="35:35" x14ac:dyDescent="0.45">
      <c r="AI1073" s="92"/>
    </row>
    <row r="1074" spans="35:35" x14ac:dyDescent="0.45">
      <c r="AI1074" s="92"/>
    </row>
    <row r="1075" spans="35:35" x14ac:dyDescent="0.45">
      <c r="AI1075" s="92"/>
    </row>
    <row r="1076" spans="35:35" x14ac:dyDescent="0.45">
      <c r="AI1076" s="92"/>
    </row>
    <row r="1077" spans="35:35" x14ac:dyDescent="0.45">
      <c r="AI1077" s="92"/>
    </row>
    <row r="1078" spans="35:35" x14ac:dyDescent="0.45">
      <c r="AI1078" s="92"/>
    </row>
    <row r="1079" spans="35:35" x14ac:dyDescent="0.45">
      <c r="AI1079" s="92"/>
    </row>
    <row r="1080" spans="35:35" x14ac:dyDescent="0.45">
      <c r="AI1080" s="92"/>
    </row>
    <row r="1081" spans="35:35" x14ac:dyDescent="0.45">
      <c r="AI1081" s="92"/>
    </row>
    <row r="1082" spans="35:35" x14ac:dyDescent="0.45">
      <c r="AI1082" s="92"/>
    </row>
    <row r="1083" spans="35:35" x14ac:dyDescent="0.45">
      <c r="AI1083" s="92"/>
    </row>
    <row r="1084" spans="35:35" x14ac:dyDescent="0.45">
      <c r="AI1084" s="92"/>
    </row>
    <row r="1085" spans="35:35" x14ac:dyDescent="0.45">
      <c r="AI1085" s="92"/>
    </row>
    <row r="1086" spans="35:35" x14ac:dyDescent="0.45">
      <c r="AI1086" s="92"/>
    </row>
    <row r="1087" spans="35:35" x14ac:dyDescent="0.45">
      <c r="AI1087" s="92"/>
    </row>
    <row r="1088" spans="35:35" x14ac:dyDescent="0.45">
      <c r="AI1088" s="92"/>
    </row>
    <row r="1089" spans="35:35" x14ac:dyDescent="0.45">
      <c r="AI1089" s="92"/>
    </row>
    <row r="1090" spans="35:35" x14ac:dyDescent="0.45">
      <c r="AI1090" s="92"/>
    </row>
    <row r="1091" spans="35:35" x14ac:dyDescent="0.45">
      <c r="AI1091" s="92"/>
    </row>
    <row r="1092" spans="35:35" x14ac:dyDescent="0.45">
      <c r="AI1092" s="92"/>
    </row>
    <row r="1093" spans="35:35" x14ac:dyDescent="0.45">
      <c r="AI1093" s="92"/>
    </row>
    <row r="1094" spans="35:35" x14ac:dyDescent="0.45">
      <c r="AI1094" s="92"/>
    </row>
    <row r="1095" spans="35:35" x14ac:dyDescent="0.45">
      <c r="AI1095" s="92"/>
    </row>
    <row r="1096" spans="35:35" x14ac:dyDescent="0.45">
      <c r="AI1096" s="92"/>
    </row>
    <row r="1097" spans="35:35" x14ac:dyDescent="0.45">
      <c r="AI1097" s="92"/>
    </row>
    <row r="1098" spans="35:35" x14ac:dyDescent="0.45">
      <c r="AI1098" s="92"/>
    </row>
    <row r="1099" spans="35:35" x14ac:dyDescent="0.45">
      <c r="AI1099" s="92"/>
    </row>
    <row r="1100" spans="35:35" x14ac:dyDescent="0.45">
      <c r="AI1100" s="92"/>
    </row>
    <row r="1101" spans="35:35" x14ac:dyDescent="0.45">
      <c r="AI1101" s="92"/>
    </row>
    <row r="1102" spans="35:35" x14ac:dyDescent="0.45">
      <c r="AI1102" s="92"/>
    </row>
    <row r="1103" spans="35:35" x14ac:dyDescent="0.45">
      <c r="AI1103" s="92"/>
    </row>
    <row r="1104" spans="35:35" x14ac:dyDescent="0.45">
      <c r="AI1104" s="92"/>
    </row>
    <row r="1105" spans="35:35" x14ac:dyDescent="0.45">
      <c r="AI1105" s="92"/>
    </row>
    <row r="1106" spans="35:35" x14ac:dyDescent="0.45">
      <c r="AI1106" s="92"/>
    </row>
    <row r="1107" spans="35:35" x14ac:dyDescent="0.45">
      <c r="AI1107" s="92"/>
    </row>
    <row r="1108" spans="35:35" x14ac:dyDescent="0.45">
      <c r="AI1108" s="92"/>
    </row>
    <row r="1109" spans="35:35" x14ac:dyDescent="0.45">
      <c r="AI1109" s="92"/>
    </row>
    <row r="1110" spans="35:35" x14ac:dyDescent="0.45">
      <c r="AI1110" s="92"/>
    </row>
    <row r="1111" spans="35:35" x14ac:dyDescent="0.45">
      <c r="AI1111" s="92"/>
    </row>
    <row r="1112" spans="35:35" x14ac:dyDescent="0.45">
      <c r="AI1112" s="92"/>
    </row>
    <row r="1113" spans="35:35" x14ac:dyDescent="0.45">
      <c r="AI1113" s="92"/>
    </row>
    <row r="1114" spans="35:35" x14ac:dyDescent="0.45">
      <c r="AI1114" s="92"/>
    </row>
    <row r="1115" spans="35:35" x14ac:dyDescent="0.45">
      <c r="AI1115" s="92"/>
    </row>
    <row r="1116" spans="35:35" x14ac:dyDescent="0.45">
      <c r="AI1116" s="92"/>
    </row>
    <row r="1117" spans="35:35" x14ac:dyDescent="0.45">
      <c r="AI1117" s="92"/>
    </row>
    <row r="1118" spans="35:35" x14ac:dyDescent="0.45">
      <c r="AI1118" s="92"/>
    </row>
    <row r="1119" spans="35:35" x14ac:dyDescent="0.45">
      <c r="AI1119" s="92"/>
    </row>
    <row r="1120" spans="35:35" x14ac:dyDescent="0.45">
      <c r="AI1120" s="92"/>
    </row>
    <row r="1121" spans="35:35" x14ac:dyDescent="0.45">
      <c r="AI1121" s="92"/>
    </row>
    <row r="1122" spans="35:35" x14ac:dyDescent="0.45">
      <c r="AI1122" s="92"/>
    </row>
    <row r="1123" spans="35:35" x14ac:dyDescent="0.45">
      <c r="AI1123" s="92"/>
    </row>
    <row r="1124" spans="35:35" x14ac:dyDescent="0.45">
      <c r="AI1124" s="92"/>
    </row>
    <row r="1125" spans="35:35" x14ac:dyDescent="0.45">
      <c r="AI1125" s="92"/>
    </row>
    <row r="1126" spans="35:35" x14ac:dyDescent="0.45">
      <c r="AI1126" s="92"/>
    </row>
    <row r="1127" spans="35:35" x14ac:dyDescent="0.45">
      <c r="AI1127" s="92"/>
    </row>
    <row r="1128" spans="35:35" x14ac:dyDescent="0.45">
      <c r="AI1128" s="92"/>
    </row>
    <row r="1129" spans="35:35" x14ac:dyDescent="0.45">
      <c r="AI1129" s="92"/>
    </row>
    <row r="1130" spans="35:35" x14ac:dyDescent="0.45">
      <c r="AI1130" s="92"/>
    </row>
    <row r="1131" spans="35:35" x14ac:dyDescent="0.45">
      <c r="AI1131" s="92"/>
    </row>
    <row r="1132" spans="35:35" x14ac:dyDescent="0.45">
      <c r="AI1132" s="92"/>
    </row>
    <row r="1133" spans="35:35" x14ac:dyDescent="0.45">
      <c r="AI1133" s="92"/>
    </row>
    <row r="1134" spans="35:35" x14ac:dyDescent="0.45">
      <c r="AI1134" s="92"/>
    </row>
    <row r="1135" spans="35:35" x14ac:dyDescent="0.45">
      <c r="AI1135" s="92"/>
    </row>
    <row r="1136" spans="35:35" x14ac:dyDescent="0.45">
      <c r="AI1136" s="92"/>
    </row>
    <row r="1137" spans="35:35" x14ac:dyDescent="0.45">
      <c r="AI1137" s="92"/>
    </row>
    <row r="1138" spans="35:35" x14ac:dyDescent="0.45">
      <c r="AI1138" s="92"/>
    </row>
    <row r="1139" spans="35:35" x14ac:dyDescent="0.45">
      <c r="AI1139" s="92"/>
    </row>
    <row r="1140" spans="35:35" x14ac:dyDescent="0.45">
      <c r="AI1140" s="92"/>
    </row>
    <row r="1141" spans="35:35" x14ac:dyDescent="0.45">
      <c r="AI1141" s="92"/>
    </row>
    <row r="1142" spans="35:35" x14ac:dyDescent="0.45">
      <c r="AI1142" s="92"/>
    </row>
    <row r="1143" spans="35:35" x14ac:dyDescent="0.45">
      <c r="AI1143" s="92"/>
    </row>
    <row r="1144" spans="35:35" x14ac:dyDescent="0.45">
      <c r="AI1144" s="92"/>
    </row>
    <row r="1145" spans="35:35" x14ac:dyDescent="0.45">
      <c r="AI1145" s="92"/>
    </row>
    <row r="1146" spans="35:35" x14ac:dyDescent="0.45">
      <c r="AI1146" s="92"/>
    </row>
    <row r="1147" spans="35:35" x14ac:dyDescent="0.45">
      <c r="AI1147" s="92"/>
    </row>
    <row r="1148" spans="35:35" x14ac:dyDescent="0.45">
      <c r="AI1148" s="92"/>
    </row>
    <row r="1149" spans="35:35" x14ac:dyDescent="0.45">
      <c r="AI1149" s="92"/>
    </row>
    <row r="1150" spans="35:35" x14ac:dyDescent="0.45">
      <c r="AI1150" s="92"/>
    </row>
    <row r="1151" spans="35:35" x14ac:dyDescent="0.45">
      <c r="AI1151" s="92"/>
    </row>
    <row r="1152" spans="35:35" x14ac:dyDescent="0.45">
      <c r="AI1152" s="92"/>
    </row>
    <row r="1153" spans="35:35" x14ac:dyDescent="0.45">
      <c r="AI1153" s="92"/>
    </row>
    <row r="1154" spans="35:35" x14ac:dyDescent="0.45">
      <c r="AI1154" s="92"/>
    </row>
    <row r="1155" spans="35:35" x14ac:dyDescent="0.45">
      <c r="AI1155" s="92"/>
    </row>
    <row r="1156" spans="35:35" x14ac:dyDescent="0.45">
      <c r="AI1156" s="92"/>
    </row>
    <row r="1157" spans="35:35" x14ac:dyDescent="0.45">
      <c r="AI1157" s="92"/>
    </row>
    <row r="1158" spans="35:35" x14ac:dyDescent="0.45">
      <c r="AI1158" s="92"/>
    </row>
    <row r="1159" spans="35:35" x14ac:dyDescent="0.45">
      <c r="AI1159" s="92"/>
    </row>
    <row r="1160" spans="35:35" x14ac:dyDescent="0.45">
      <c r="AI1160" s="92"/>
    </row>
    <row r="1161" spans="35:35" x14ac:dyDescent="0.45">
      <c r="AI1161" s="92"/>
    </row>
    <row r="1162" spans="35:35" x14ac:dyDescent="0.45">
      <c r="AI1162" s="92"/>
    </row>
    <row r="1163" spans="35:35" x14ac:dyDescent="0.45">
      <c r="AI1163" s="92"/>
    </row>
    <row r="1164" spans="35:35" x14ac:dyDescent="0.45">
      <c r="AI1164" s="92"/>
    </row>
    <row r="1165" spans="35:35" x14ac:dyDescent="0.45">
      <c r="AI1165" s="92"/>
    </row>
    <row r="1166" spans="35:35" x14ac:dyDescent="0.45">
      <c r="AI1166" s="92"/>
    </row>
    <row r="1167" spans="35:35" x14ac:dyDescent="0.45">
      <c r="AI1167" s="92"/>
    </row>
    <row r="1168" spans="35:35" x14ac:dyDescent="0.45">
      <c r="AI1168" s="92"/>
    </row>
    <row r="1169" spans="35:35" x14ac:dyDescent="0.45">
      <c r="AI1169" s="92"/>
    </row>
    <row r="1170" spans="35:35" x14ac:dyDescent="0.45">
      <c r="AI1170" s="92"/>
    </row>
    <row r="1171" spans="35:35" x14ac:dyDescent="0.45">
      <c r="AI1171" s="92"/>
    </row>
    <row r="1172" spans="35:35" x14ac:dyDescent="0.45">
      <c r="AI1172" s="92"/>
    </row>
    <row r="1173" spans="35:35" x14ac:dyDescent="0.45">
      <c r="AI1173" s="92"/>
    </row>
    <row r="1174" spans="35:35" x14ac:dyDescent="0.45">
      <c r="AI1174" s="92"/>
    </row>
    <row r="1175" spans="35:35" x14ac:dyDescent="0.45">
      <c r="AI1175" s="92"/>
    </row>
    <row r="1176" spans="35:35" x14ac:dyDescent="0.45">
      <c r="AI1176" s="92"/>
    </row>
    <row r="1177" spans="35:35" x14ac:dyDescent="0.45">
      <c r="AI1177" s="92"/>
    </row>
    <row r="1178" spans="35:35" x14ac:dyDescent="0.45">
      <c r="AI1178" s="92"/>
    </row>
    <row r="1179" spans="35:35" x14ac:dyDescent="0.45">
      <c r="AI1179" s="92"/>
    </row>
    <row r="1180" spans="35:35" x14ac:dyDescent="0.45">
      <c r="AI1180" s="92"/>
    </row>
    <row r="1181" spans="35:35" x14ac:dyDescent="0.45">
      <c r="AI1181" s="92"/>
    </row>
    <row r="1182" spans="35:35" x14ac:dyDescent="0.45">
      <c r="AI1182" s="92"/>
    </row>
    <row r="1183" spans="35:35" x14ac:dyDescent="0.45">
      <c r="AI1183" s="92"/>
    </row>
    <row r="1184" spans="35:35" x14ac:dyDescent="0.45">
      <c r="AI1184" s="92"/>
    </row>
    <row r="1185" spans="35:35" x14ac:dyDescent="0.45">
      <c r="AI1185" s="92"/>
    </row>
    <row r="1186" spans="35:35" x14ac:dyDescent="0.45">
      <c r="AI1186" s="92"/>
    </row>
    <row r="1187" spans="35:35" x14ac:dyDescent="0.45">
      <c r="AI1187" s="92"/>
    </row>
    <row r="1188" spans="35:35" x14ac:dyDescent="0.45">
      <c r="AI1188" s="92"/>
    </row>
    <row r="1189" spans="35:35" x14ac:dyDescent="0.45">
      <c r="AI1189" s="92"/>
    </row>
    <row r="1190" spans="35:35" x14ac:dyDescent="0.45">
      <c r="AI1190" s="92"/>
    </row>
    <row r="1191" spans="35:35" x14ac:dyDescent="0.45">
      <c r="AI1191" s="92"/>
    </row>
    <row r="1192" spans="35:35" x14ac:dyDescent="0.45">
      <c r="AI1192" s="92"/>
    </row>
    <row r="1193" spans="35:35" x14ac:dyDescent="0.45">
      <c r="AI1193" s="92"/>
    </row>
    <row r="1194" spans="35:35" x14ac:dyDescent="0.45">
      <c r="AI1194" s="92"/>
    </row>
    <row r="1195" spans="35:35" x14ac:dyDescent="0.45">
      <c r="AI1195" s="92"/>
    </row>
    <row r="1196" spans="35:35" x14ac:dyDescent="0.45">
      <c r="AI1196" s="92"/>
    </row>
    <row r="1197" spans="35:35" x14ac:dyDescent="0.45">
      <c r="AI1197" s="92"/>
    </row>
    <row r="1198" spans="35:35" x14ac:dyDescent="0.45">
      <c r="AI1198" s="92"/>
    </row>
    <row r="1199" spans="35:35" x14ac:dyDescent="0.45">
      <c r="AI1199" s="92"/>
    </row>
    <row r="1200" spans="35:35" x14ac:dyDescent="0.45">
      <c r="AI1200" s="92"/>
    </row>
    <row r="1201" spans="35:35" x14ac:dyDescent="0.45">
      <c r="AI1201" s="92"/>
    </row>
    <row r="1202" spans="35:35" x14ac:dyDescent="0.45">
      <c r="AI1202" s="92"/>
    </row>
    <row r="1203" spans="35:35" x14ac:dyDescent="0.45">
      <c r="AI1203" s="92"/>
    </row>
    <row r="1204" spans="35:35" x14ac:dyDescent="0.45">
      <c r="AI1204" s="92"/>
    </row>
    <row r="1205" spans="35:35" x14ac:dyDescent="0.45">
      <c r="AI1205" s="92"/>
    </row>
    <row r="1206" spans="35:35" x14ac:dyDescent="0.45">
      <c r="AI1206" s="92"/>
    </row>
    <row r="1207" spans="35:35" x14ac:dyDescent="0.45">
      <c r="AI1207" s="92"/>
    </row>
    <row r="1208" spans="35:35" x14ac:dyDescent="0.45">
      <c r="AI1208" s="92"/>
    </row>
    <row r="1209" spans="35:35" x14ac:dyDescent="0.45">
      <c r="AI1209" s="92"/>
    </row>
    <row r="1210" spans="35:35" x14ac:dyDescent="0.45">
      <c r="AI1210" s="92"/>
    </row>
    <row r="1211" spans="35:35" x14ac:dyDescent="0.45">
      <c r="AI1211" s="92"/>
    </row>
    <row r="1212" spans="35:35" x14ac:dyDescent="0.45">
      <c r="AI1212" s="92"/>
    </row>
    <row r="1213" spans="35:35" x14ac:dyDescent="0.45">
      <c r="AI1213" s="92"/>
    </row>
    <row r="1214" spans="35:35" x14ac:dyDescent="0.45">
      <c r="AI1214" s="92"/>
    </row>
    <row r="1215" spans="35:35" x14ac:dyDescent="0.45">
      <c r="AI1215" s="92"/>
    </row>
    <row r="1216" spans="35:35" x14ac:dyDescent="0.45">
      <c r="AI1216" s="92"/>
    </row>
    <row r="1217" spans="35:35" x14ac:dyDescent="0.45">
      <c r="AI1217" s="92"/>
    </row>
    <row r="1218" spans="35:35" x14ac:dyDescent="0.45">
      <c r="AI1218" s="92"/>
    </row>
    <row r="1219" spans="35:35" x14ac:dyDescent="0.45">
      <c r="AI1219" s="92"/>
    </row>
    <row r="1220" spans="35:35" x14ac:dyDescent="0.45">
      <c r="AI1220" s="92"/>
    </row>
    <row r="1221" spans="35:35" x14ac:dyDescent="0.45">
      <c r="AI1221" s="92"/>
    </row>
    <row r="1222" spans="35:35" x14ac:dyDescent="0.45">
      <c r="AI1222" s="92"/>
    </row>
    <row r="1223" spans="35:35" x14ac:dyDescent="0.45">
      <c r="AI1223" s="92"/>
    </row>
    <row r="1224" spans="35:35" x14ac:dyDescent="0.45">
      <c r="AI1224" s="92"/>
    </row>
    <row r="1225" spans="35:35" x14ac:dyDescent="0.45">
      <c r="AI1225" s="92"/>
    </row>
    <row r="1226" spans="35:35" x14ac:dyDescent="0.45">
      <c r="AI1226" s="92"/>
    </row>
    <row r="1227" spans="35:35" x14ac:dyDescent="0.45">
      <c r="AI1227" s="92"/>
    </row>
    <row r="1228" spans="35:35" x14ac:dyDescent="0.45">
      <c r="AI1228" s="92"/>
    </row>
    <row r="1229" spans="35:35" x14ac:dyDescent="0.45">
      <c r="AI1229" s="92"/>
    </row>
    <row r="1230" spans="35:35" x14ac:dyDescent="0.45">
      <c r="AI1230" s="92"/>
    </row>
    <row r="1231" spans="35:35" x14ac:dyDescent="0.45">
      <c r="AI1231" s="92"/>
    </row>
    <row r="1232" spans="35:35" x14ac:dyDescent="0.45">
      <c r="AI1232" s="92"/>
    </row>
    <row r="1233" spans="35:35" x14ac:dyDescent="0.45">
      <c r="AI1233" s="92"/>
    </row>
    <row r="1234" spans="35:35" x14ac:dyDescent="0.45">
      <c r="AI1234" s="92"/>
    </row>
    <row r="1235" spans="35:35" x14ac:dyDescent="0.45">
      <c r="AI1235" s="92"/>
    </row>
    <row r="1236" spans="35:35" x14ac:dyDescent="0.45">
      <c r="AI1236" s="92"/>
    </row>
    <row r="1237" spans="35:35" x14ac:dyDescent="0.45">
      <c r="AI1237" s="92"/>
    </row>
    <row r="1238" spans="35:35" x14ac:dyDescent="0.45">
      <c r="AI1238" s="92"/>
    </row>
    <row r="1239" spans="35:35" x14ac:dyDescent="0.45">
      <c r="AI1239" s="92"/>
    </row>
    <row r="1240" spans="35:35" x14ac:dyDescent="0.45">
      <c r="AI1240" s="92"/>
    </row>
    <row r="1241" spans="35:35" x14ac:dyDescent="0.45">
      <c r="AI1241" s="92"/>
    </row>
    <row r="1242" spans="35:35" x14ac:dyDescent="0.45">
      <c r="AI1242" s="92"/>
    </row>
    <row r="1243" spans="35:35" x14ac:dyDescent="0.45">
      <c r="AI1243" s="92"/>
    </row>
    <row r="1244" spans="35:35" x14ac:dyDescent="0.45">
      <c r="AI1244" s="92"/>
    </row>
    <row r="1245" spans="35:35" x14ac:dyDescent="0.45">
      <c r="AI1245" s="92"/>
    </row>
    <row r="1246" spans="35:35" x14ac:dyDescent="0.45">
      <c r="AI1246" s="92"/>
    </row>
    <row r="1247" spans="35:35" x14ac:dyDescent="0.45">
      <c r="AI1247" s="92"/>
    </row>
    <row r="1248" spans="35:35" x14ac:dyDescent="0.45">
      <c r="AI1248" s="92"/>
    </row>
    <row r="1249" spans="35:35" x14ac:dyDescent="0.45">
      <c r="AI1249" s="92"/>
    </row>
    <row r="1250" spans="35:35" x14ac:dyDescent="0.45">
      <c r="AI1250" s="92"/>
    </row>
    <row r="1251" spans="35:35" x14ac:dyDescent="0.45">
      <c r="AI1251" s="92"/>
    </row>
    <row r="1252" spans="35:35" x14ac:dyDescent="0.45">
      <c r="AI1252" s="92"/>
    </row>
    <row r="1253" spans="35:35" x14ac:dyDescent="0.45">
      <c r="AI1253" s="92"/>
    </row>
    <row r="1254" spans="35:35" x14ac:dyDescent="0.45">
      <c r="AI1254" s="92"/>
    </row>
    <row r="1255" spans="35:35" x14ac:dyDescent="0.45">
      <c r="AI1255" s="92"/>
    </row>
    <row r="1256" spans="35:35" x14ac:dyDescent="0.45">
      <c r="AI1256" s="92"/>
    </row>
    <row r="1257" spans="35:35" x14ac:dyDescent="0.45">
      <c r="AI1257" s="92"/>
    </row>
    <row r="1258" spans="35:35" x14ac:dyDescent="0.45">
      <c r="AI1258" s="92"/>
    </row>
    <row r="1259" spans="35:35" x14ac:dyDescent="0.45">
      <c r="AI1259" s="92"/>
    </row>
    <row r="1260" spans="35:35" x14ac:dyDescent="0.45">
      <c r="AI1260" s="92"/>
    </row>
    <row r="1261" spans="35:35" x14ac:dyDescent="0.45">
      <c r="AI1261" s="92"/>
    </row>
    <row r="1262" spans="35:35" x14ac:dyDescent="0.45">
      <c r="AI1262" s="92"/>
    </row>
    <row r="1263" spans="35:35" x14ac:dyDescent="0.45">
      <c r="AI1263" s="92"/>
    </row>
    <row r="1264" spans="35:35" x14ac:dyDescent="0.45">
      <c r="AI1264" s="92"/>
    </row>
    <row r="1265" spans="35:35" x14ac:dyDescent="0.45">
      <c r="AI1265" s="92"/>
    </row>
    <row r="1266" spans="35:35" x14ac:dyDescent="0.45">
      <c r="AI1266" s="92"/>
    </row>
    <row r="1267" spans="35:35" x14ac:dyDescent="0.45">
      <c r="AI1267" s="92"/>
    </row>
    <row r="1268" spans="35:35" x14ac:dyDescent="0.45">
      <c r="AI1268" s="92"/>
    </row>
    <row r="1269" spans="35:35" x14ac:dyDescent="0.45">
      <c r="AI1269" s="92"/>
    </row>
    <row r="1270" spans="35:35" x14ac:dyDescent="0.45">
      <c r="AI1270" s="92"/>
    </row>
    <row r="1271" spans="35:35" x14ac:dyDescent="0.45">
      <c r="AI1271" s="92"/>
    </row>
    <row r="1272" spans="35:35" x14ac:dyDescent="0.45">
      <c r="AI1272" s="92"/>
    </row>
    <row r="1273" spans="35:35" x14ac:dyDescent="0.45">
      <c r="AI1273" s="92"/>
    </row>
    <row r="1274" spans="35:35" x14ac:dyDescent="0.45">
      <c r="AI1274" s="92"/>
    </row>
    <row r="1275" spans="35:35" x14ac:dyDescent="0.45">
      <c r="AI1275" s="92"/>
    </row>
    <row r="1276" spans="35:35" x14ac:dyDescent="0.45">
      <c r="AI1276" s="92"/>
    </row>
    <row r="1277" spans="35:35" x14ac:dyDescent="0.45">
      <c r="AI1277" s="92"/>
    </row>
    <row r="1278" spans="35:35" x14ac:dyDescent="0.45">
      <c r="AI1278" s="92"/>
    </row>
    <row r="1279" spans="35:35" x14ac:dyDescent="0.45">
      <c r="AI1279" s="92"/>
    </row>
    <row r="1280" spans="35:35" x14ac:dyDescent="0.45">
      <c r="AI1280" s="92"/>
    </row>
    <row r="1281" spans="35:35" x14ac:dyDescent="0.45">
      <c r="AI1281" s="92"/>
    </row>
    <row r="1282" spans="35:35" x14ac:dyDescent="0.45">
      <c r="AI1282" s="92"/>
    </row>
    <row r="1283" spans="35:35" x14ac:dyDescent="0.45">
      <c r="AI1283" s="92"/>
    </row>
    <row r="1284" spans="35:35" x14ac:dyDescent="0.45">
      <c r="AI1284" s="92"/>
    </row>
    <row r="1285" spans="35:35" x14ac:dyDescent="0.45">
      <c r="AI1285" s="92"/>
    </row>
    <row r="1286" spans="35:35" x14ac:dyDescent="0.45">
      <c r="AI1286" s="92"/>
    </row>
    <row r="1287" spans="35:35" x14ac:dyDescent="0.45">
      <c r="AI1287" s="92"/>
    </row>
    <row r="1288" spans="35:35" x14ac:dyDescent="0.45">
      <c r="AI1288" s="92"/>
    </row>
    <row r="1289" spans="35:35" x14ac:dyDescent="0.45">
      <c r="AI1289" s="92"/>
    </row>
    <row r="1290" spans="35:35" x14ac:dyDescent="0.45">
      <c r="AI1290" s="92"/>
    </row>
    <row r="1291" spans="35:35" x14ac:dyDescent="0.45">
      <c r="AI1291" s="92"/>
    </row>
    <row r="1292" spans="35:35" x14ac:dyDescent="0.45">
      <c r="AI1292" s="92"/>
    </row>
    <row r="1293" spans="35:35" x14ac:dyDescent="0.45">
      <c r="AI1293" s="92"/>
    </row>
    <row r="1294" spans="35:35" x14ac:dyDescent="0.45">
      <c r="AI1294" s="92"/>
    </row>
    <row r="1295" spans="35:35" x14ac:dyDescent="0.45">
      <c r="AI1295" s="92"/>
    </row>
    <row r="1296" spans="35:35" x14ac:dyDescent="0.45">
      <c r="AI1296" s="92"/>
    </row>
    <row r="1297" spans="35:35" x14ac:dyDescent="0.45">
      <c r="AI1297" s="92"/>
    </row>
    <row r="1298" spans="35:35" x14ac:dyDescent="0.45">
      <c r="AI1298" s="92"/>
    </row>
    <row r="1299" spans="35:35" x14ac:dyDescent="0.45">
      <c r="AI1299" s="92"/>
    </row>
    <row r="1300" spans="35:35" x14ac:dyDescent="0.45">
      <c r="AI1300" s="92"/>
    </row>
    <row r="1301" spans="35:35" x14ac:dyDescent="0.45">
      <c r="AI1301" s="92"/>
    </row>
    <row r="1302" spans="35:35" x14ac:dyDescent="0.45">
      <c r="AI1302" s="92"/>
    </row>
    <row r="1303" spans="35:35" x14ac:dyDescent="0.45">
      <c r="AI1303" s="92"/>
    </row>
    <row r="1304" spans="35:35" x14ac:dyDescent="0.45">
      <c r="AI1304" s="92"/>
    </row>
    <row r="1305" spans="35:35" x14ac:dyDescent="0.45">
      <c r="AI1305" s="92"/>
    </row>
    <row r="1306" spans="35:35" x14ac:dyDescent="0.45">
      <c r="AI1306" s="92"/>
    </row>
    <row r="1307" spans="35:35" x14ac:dyDescent="0.45">
      <c r="AI1307" s="92"/>
    </row>
    <row r="1308" spans="35:35" x14ac:dyDescent="0.45">
      <c r="AI1308" s="92"/>
    </row>
    <row r="1309" spans="35:35" x14ac:dyDescent="0.45">
      <c r="AI1309" s="92"/>
    </row>
    <row r="1310" spans="35:35" x14ac:dyDescent="0.45">
      <c r="AI1310" s="92"/>
    </row>
    <row r="1311" spans="35:35" x14ac:dyDescent="0.45">
      <c r="AI1311" s="92"/>
    </row>
    <row r="1312" spans="35:35" x14ac:dyDescent="0.45">
      <c r="AI1312" s="92"/>
    </row>
    <row r="1313" spans="35:35" x14ac:dyDescent="0.45">
      <c r="AI1313" s="92"/>
    </row>
    <row r="1314" spans="35:35" x14ac:dyDescent="0.45">
      <c r="AI1314" s="92"/>
    </row>
    <row r="1315" spans="35:35" x14ac:dyDescent="0.45">
      <c r="AI1315" s="92"/>
    </row>
    <row r="1316" spans="35:35" x14ac:dyDescent="0.45">
      <c r="AI1316" s="92"/>
    </row>
    <row r="1317" spans="35:35" x14ac:dyDescent="0.45">
      <c r="AI1317" s="92"/>
    </row>
    <row r="1318" spans="35:35" x14ac:dyDescent="0.45">
      <c r="AI1318" s="92"/>
    </row>
    <row r="1319" spans="35:35" x14ac:dyDescent="0.45">
      <c r="AI1319" s="92"/>
    </row>
    <row r="1320" spans="35:35" x14ac:dyDescent="0.45">
      <c r="AI1320" s="92"/>
    </row>
    <row r="1321" spans="35:35" x14ac:dyDescent="0.45">
      <c r="AI1321" s="92"/>
    </row>
    <row r="1322" spans="35:35" x14ac:dyDescent="0.45">
      <c r="AI1322" s="92"/>
    </row>
    <row r="1323" spans="35:35" x14ac:dyDescent="0.45">
      <c r="AI1323" s="92"/>
    </row>
    <row r="1324" spans="35:35" x14ac:dyDescent="0.45">
      <c r="AI1324" s="92"/>
    </row>
    <row r="1325" spans="35:35" x14ac:dyDescent="0.45">
      <c r="AI1325" s="92"/>
    </row>
    <row r="1326" spans="35:35" x14ac:dyDescent="0.45">
      <c r="AI1326" s="92"/>
    </row>
    <row r="1327" spans="35:35" x14ac:dyDescent="0.45">
      <c r="AI1327" s="92"/>
    </row>
    <row r="1328" spans="35:35" x14ac:dyDescent="0.45">
      <c r="AI1328" s="92"/>
    </row>
    <row r="1329" spans="35:35" x14ac:dyDescent="0.45">
      <c r="AI1329" s="92"/>
    </row>
    <row r="1330" spans="35:35" x14ac:dyDescent="0.45">
      <c r="AI1330" s="92"/>
    </row>
    <row r="1331" spans="35:35" x14ac:dyDescent="0.45">
      <c r="AI1331" s="92"/>
    </row>
    <row r="1332" spans="35:35" x14ac:dyDescent="0.45">
      <c r="AI1332" s="92"/>
    </row>
    <row r="1333" spans="35:35" x14ac:dyDescent="0.45">
      <c r="AI1333" s="92"/>
    </row>
    <row r="1334" spans="35:35" x14ac:dyDescent="0.45">
      <c r="AI1334" s="92"/>
    </row>
    <row r="1335" spans="35:35" x14ac:dyDescent="0.45">
      <c r="AI1335" s="92"/>
    </row>
    <row r="1336" spans="35:35" x14ac:dyDescent="0.45">
      <c r="AI1336" s="92"/>
    </row>
    <row r="1337" spans="35:35" x14ac:dyDescent="0.45">
      <c r="AI1337" s="92"/>
    </row>
    <row r="1338" spans="35:35" x14ac:dyDescent="0.45">
      <c r="AI1338" s="92"/>
    </row>
    <row r="1339" spans="35:35" x14ac:dyDescent="0.45">
      <c r="AI1339" s="92"/>
    </row>
    <row r="1340" spans="35:35" x14ac:dyDescent="0.45">
      <c r="AI1340" s="92"/>
    </row>
    <row r="1341" spans="35:35" x14ac:dyDescent="0.45">
      <c r="AI1341" s="92"/>
    </row>
    <row r="1342" spans="35:35" x14ac:dyDescent="0.45">
      <c r="AI1342" s="92"/>
    </row>
    <row r="1343" spans="35:35" x14ac:dyDescent="0.45">
      <c r="AI1343" s="92"/>
    </row>
    <row r="1344" spans="35:35" x14ac:dyDescent="0.45">
      <c r="AI1344" s="92"/>
    </row>
    <row r="1345" spans="35:35" x14ac:dyDescent="0.45">
      <c r="AI1345" s="92"/>
    </row>
    <row r="1346" spans="35:35" x14ac:dyDescent="0.45">
      <c r="AI1346" s="92"/>
    </row>
    <row r="1347" spans="35:35" x14ac:dyDescent="0.45">
      <c r="AI1347" s="92"/>
    </row>
    <row r="1348" spans="35:35" x14ac:dyDescent="0.45">
      <c r="AI1348" s="92"/>
    </row>
    <row r="1349" spans="35:35" x14ac:dyDescent="0.45">
      <c r="AI1349" s="92"/>
    </row>
    <row r="1350" spans="35:35" x14ac:dyDescent="0.45">
      <c r="AI1350" s="92"/>
    </row>
    <row r="1351" spans="35:35" x14ac:dyDescent="0.45">
      <c r="AI1351" s="92"/>
    </row>
    <row r="1352" spans="35:35" x14ac:dyDescent="0.45">
      <c r="AI1352" s="92"/>
    </row>
    <row r="1353" spans="35:35" x14ac:dyDescent="0.45">
      <c r="AI1353" s="92"/>
    </row>
    <row r="1354" spans="35:35" x14ac:dyDescent="0.45">
      <c r="AI1354" s="92"/>
    </row>
    <row r="1355" spans="35:35" x14ac:dyDescent="0.45">
      <c r="AI1355" s="92"/>
    </row>
    <row r="1356" spans="35:35" x14ac:dyDescent="0.45">
      <c r="AI1356" s="92"/>
    </row>
    <row r="1357" spans="35:35" x14ac:dyDescent="0.45">
      <c r="AI1357" s="92"/>
    </row>
    <row r="1358" spans="35:35" x14ac:dyDescent="0.45">
      <c r="AI1358" s="92"/>
    </row>
    <row r="1359" spans="35:35" x14ac:dyDescent="0.45">
      <c r="AI1359" s="92"/>
    </row>
    <row r="1360" spans="35:35" x14ac:dyDescent="0.45">
      <c r="AI1360" s="92"/>
    </row>
    <row r="1361" spans="35:35" x14ac:dyDescent="0.45">
      <c r="AI1361" s="92"/>
    </row>
    <row r="1362" spans="35:35" x14ac:dyDescent="0.45">
      <c r="AI1362" s="92"/>
    </row>
    <row r="1363" spans="35:35" x14ac:dyDescent="0.45">
      <c r="AI1363" s="92"/>
    </row>
    <row r="1364" spans="35:35" x14ac:dyDescent="0.45">
      <c r="AI1364" s="92"/>
    </row>
    <row r="1365" spans="35:35" x14ac:dyDescent="0.45">
      <c r="AI1365" s="92"/>
    </row>
    <row r="1366" spans="35:35" x14ac:dyDescent="0.45">
      <c r="AI1366" s="92"/>
    </row>
    <row r="1367" spans="35:35" x14ac:dyDescent="0.45">
      <c r="AI1367" s="92"/>
    </row>
    <row r="1368" spans="35:35" x14ac:dyDescent="0.45">
      <c r="AI1368" s="92"/>
    </row>
    <row r="1369" spans="35:35" x14ac:dyDescent="0.45">
      <c r="AI1369" s="92"/>
    </row>
    <row r="1370" spans="35:35" x14ac:dyDescent="0.45">
      <c r="AI1370" s="92"/>
    </row>
    <row r="1371" spans="35:35" x14ac:dyDescent="0.45">
      <c r="AI1371" s="92"/>
    </row>
    <row r="1372" spans="35:35" x14ac:dyDescent="0.45">
      <c r="AI1372" s="92"/>
    </row>
    <row r="1373" spans="35:35" x14ac:dyDescent="0.45">
      <c r="AI1373" s="92"/>
    </row>
    <row r="1374" spans="35:35" x14ac:dyDescent="0.45">
      <c r="AI1374" s="92"/>
    </row>
    <row r="1375" spans="35:35" x14ac:dyDescent="0.45">
      <c r="AI1375" s="92"/>
    </row>
    <row r="1376" spans="35:35" x14ac:dyDescent="0.45">
      <c r="AI1376" s="92"/>
    </row>
    <row r="1377" spans="35:35" x14ac:dyDescent="0.45">
      <c r="AI1377" s="92"/>
    </row>
    <row r="1378" spans="35:35" x14ac:dyDescent="0.45">
      <c r="AI1378" s="92"/>
    </row>
    <row r="1379" spans="35:35" x14ac:dyDescent="0.45">
      <c r="AI1379" s="92"/>
    </row>
    <row r="1380" spans="35:35" x14ac:dyDescent="0.45">
      <c r="AI1380" s="92"/>
    </row>
    <row r="1381" spans="35:35" x14ac:dyDescent="0.45">
      <c r="AI1381" s="92"/>
    </row>
    <row r="1382" spans="35:35" x14ac:dyDescent="0.45">
      <c r="AI1382" s="92"/>
    </row>
    <row r="1383" spans="35:35" x14ac:dyDescent="0.45">
      <c r="AI1383" s="92"/>
    </row>
    <row r="1384" spans="35:35" x14ac:dyDescent="0.45">
      <c r="AI1384" s="92"/>
    </row>
    <row r="1385" spans="35:35" x14ac:dyDescent="0.45">
      <c r="AI1385" s="92"/>
    </row>
    <row r="1386" spans="35:35" x14ac:dyDescent="0.45">
      <c r="AI1386" s="92"/>
    </row>
    <row r="1387" spans="35:35" x14ac:dyDescent="0.45">
      <c r="AI1387" s="92"/>
    </row>
    <row r="1388" spans="35:35" x14ac:dyDescent="0.45">
      <c r="AI1388" s="92"/>
    </row>
    <row r="1389" spans="35:35" x14ac:dyDescent="0.45">
      <c r="AI1389" s="92"/>
    </row>
    <row r="1390" spans="35:35" x14ac:dyDescent="0.45">
      <c r="AI1390" s="92"/>
    </row>
    <row r="1391" spans="35:35" x14ac:dyDescent="0.45">
      <c r="AI1391" s="92"/>
    </row>
    <row r="1392" spans="35:35" x14ac:dyDescent="0.45">
      <c r="AI1392" s="92"/>
    </row>
    <row r="1393" spans="35:35" x14ac:dyDescent="0.45">
      <c r="AI1393" s="92"/>
    </row>
    <row r="1394" spans="35:35" x14ac:dyDescent="0.45">
      <c r="AI1394" s="92"/>
    </row>
    <row r="1395" spans="35:35" x14ac:dyDescent="0.45">
      <c r="AI1395" s="92"/>
    </row>
    <row r="1396" spans="35:35" x14ac:dyDescent="0.45">
      <c r="AI1396" s="92"/>
    </row>
    <row r="1397" spans="35:35" x14ac:dyDescent="0.45">
      <c r="AI1397" s="92"/>
    </row>
    <row r="1398" spans="35:35" x14ac:dyDescent="0.45">
      <c r="AI1398" s="92"/>
    </row>
    <row r="1399" spans="35:35" x14ac:dyDescent="0.45">
      <c r="AI1399" s="92"/>
    </row>
    <row r="1400" spans="35:35" x14ac:dyDescent="0.45">
      <c r="AI1400" s="92"/>
    </row>
    <row r="1401" spans="35:35" x14ac:dyDescent="0.45">
      <c r="AI1401" s="92"/>
    </row>
    <row r="1402" spans="35:35" x14ac:dyDescent="0.45">
      <c r="AI1402" s="92"/>
    </row>
    <row r="1403" spans="35:35" x14ac:dyDescent="0.45">
      <c r="AI1403" s="92"/>
    </row>
    <row r="1404" spans="35:35" x14ac:dyDescent="0.45">
      <c r="AI1404" s="92"/>
    </row>
    <row r="1405" spans="35:35" x14ac:dyDescent="0.45">
      <c r="AI1405" s="92"/>
    </row>
    <row r="1406" spans="35:35" x14ac:dyDescent="0.45">
      <c r="AI1406" s="92"/>
    </row>
    <row r="1407" spans="35:35" x14ac:dyDescent="0.45">
      <c r="AI1407" s="92"/>
    </row>
    <row r="1408" spans="35:35" x14ac:dyDescent="0.45">
      <c r="AI1408" s="92"/>
    </row>
    <row r="1409" spans="35:35" x14ac:dyDescent="0.45">
      <c r="AI1409" s="92"/>
    </row>
    <row r="1410" spans="35:35" x14ac:dyDescent="0.45">
      <c r="AI1410" s="92"/>
    </row>
    <row r="1411" spans="35:35" x14ac:dyDescent="0.45">
      <c r="AI1411" s="92"/>
    </row>
    <row r="1412" spans="35:35" x14ac:dyDescent="0.45">
      <c r="AI1412" s="92"/>
    </row>
    <row r="1413" spans="35:35" x14ac:dyDescent="0.45">
      <c r="AI1413" s="92"/>
    </row>
    <row r="1414" spans="35:35" x14ac:dyDescent="0.45">
      <c r="AI1414" s="92"/>
    </row>
    <row r="1415" spans="35:35" x14ac:dyDescent="0.45">
      <c r="AI1415" s="92"/>
    </row>
    <row r="1416" spans="35:35" x14ac:dyDescent="0.45">
      <c r="AI1416" s="92"/>
    </row>
    <row r="1417" spans="35:35" x14ac:dyDescent="0.45">
      <c r="AI1417" s="92"/>
    </row>
    <row r="1418" spans="35:35" x14ac:dyDescent="0.45">
      <c r="AI1418" s="92"/>
    </row>
    <row r="1419" spans="35:35" x14ac:dyDescent="0.45">
      <c r="AI1419" s="92"/>
    </row>
    <row r="1420" spans="35:35" x14ac:dyDescent="0.45">
      <c r="AI1420" s="92"/>
    </row>
    <row r="1421" spans="35:35" x14ac:dyDescent="0.45">
      <c r="AI1421" s="92"/>
    </row>
    <row r="1422" spans="35:35" x14ac:dyDescent="0.45">
      <c r="AI1422" s="92"/>
    </row>
    <row r="1423" spans="35:35" x14ac:dyDescent="0.45">
      <c r="AI1423" s="92"/>
    </row>
    <row r="1424" spans="35:35" x14ac:dyDescent="0.45">
      <c r="AI1424" s="92"/>
    </row>
    <row r="1425" spans="35:35" x14ac:dyDescent="0.45">
      <c r="AI1425" s="92"/>
    </row>
    <row r="1426" spans="35:35" x14ac:dyDescent="0.45">
      <c r="AI1426" s="92"/>
    </row>
    <row r="1427" spans="35:35" x14ac:dyDescent="0.45">
      <c r="AI1427" s="92"/>
    </row>
    <row r="1428" spans="35:35" x14ac:dyDescent="0.45">
      <c r="AI1428" s="92"/>
    </row>
    <row r="1429" spans="35:35" x14ac:dyDescent="0.45">
      <c r="AI1429" s="92"/>
    </row>
    <row r="1430" spans="35:35" x14ac:dyDescent="0.45">
      <c r="AI1430" s="92"/>
    </row>
    <row r="1431" spans="35:35" x14ac:dyDescent="0.45">
      <c r="AI1431" s="92"/>
    </row>
    <row r="1432" spans="35:35" x14ac:dyDescent="0.45">
      <c r="AI1432" s="92"/>
    </row>
    <row r="1433" spans="35:35" x14ac:dyDescent="0.45">
      <c r="AI1433" s="92"/>
    </row>
    <row r="1434" spans="35:35" x14ac:dyDescent="0.45">
      <c r="AI1434" s="92"/>
    </row>
    <row r="1435" spans="35:35" x14ac:dyDescent="0.45">
      <c r="AI1435" s="92"/>
    </row>
    <row r="1436" spans="35:35" x14ac:dyDescent="0.45">
      <c r="AI1436" s="92"/>
    </row>
    <row r="1437" spans="35:35" x14ac:dyDescent="0.45">
      <c r="AI1437" s="92"/>
    </row>
    <row r="1438" spans="35:35" x14ac:dyDescent="0.45">
      <c r="AI1438" s="92"/>
    </row>
    <row r="1439" spans="35:35" x14ac:dyDescent="0.45">
      <c r="AI1439" s="92"/>
    </row>
    <row r="1440" spans="35:35" x14ac:dyDescent="0.45">
      <c r="AI1440" s="92"/>
    </row>
    <row r="1441" spans="35:35" x14ac:dyDescent="0.45">
      <c r="AI1441" s="92"/>
    </row>
    <row r="1442" spans="35:35" x14ac:dyDescent="0.45">
      <c r="AI1442" s="92"/>
    </row>
    <row r="1443" spans="35:35" x14ac:dyDescent="0.45">
      <c r="AI1443" s="92"/>
    </row>
    <row r="1444" spans="35:35" x14ac:dyDescent="0.45">
      <c r="AI1444" s="92"/>
    </row>
    <row r="1445" spans="35:35" x14ac:dyDescent="0.45">
      <c r="AI1445" s="92"/>
    </row>
    <row r="1446" spans="35:35" x14ac:dyDescent="0.45">
      <c r="AI1446" s="92"/>
    </row>
    <row r="1447" spans="35:35" x14ac:dyDescent="0.45">
      <c r="AI1447" s="92"/>
    </row>
    <row r="1448" spans="35:35" x14ac:dyDescent="0.45">
      <c r="AI1448" s="92"/>
    </row>
    <row r="1449" spans="35:35" x14ac:dyDescent="0.45">
      <c r="AI1449" s="92"/>
    </row>
    <row r="1450" spans="35:35" x14ac:dyDescent="0.45">
      <c r="AI1450" s="92"/>
    </row>
    <row r="1451" spans="35:35" x14ac:dyDescent="0.45">
      <c r="AI1451" s="92"/>
    </row>
    <row r="1452" spans="35:35" x14ac:dyDescent="0.45">
      <c r="AI1452" s="92"/>
    </row>
    <row r="1453" spans="35:35" x14ac:dyDescent="0.45">
      <c r="AI1453" s="92"/>
    </row>
    <row r="1454" spans="35:35" x14ac:dyDescent="0.45">
      <c r="AI1454" s="92"/>
    </row>
    <row r="1455" spans="35:35" x14ac:dyDescent="0.45">
      <c r="AI1455" s="92"/>
    </row>
    <row r="1456" spans="35:35" x14ac:dyDescent="0.45">
      <c r="AI1456" s="92"/>
    </row>
    <row r="1457" spans="35:35" x14ac:dyDescent="0.45">
      <c r="AI1457" s="92"/>
    </row>
    <row r="1458" spans="35:35" x14ac:dyDescent="0.45">
      <c r="AI1458" s="92"/>
    </row>
    <row r="1459" spans="35:35" x14ac:dyDescent="0.45">
      <c r="AI1459" s="92"/>
    </row>
    <row r="1460" spans="35:35" x14ac:dyDescent="0.45">
      <c r="AI1460" s="92"/>
    </row>
    <row r="1461" spans="35:35" x14ac:dyDescent="0.45">
      <c r="AI1461" s="92"/>
    </row>
    <row r="1462" spans="35:35" x14ac:dyDescent="0.45">
      <c r="AI1462" s="92"/>
    </row>
    <row r="1463" spans="35:35" x14ac:dyDescent="0.45">
      <c r="AI1463" s="92"/>
    </row>
    <row r="1464" spans="35:35" x14ac:dyDescent="0.45">
      <c r="AI1464" s="92"/>
    </row>
    <row r="1465" spans="35:35" x14ac:dyDescent="0.45">
      <c r="AI1465" s="92"/>
    </row>
    <row r="1466" spans="35:35" x14ac:dyDescent="0.45">
      <c r="AI1466" s="92"/>
    </row>
    <row r="1467" spans="35:35" x14ac:dyDescent="0.45">
      <c r="AI1467" s="92"/>
    </row>
    <row r="1468" spans="35:35" x14ac:dyDescent="0.45">
      <c r="AI1468" s="92"/>
    </row>
    <row r="1469" spans="35:35" x14ac:dyDescent="0.45">
      <c r="AI1469" s="92"/>
    </row>
    <row r="1470" spans="35:35" x14ac:dyDescent="0.45">
      <c r="AI1470" s="92"/>
    </row>
    <row r="1471" spans="35:35" x14ac:dyDescent="0.45">
      <c r="AI1471" s="92"/>
    </row>
    <row r="1472" spans="35:35" x14ac:dyDescent="0.45">
      <c r="AI1472" s="92"/>
    </row>
    <row r="1473" spans="35:35" x14ac:dyDescent="0.45">
      <c r="AI1473" s="92"/>
    </row>
    <row r="1474" spans="35:35" x14ac:dyDescent="0.45">
      <c r="AI1474" s="92"/>
    </row>
    <row r="1475" spans="35:35" x14ac:dyDescent="0.45">
      <c r="AI1475" s="92"/>
    </row>
    <row r="1476" spans="35:35" x14ac:dyDescent="0.45">
      <c r="AI1476" s="92"/>
    </row>
    <row r="1477" spans="35:35" x14ac:dyDescent="0.45">
      <c r="AI1477" s="92"/>
    </row>
    <row r="1478" spans="35:35" x14ac:dyDescent="0.45">
      <c r="AI1478" s="92"/>
    </row>
    <row r="1479" spans="35:35" x14ac:dyDescent="0.45">
      <c r="AI1479" s="92"/>
    </row>
    <row r="1480" spans="35:35" x14ac:dyDescent="0.45">
      <c r="AI1480" s="92"/>
    </row>
    <row r="1481" spans="35:35" x14ac:dyDescent="0.45">
      <c r="AI1481" s="92"/>
    </row>
    <row r="1482" spans="35:35" x14ac:dyDescent="0.45">
      <c r="AI1482" s="92"/>
    </row>
    <row r="1483" spans="35:35" x14ac:dyDescent="0.45">
      <c r="AI1483" s="92"/>
    </row>
    <row r="1484" spans="35:35" x14ac:dyDescent="0.45">
      <c r="AI1484" s="92"/>
    </row>
    <row r="1485" spans="35:35" x14ac:dyDescent="0.45">
      <c r="AI1485" s="92"/>
    </row>
    <row r="1486" spans="35:35" x14ac:dyDescent="0.45">
      <c r="AI1486" s="92"/>
    </row>
    <row r="1487" spans="35:35" x14ac:dyDescent="0.45">
      <c r="AI1487" s="92"/>
    </row>
    <row r="1488" spans="35:35" x14ac:dyDescent="0.45">
      <c r="AI1488" s="92"/>
    </row>
    <row r="1489" spans="35:35" x14ac:dyDescent="0.45">
      <c r="AI1489" s="92"/>
    </row>
    <row r="1490" spans="35:35" x14ac:dyDescent="0.45">
      <c r="AI1490" s="92"/>
    </row>
    <row r="1491" spans="35:35" x14ac:dyDescent="0.45">
      <c r="AI1491" s="92"/>
    </row>
    <row r="1492" spans="35:35" x14ac:dyDescent="0.45">
      <c r="AI1492" s="92"/>
    </row>
    <row r="1493" spans="35:35" x14ac:dyDescent="0.45">
      <c r="AI1493" s="92"/>
    </row>
    <row r="1494" spans="35:35" x14ac:dyDescent="0.45">
      <c r="AI1494" s="92"/>
    </row>
    <row r="1495" spans="35:35" x14ac:dyDescent="0.45">
      <c r="AI1495" s="92"/>
    </row>
    <row r="1496" spans="35:35" x14ac:dyDescent="0.45">
      <c r="AI1496" s="92"/>
    </row>
    <row r="1497" spans="35:35" x14ac:dyDescent="0.45">
      <c r="AI1497" s="92"/>
    </row>
    <row r="1498" spans="35:35" x14ac:dyDescent="0.45">
      <c r="AI1498" s="92"/>
    </row>
    <row r="1499" spans="35:35" x14ac:dyDescent="0.45">
      <c r="AI1499" s="92"/>
    </row>
    <row r="1500" spans="35:35" x14ac:dyDescent="0.45">
      <c r="AI1500" s="92"/>
    </row>
    <row r="1501" spans="35:35" x14ac:dyDescent="0.45">
      <c r="AI1501" s="92"/>
    </row>
    <row r="1502" spans="35:35" x14ac:dyDescent="0.45">
      <c r="AI1502" s="92"/>
    </row>
    <row r="1503" spans="35:35" x14ac:dyDescent="0.45">
      <c r="AI1503" s="92"/>
    </row>
    <row r="1504" spans="35:35" x14ac:dyDescent="0.45">
      <c r="AI1504" s="92"/>
    </row>
    <row r="1505" spans="35:35" x14ac:dyDescent="0.45">
      <c r="AI1505" s="92"/>
    </row>
    <row r="1506" spans="35:35" x14ac:dyDescent="0.45">
      <c r="AI1506" s="92"/>
    </row>
    <row r="1507" spans="35:35" x14ac:dyDescent="0.45">
      <c r="AI1507" s="92"/>
    </row>
    <row r="1508" spans="35:35" x14ac:dyDescent="0.45">
      <c r="AI1508" s="92"/>
    </row>
    <row r="1509" spans="35:35" x14ac:dyDescent="0.45">
      <c r="AI1509" s="92"/>
    </row>
    <row r="1510" spans="35:35" x14ac:dyDescent="0.45">
      <c r="AI1510" s="92"/>
    </row>
    <row r="1511" spans="35:35" x14ac:dyDescent="0.45">
      <c r="AI1511" s="92"/>
    </row>
    <row r="1512" spans="35:35" x14ac:dyDescent="0.45">
      <c r="AI1512" s="92"/>
    </row>
    <row r="1513" spans="35:35" x14ac:dyDescent="0.45">
      <c r="AI1513" s="92"/>
    </row>
    <row r="1514" spans="35:35" x14ac:dyDescent="0.45">
      <c r="AI1514" s="92"/>
    </row>
    <row r="1515" spans="35:35" x14ac:dyDescent="0.45">
      <c r="AI1515" s="92"/>
    </row>
    <row r="1516" spans="35:35" x14ac:dyDescent="0.45">
      <c r="AI1516" s="92"/>
    </row>
    <row r="1517" spans="35:35" x14ac:dyDescent="0.45">
      <c r="AI1517" s="92"/>
    </row>
    <row r="1518" spans="35:35" x14ac:dyDescent="0.45">
      <c r="AI1518" s="92"/>
    </row>
    <row r="1519" spans="35:35" x14ac:dyDescent="0.45">
      <c r="AI1519" s="92"/>
    </row>
    <row r="1520" spans="35:35" x14ac:dyDescent="0.45">
      <c r="AI1520" s="92"/>
    </row>
    <row r="1521" spans="35:35" x14ac:dyDescent="0.45">
      <c r="AI1521" s="92"/>
    </row>
    <row r="1522" spans="35:35" x14ac:dyDescent="0.45">
      <c r="AI1522" s="92"/>
    </row>
    <row r="1523" spans="35:35" x14ac:dyDescent="0.45">
      <c r="AI1523" s="92"/>
    </row>
    <row r="1524" spans="35:35" x14ac:dyDescent="0.45">
      <c r="AI1524" s="92"/>
    </row>
    <row r="1525" spans="35:35" x14ac:dyDescent="0.45">
      <c r="AI1525" s="92"/>
    </row>
    <row r="1526" spans="35:35" x14ac:dyDescent="0.45">
      <c r="AI1526" s="92"/>
    </row>
    <row r="1527" spans="35:35" x14ac:dyDescent="0.45">
      <c r="AI1527" s="92"/>
    </row>
    <row r="1528" spans="35:35" x14ac:dyDescent="0.45">
      <c r="AI1528" s="92"/>
    </row>
    <row r="1529" spans="35:35" x14ac:dyDescent="0.45">
      <c r="AI1529" s="92"/>
    </row>
    <row r="1530" spans="35:35" x14ac:dyDescent="0.45">
      <c r="AI1530" s="92"/>
    </row>
    <row r="1531" spans="35:35" x14ac:dyDescent="0.45">
      <c r="AI1531" s="92"/>
    </row>
    <row r="1532" spans="35:35" x14ac:dyDescent="0.45">
      <c r="AI1532" s="92"/>
    </row>
    <row r="1533" spans="35:35" x14ac:dyDescent="0.45">
      <c r="AI1533" s="92"/>
    </row>
    <row r="1534" spans="35:35" x14ac:dyDescent="0.45">
      <c r="AI1534" s="92"/>
    </row>
    <row r="1535" spans="35:35" x14ac:dyDescent="0.45">
      <c r="AI1535" s="92"/>
    </row>
    <row r="1536" spans="35:35" x14ac:dyDescent="0.45">
      <c r="AI1536" s="92"/>
    </row>
    <row r="1537" spans="35:35" x14ac:dyDescent="0.45">
      <c r="AI1537" s="92"/>
    </row>
    <row r="1538" spans="35:35" x14ac:dyDescent="0.45">
      <c r="AI1538" s="92"/>
    </row>
    <row r="1539" spans="35:35" x14ac:dyDescent="0.45">
      <c r="AI1539" s="92"/>
    </row>
    <row r="1540" spans="35:35" x14ac:dyDescent="0.45">
      <c r="AI1540" s="92"/>
    </row>
    <row r="1541" spans="35:35" x14ac:dyDescent="0.45">
      <c r="AI1541" s="92"/>
    </row>
    <row r="1542" spans="35:35" x14ac:dyDescent="0.45">
      <c r="AI1542" s="92"/>
    </row>
    <row r="1543" spans="35:35" x14ac:dyDescent="0.45">
      <c r="AI1543" s="92"/>
    </row>
    <row r="1544" spans="35:35" x14ac:dyDescent="0.45">
      <c r="AI1544" s="92"/>
    </row>
    <row r="1545" spans="35:35" x14ac:dyDescent="0.45">
      <c r="AI1545" s="92"/>
    </row>
    <row r="1546" spans="35:35" x14ac:dyDescent="0.45">
      <c r="AI1546" s="92"/>
    </row>
    <row r="1547" spans="35:35" x14ac:dyDescent="0.45">
      <c r="AI1547" s="92"/>
    </row>
    <row r="1548" spans="35:35" x14ac:dyDescent="0.45">
      <c r="AI1548" s="92"/>
    </row>
    <row r="1549" spans="35:35" x14ac:dyDescent="0.45">
      <c r="AI1549" s="92"/>
    </row>
    <row r="1550" spans="35:35" x14ac:dyDescent="0.45">
      <c r="AI1550" s="92"/>
    </row>
    <row r="1551" spans="35:35" x14ac:dyDescent="0.45">
      <c r="AI1551" s="92"/>
    </row>
    <row r="1552" spans="35:35" x14ac:dyDescent="0.45">
      <c r="AI1552" s="92"/>
    </row>
    <row r="1553" spans="35:35" x14ac:dyDescent="0.45">
      <c r="AI1553" s="92"/>
    </row>
    <row r="1554" spans="35:35" x14ac:dyDescent="0.45">
      <c r="AI1554" s="92"/>
    </row>
    <row r="1555" spans="35:35" x14ac:dyDescent="0.45">
      <c r="AI1555" s="92"/>
    </row>
    <row r="1556" spans="35:35" x14ac:dyDescent="0.45">
      <c r="AI1556" s="92"/>
    </row>
    <row r="1557" spans="35:35" x14ac:dyDescent="0.45">
      <c r="AI1557" s="92"/>
    </row>
    <row r="1558" spans="35:35" x14ac:dyDescent="0.45">
      <c r="AI1558" s="92"/>
    </row>
    <row r="1559" spans="35:35" x14ac:dyDescent="0.45">
      <c r="AI1559" s="92"/>
    </row>
    <row r="1560" spans="35:35" x14ac:dyDescent="0.45">
      <c r="AI1560" s="92"/>
    </row>
    <row r="1561" spans="35:35" x14ac:dyDescent="0.45">
      <c r="AI1561" s="92"/>
    </row>
    <row r="1562" spans="35:35" x14ac:dyDescent="0.45">
      <c r="AI1562" s="92"/>
    </row>
    <row r="1563" spans="35:35" x14ac:dyDescent="0.45">
      <c r="AI1563" s="92"/>
    </row>
    <row r="1564" spans="35:35" x14ac:dyDescent="0.45">
      <c r="AI1564" s="92"/>
    </row>
    <row r="1565" spans="35:35" x14ac:dyDescent="0.45">
      <c r="AI1565" s="92"/>
    </row>
    <row r="1566" spans="35:35" x14ac:dyDescent="0.45">
      <c r="AI1566" s="92"/>
    </row>
    <row r="1567" spans="35:35" x14ac:dyDescent="0.45">
      <c r="AI1567" s="92"/>
    </row>
    <row r="1568" spans="35:35" x14ac:dyDescent="0.45">
      <c r="AI1568" s="92"/>
    </row>
    <row r="1569" spans="35:35" x14ac:dyDescent="0.45">
      <c r="AI1569" s="92"/>
    </row>
    <row r="1570" spans="35:35" x14ac:dyDescent="0.45">
      <c r="AI1570" s="92"/>
    </row>
    <row r="1571" spans="35:35" x14ac:dyDescent="0.45">
      <c r="AI1571" s="92"/>
    </row>
    <row r="1572" spans="35:35" x14ac:dyDescent="0.45">
      <c r="AI1572" s="92"/>
    </row>
    <row r="1573" spans="35:35" x14ac:dyDescent="0.45">
      <c r="AI1573" s="92"/>
    </row>
    <row r="1574" spans="35:35" x14ac:dyDescent="0.45">
      <c r="AI1574" s="92"/>
    </row>
    <row r="1575" spans="35:35" x14ac:dyDescent="0.45">
      <c r="AI1575" s="92"/>
    </row>
    <row r="1576" spans="35:35" x14ac:dyDescent="0.45">
      <c r="AI1576" s="92"/>
    </row>
    <row r="1577" spans="35:35" x14ac:dyDescent="0.45">
      <c r="AI1577" s="92"/>
    </row>
    <row r="1578" spans="35:35" x14ac:dyDescent="0.45">
      <c r="AI1578" s="92"/>
    </row>
    <row r="1579" spans="35:35" x14ac:dyDescent="0.45">
      <c r="AI1579" s="92"/>
    </row>
    <row r="1580" spans="35:35" x14ac:dyDescent="0.45">
      <c r="AI1580" s="92"/>
    </row>
    <row r="1581" spans="35:35" x14ac:dyDescent="0.45">
      <c r="AI1581" s="92"/>
    </row>
    <row r="1582" spans="35:35" x14ac:dyDescent="0.45">
      <c r="AI1582" s="92"/>
    </row>
    <row r="1583" spans="35:35" x14ac:dyDescent="0.45">
      <c r="AI1583" s="92"/>
    </row>
    <row r="1584" spans="35:35" x14ac:dyDescent="0.45">
      <c r="AI1584" s="92"/>
    </row>
    <row r="1585" spans="35:35" x14ac:dyDescent="0.45">
      <c r="AI1585" s="92"/>
    </row>
    <row r="1586" spans="35:35" x14ac:dyDescent="0.45">
      <c r="AI1586" s="92"/>
    </row>
    <row r="1587" spans="35:35" x14ac:dyDescent="0.45">
      <c r="AI1587" s="92"/>
    </row>
    <row r="1588" spans="35:35" x14ac:dyDescent="0.45">
      <c r="AI1588" s="92"/>
    </row>
    <row r="1589" spans="35:35" x14ac:dyDescent="0.45">
      <c r="AI1589" s="92"/>
    </row>
    <row r="1590" spans="35:35" x14ac:dyDescent="0.45">
      <c r="AI1590" s="92"/>
    </row>
    <row r="1591" spans="35:35" x14ac:dyDescent="0.45">
      <c r="AI1591" s="92"/>
    </row>
    <row r="1592" spans="35:35" x14ac:dyDescent="0.45">
      <c r="AI1592" s="92"/>
    </row>
    <row r="1593" spans="35:35" x14ac:dyDescent="0.45">
      <c r="AI1593" s="92"/>
    </row>
    <row r="1594" spans="35:35" x14ac:dyDescent="0.45">
      <c r="AI1594" s="92"/>
    </row>
    <row r="1595" spans="35:35" x14ac:dyDescent="0.45">
      <c r="AI1595" s="92"/>
    </row>
    <row r="1596" spans="35:35" x14ac:dyDescent="0.45">
      <c r="AI1596" s="92"/>
    </row>
    <row r="1597" spans="35:35" x14ac:dyDescent="0.45">
      <c r="AI1597" s="92"/>
    </row>
    <row r="1598" spans="35:35" x14ac:dyDescent="0.45">
      <c r="AI1598" s="92"/>
    </row>
    <row r="1599" spans="35:35" x14ac:dyDescent="0.45">
      <c r="AI1599" s="92"/>
    </row>
    <row r="1600" spans="35:35" x14ac:dyDescent="0.45">
      <c r="AI1600" s="92"/>
    </row>
    <row r="1601" spans="35:35" x14ac:dyDescent="0.45">
      <c r="AI1601" s="92"/>
    </row>
    <row r="1602" spans="35:35" x14ac:dyDescent="0.45">
      <c r="AI1602" s="92"/>
    </row>
    <row r="1603" spans="35:35" x14ac:dyDescent="0.45">
      <c r="AI1603" s="92"/>
    </row>
    <row r="1604" spans="35:35" x14ac:dyDescent="0.45">
      <c r="AI1604" s="92"/>
    </row>
    <row r="1605" spans="35:35" x14ac:dyDescent="0.45">
      <c r="AI1605" s="92"/>
    </row>
    <row r="1606" spans="35:35" x14ac:dyDescent="0.45">
      <c r="AI1606" s="92"/>
    </row>
    <row r="1607" spans="35:35" x14ac:dyDescent="0.45">
      <c r="AI1607" s="92"/>
    </row>
    <row r="1608" spans="35:35" x14ac:dyDescent="0.45">
      <c r="AI1608" s="92"/>
    </row>
    <row r="1609" spans="35:35" x14ac:dyDescent="0.45">
      <c r="AI1609" s="92"/>
    </row>
    <row r="1610" spans="35:35" x14ac:dyDescent="0.45">
      <c r="AI1610" s="92"/>
    </row>
    <row r="1611" spans="35:35" x14ac:dyDescent="0.45">
      <c r="AI1611" s="92"/>
    </row>
    <row r="1612" spans="35:35" x14ac:dyDescent="0.45">
      <c r="AI1612" s="92"/>
    </row>
    <row r="1613" spans="35:35" x14ac:dyDescent="0.45">
      <c r="AI1613" s="92"/>
    </row>
    <row r="1614" spans="35:35" x14ac:dyDescent="0.45">
      <c r="AI1614" s="92"/>
    </row>
    <row r="1615" spans="35:35" x14ac:dyDescent="0.45">
      <c r="AI1615" s="92"/>
    </row>
    <row r="1616" spans="35:35" x14ac:dyDescent="0.45">
      <c r="AI1616" s="92"/>
    </row>
    <row r="1617" spans="35:35" x14ac:dyDescent="0.45">
      <c r="AI1617" s="92"/>
    </row>
    <row r="1618" spans="35:35" x14ac:dyDescent="0.45">
      <c r="AI1618" s="92"/>
    </row>
    <row r="1619" spans="35:35" x14ac:dyDescent="0.45">
      <c r="AI1619" s="92"/>
    </row>
    <row r="1620" spans="35:35" x14ac:dyDescent="0.45">
      <c r="AI1620" s="92"/>
    </row>
    <row r="1621" spans="35:35" x14ac:dyDescent="0.45">
      <c r="AI1621" s="92"/>
    </row>
    <row r="1622" spans="35:35" x14ac:dyDescent="0.45">
      <c r="AI1622" s="92"/>
    </row>
    <row r="1623" spans="35:35" x14ac:dyDescent="0.45">
      <c r="AI1623" s="92"/>
    </row>
    <row r="1624" spans="35:35" x14ac:dyDescent="0.45">
      <c r="AI1624" s="92"/>
    </row>
    <row r="1625" spans="35:35" x14ac:dyDescent="0.45">
      <c r="AI1625" s="92"/>
    </row>
    <row r="1626" spans="35:35" x14ac:dyDescent="0.45">
      <c r="AI1626" s="92"/>
    </row>
    <row r="1627" spans="35:35" x14ac:dyDescent="0.45">
      <c r="AI1627" s="92"/>
    </row>
    <row r="1628" spans="35:35" x14ac:dyDescent="0.45">
      <c r="AI1628" s="92"/>
    </row>
    <row r="1629" spans="35:35" x14ac:dyDescent="0.45">
      <c r="AI1629" s="92"/>
    </row>
    <row r="1630" spans="35:35" x14ac:dyDescent="0.45">
      <c r="AI1630" s="92"/>
    </row>
    <row r="1631" spans="35:35" x14ac:dyDescent="0.45">
      <c r="AI1631" s="92"/>
    </row>
    <row r="1632" spans="35:35" x14ac:dyDescent="0.45">
      <c r="AI1632" s="92"/>
    </row>
    <row r="1633" spans="35:35" x14ac:dyDescent="0.45">
      <c r="AI1633" s="92"/>
    </row>
    <row r="1634" spans="35:35" x14ac:dyDescent="0.45">
      <c r="AI1634" s="92"/>
    </row>
    <row r="1635" spans="35:35" x14ac:dyDescent="0.45">
      <c r="AI1635" s="92"/>
    </row>
    <row r="1636" spans="35:35" x14ac:dyDescent="0.45">
      <c r="AI1636" s="92"/>
    </row>
    <row r="1637" spans="35:35" x14ac:dyDescent="0.45">
      <c r="AI1637" s="92"/>
    </row>
    <row r="1638" spans="35:35" x14ac:dyDescent="0.45">
      <c r="AI1638" s="92"/>
    </row>
    <row r="1639" spans="35:35" x14ac:dyDescent="0.45">
      <c r="AI1639" s="92"/>
    </row>
    <row r="1640" spans="35:35" x14ac:dyDescent="0.45">
      <c r="AI1640" s="92"/>
    </row>
    <row r="1641" spans="35:35" x14ac:dyDescent="0.45">
      <c r="AI1641" s="92"/>
    </row>
    <row r="1642" spans="35:35" x14ac:dyDescent="0.45">
      <c r="AI1642" s="92"/>
    </row>
    <row r="1643" spans="35:35" x14ac:dyDescent="0.45">
      <c r="AI1643" s="92"/>
    </row>
    <row r="1644" spans="35:35" x14ac:dyDescent="0.45">
      <c r="AI1644" s="92"/>
    </row>
    <row r="1645" spans="35:35" x14ac:dyDescent="0.45">
      <c r="AI1645" s="92"/>
    </row>
    <row r="1646" spans="35:35" x14ac:dyDescent="0.45">
      <c r="AI1646" s="92"/>
    </row>
    <row r="1647" spans="35:35" x14ac:dyDescent="0.45">
      <c r="AI1647" s="92"/>
    </row>
    <row r="1648" spans="35:35" x14ac:dyDescent="0.45">
      <c r="AI1648" s="92"/>
    </row>
    <row r="1649" spans="35:35" x14ac:dyDescent="0.45">
      <c r="AI1649" s="92"/>
    </row>
    <row r="1650" spans="35:35" x14ac:dyDescent="0.45">
      <c r="AI1650" s="92"/>
    </row>
    <row r="1651" spans="35:35" x14ac:dyDescent="0.45">
      <c r="AI1651" s="92"/>
    </row>
    <row r="1652" spans="35:35" x14ac:dyDescent="0.45">
      <c r="AI1652" s="92"/>
    </row>
    <row r="1653" spans="35:35" x14ac:dyDescent="0.45">
      <c r="AI1653" s="92"/>
    </row>
    <row r="1654" spans="35:35" x14ac:dyDescent="0.45">
      <c r="AI1654" s="92"/>
    </row>
    <row r="1655" spans="35:35" x14ac:dyDescent="0.45">
      <c r="AI1655" s="92"/>
    </row>
    <row r="1656" spans="35:35" x14ac:dyDescent="0.45">
      <c r="AI1656" s="92"/>
    </row>
    <row r="1657" spans="35:35" x14ac:dyDescent="0.45">
      <c r="AI1657" s="92"/>
    </row>
    <row r="1658" spans="35:35" x14ac:dyDescent="0.45">
      <c r="AI1658" s="92"/>
    </row>
    <row r="1659" spans="35:35" x14ac:dyDescent="0.45">
      <c r="AI1659" s="92"/>
    </row>
    <row r="1660" spans="35:35" x14ac:dyDescent="0.45">
      <c r="AI1660" s="92"/>
    </row>
    <row r="1661" spans="35:35" x14ac:dyDescent="0.45">
      <c r="AI1661" s="92"/>
    </row>
    <row r="1662" spans="35:35" x14ac:dyDescent="0.45">
      <c r="AI1662" s="92"/>
    </row>
    <row r="1663" spans="35:35" x14ac:dyDescent="0.45">
      <c r="AI1663" s="92"/>
    </row>
    <row r="1664" spans="35:35" x14ac:dyDescent="0.45">
      <c r="AI1664" s="92"/>
    </row>
    <row r="1665" spans="35:35" x14ac:dyDescent="0.45">
      <c r="AI1665" s="92"/>
    </row>
    <row r="1666" spans="35:35" x14ac:dyDescent="0.45">
      <c r="AI1666" s="92"/>
    </row>
    <row r="1667" spans="35:35" x14ac:dyDescent="0.45">
      <c r="AI1667" s="92"/>
    </row>
    <row r="1668" spans="35:35" x14ac:dyDescent="0.45">
      <c r="AI1668" s="92"/>
    </row>
    <row r="1669" spans="35:35" x14ac:dyDescent="0.45">
      <c r="AI1669" s="92"/>
    </row>
    <row r="1670" spans="35:35" x14ac:dyDescent="0.45">
      <c r="AI1670" s="92"/>
    </row>
    <row r="1671" spans="35:35" x14ac:dyDescent="0.45">
      <c r="AI1671" s="92"/>
    </row>
    <row r="1672" spans="35:35" x14ac:dyDescent="0.45">
      <c r="AI1672" s="92"/>
    </row>
    <row r="1673" spans="35:35" x14ac:dyDescent="0.45">
      <c r="AI1673" s="92"/>
    </row>
    <row r="1674" spans="35:35" x14ac:dyDescent="0.45">
      <c r="AI1674" s="92"/>
    </row>
    <row r="1675" spans="35:35" x14ac:dyDescent="0.45">
      <c r="AI1675" s="92"/>
    </row>
    <row r="1676" spans="35:35" x14ac:dyDescent="0.45">
      <c r="AI1676" s="92"/>
    </row>
    <row r="1677" spans="35:35" x14ac:dyDescent="0.45">
      <c r="AI1677" s="92"/>
    </row>
    <row r="1678" spans="35:35" x14ac:dyDescent="0.45">
      <c r="AI1678" s="92"/>
    </row>
    <row r="1679" spans="35:35" x14ac:dyDescent="0.45">
      <c r="AI1679" s="92"/>
    </row>
    <row r="1680" spans="35:35" x14ac:dyDescent="0.45">
      <c r="AI1680" s="92"/>
    </row>
    <row r="1681" spans="35:35" x14ac:dyDescent="0.45">
      <c r="AI1681" s="92"/>
    </row>
    <row r="1682" spans="35:35" x14ac:dyDescent="0.45">
      <c r="AI1682" s="92"/>
    </row>
    <row r="1683" spans="35:35" x14ac:dyDescent="0.45">
      <c r="AI1683" s="92"/>
    </row>
    <row r="1684" spans="35:35" x14ac:dyDescent="0.45">
      <c r="AI1684" s="92"/>
    </row>
    <row r="1685" spans="35:35" x14ac:dyDescent="0.45">
      <c r="AI1685" s="92"/>
    </row>
    <row r="1686" spans="35:35" x14ac:dyDescent="0.45">
      <c r="AI1686" s="92"/>
    </row>
    <row r="1687" spans="35:35" x14ac:dyDescent="0.45">
      <c r="AI1687" s="92"/>
    </row>
    <row r="1688" spans="35:35" x14ac:dyDescent="0.45">
      <c r="AI1688" s="92"/>
    </row>
    <row r="1689" spans="35:35" x14ac:dyDescent="0.45">
      <c r="AI1689" s="92"/>
    </row>
    <row r="1690" spans="35:35" x14ac:dyDescent="0.45">
      <c r="AI1690" s="92"/>
    </row>
    <row r="1691" spans="35:35" x14ac:dyDescent="0.45">
      <c r="AI1691" s="92"/>
    </row>
    <row r="1692" spans="35:35" x14ac:dyDescent="0.45">
      <c r="AI1692" s="92"/>
    </row>
    <row r="1693" spans="35:35" x14ac:dyDescent="0.45">
      <c r="AI1693" s="92"/>
    </row>
    <row r="1694" spans="35:35" x14ac:dyDescent="0.45">
      <c r="AI1694" s="92"/>
    </row>
    <row r="1695" spans="35:35" x14ac:dyDescent="0.45">
      <c r="AI1695" s="92"/>
    </row>
    <row r="1696" spans="35:35" x14ac:dyDescent="0.45">
      <c r="AI1696" s="92"/>
    </row>
    <row r="1697" spans="35:35" x14ac:dyDescent="0.45">
      <c r="AI1697" s="92"/>
    </row>
    <row r="1698" spans="35:35" x14ac:dyDescent="0.45">
      <c r="AI1698" s="92"/>
    </row>
    <row r="1699" spans="35:35" x14ac:dyDescent="0.45">
      <c r="AI1699" s="92"/>
    </row>
    <row r="1700" spans="35:35" x14ac:dyDescent="0.45">
      <c r="AI1700" s="92"/>
    </row>
    <row r="1701" spans="35:35" x14ac:dyDescent="0.45">
      <c r="AI1701" s="92"/>
    </row>
    <row r="1702" spans="35:35" x14ac:dyDescent="0.45">
      <c r="AI1702" s="92"/>
    </row>
    <row r="1703" spans="35:35" x14ac:dyDescent="0.45">
      <c r="AI1703" s="92"/>
    </row>
    <row r="1704" spans="35:35" x14ac:dyDescent="0.45">
      <c r="AI1704" s="92"/>
    </row>
    <row r="1705" spans="35:35" x14ac:dyDescent="0.45">
      <c r="AI1705" s="92"/>
    </row>
    <row r="1706" spans="35:35" x14ac:dyDescent="0.45">
      <c r="AI1706" s="92"/>
    </row>
    <row r="1707" spans="35:35" x14ac:dyDescent="0.45">
      <c r="AI1707" s="92"/>
    </row>
    <row r="1708" spans="35:35" x14ac:dyDescent="0.45">
      <c r="AI1708" s="92"/>
    </row>
    <row r="1709" spans="35:35" x14ac:dyDescent="0.45">
      <c r="AI1709" s="92"/>
    </row>
    <row r="1710" spans="35:35" x14ac:dyDescent="0.45">
      <c r="AI1710" s="92"/>
    </row>
    <row r="1711" spans="35:35" x14ac:dyDescent="0.45">
      <c r="AI1711" s="92"/>
    </row>
    <row r="1712" spans="35:35" x14ac:dyDescent="0.45">
      <c r="AI1712" s="92"/>
    </row>
    <row r="1713" spans="35:35" x14ac:dyDescent="0.45">
      <c r="AI1713" s="92"/>
    </row>
    <row r="1714" spans="35:35" x14ac:dyDescent="0.45">
      <c r="AI1714" s="92"/>
    </row>
    <row r="1715" spans="35:35" x14ac:dyDescent="0.45">
      <c r="AI1715" s="92"/>
    </row>
    <row r="1716" spans="35:35" x14ac:dyDescent="0.45">
      <c r="AI1716" s="92"/>
    </row>
    <row r="1717" spans="35:35" x14ac:dyDescent="0.45">
      <c r="AI1717" s="92"/>
    </row>
    <row r="1718" spans="35:35" x14ac:dyDescent="0.45">
      <c r="AI1718" s="92"/>
    </row>
    <row r="1719" spans="35:35" x14ac:dyDescent="0.45">
      <c r="AI1719" s="92"/>
    </row>
    <row r="1720" spans="35:35" x14ac:dyDescent="0.45">
      <c r="AI1720" s="92"/>
    </row>
    <row r="1721" spans="35:35" x14ac:dyDescent="0.45">
      <c r="AI1721" s="92"/>
    </row>
    <row r="1722" spans="35:35" x14ac:dyDescent="0.45">
      <c r="AI1722" s="92"/>
    </row>
    <row r="1723" spans="35:35" x14ac:dyDescent="0.45">
      <c r="AI1723" s="92"/>
    </row>
    <row r="1724" spans="35:35" x14ac:dyDescent="0.45">
      <c r="AI1724" s="92"/>
    </row>
    <row r="1725" spans="35:35" x14ac:dyDescent="0.45">
      <c r="AI1725" s="92"/>
    </row>
    <row r="1726" spans="35:35" x14ac:dyDescent="0.45">
      <c r="AI1726" s="92"/>
    </row>
    <row r="1727" spans="35:35" x14ac:dyDescent="0.45">
      <c r="AI1727" s="92"/>
    </row>
    <row r="1728" spans="35:35" x14ac:dyDescent="0.45">
      <c r="AI1728" s="92"/>
    </row>
    <row r="1729" spans="35:35" x14ac:dyDescent="0.45">
      <c r="AI1729" s="92"/>
    </row>
    <row r="1730" spans="35:35" x14ac:dyDescent="0.45">
      <c r="AI1730" s="92"/>
    </row>
    <row r="1731" spans="35:35" x14ac:dyDescent="0.45">
      <c r="AI1731" s="92"/>
    </row>
    <row r="1732" spans="35:35" x14ac:dyDescent="0.45">
      <c r="AI1732" s="92"/>
    </row>
    <row r="1733" spans="35:35" x14ac:dyDescent="0.45">
      <c r="AI1733" s="92"/>
    </row>
    <row r="1734" spans="35:35" x14ac:dyDescent="0.45">
      <c r="AI1734" s="92"/>
    </row>
    <row r="1735" spans="35:35" x14ac:dyDescent="0.45">
      <c r="AI1735" s="92"/>
    </row>
    <row r="1736" spans="35:35" x14ac:dyDescent="0.45">
      <c r="AI1736" s="92"/>
    </row>
    <row r="1737" spans="35:35" x14ac:dyDescent="0.45">
      <c r="AI1737" s="92"/>
    </row>
    <row r="1738" spans="35:35" x14ac:dyDescent="0.45">
      <c r="AI1738" s="92"/>
    </row>
    <row r="1739" spans="35:35" x14ac:dyDescent="0.45">
      <c r="AI1739" s="92"/>
    </row>
    <row r="1740" spans="35:35" x14ac:dyDescent="0.45">
      <c r="AI1740" s="92"/>
    </row>
    <row r="1741" spans="35:35" x14ac:dyDescent="0.45">
      <c r="AI1741" s="92"/>
    </row>
    <row r="1742" spans="35:35" x14ac:dyDescent="0.45">
      <c r="AI1742" s="92"/>
    </row>
    <row r="1743" spans="35:35" x14ac:dyDescent="0.45">
      <c r="AI1743" s="92"/>
    </row>
    <row r="1744" spans="35:35" x14ac:dyDescent="0.45">
      <c r="AI1744" s="92"/>
    </row>
    <row r="1745" spans="35:35" x14ac:dyDescent="0.45">
      <c r="AI1745" s="92"/>
    </row>
    <row r="1746" spans="35:35" x14ac:dyDescent="0.45">
      <c r="AI1746" s="92"/>
    </row>
    <row r="1747" spans="35:35" x14ac:dyDescent="0.45">
      <c r="AI1747" s="92"/>
    </row>
    <row r="1748" spans="35:35" x14ac:dyDescent="0.45">
      <c r="AI1748" s="92"/>
    </row>
    <row r="1749" spans="35:35" x14ac:dyDescent="0.45">
      <c r="AI1749" s="92"/>
    </row>
    <row r="1750" spans="35:35" x14ac:dyDescent="0.45">
      <c r="AI1750" s="92"/>
    </row>
    <row r="1751" spans="35:35" x14ac:dyDescent="0.45">
      <c r="AI1751" s="92"/>
    </row>
    <row r="1752" spans="35:35" x14ac:dyDescent="0.45">
      <c r="AI1752" s="92"/>
    </row>
    <row r="1753" spans="35:35" x14ac:dyDescent="0.45">
      <c r="AI1753" s="92"/>
    </row>
    <row r="1754" spans="35:35" x14ac:dyDescent="0.45">
      <c r="AI1754" s="92"/>
    </row>
    <row r="1755" spans="35:35" x14ac:dyDescent="0.45">
      <c r="AI1755" s="92"/>
    </row>
    <row r="1756" spans="35:35" x14ac:dyDescent="0.45">
      <c r="AI1756" s="92"/>
    </row>
    <row r="1757" spans="35:35" x14ac:dyDescent="0.45">
      <c r="AI1757" s="92"/>
    </row>
    <row r="1758" spans="35:35" x14ac:dyDescent="0.45">
      <c r="AI1758" s="92"/>
    </row>
    <row r="1759" spans="35:35" x14ac:dyDescent="0.45">
      <c r="AI1759" s="92"/>
    </row>
    <row r="1760" spans="35:35" x14ac:dyDescent="0.45">
      <c r="AI1760" s="92"/>
    </row>
    <row r="1761" spans="35:35" x14ac:dyDescent="0.45">
      <c r="AI1761" s="92"/>
    </row>
    <row r="1762" spans="35:35" x14ac:dyDescent="0.45">
      <c r="AI1762" s="92"/>
    </row>
    <row r="1763" spans="35:35" x14ac:dyDescent="0.45">
      <c r="AI1763" s="92"/>
    </row>
    <row r="1764" spans="35:35" x14ac:dyDescent="0.45">
      <c r="AI1764" s="92"/>
    </row>
    <row r="1765" spans="35:35" x14ac:dyDescent="0.45">
      <c r="AI1765" s="92"/>
    </row>
    <row r="1766" spans="35:35" x14ac:dyDescent="0.45">
      <c r="AI1766" s="92"/>
    </row>
    <row r="1767" spans="35:35" x14ac:dyDescent="0.45">
      <c r="AI1767" s="92"/>
    </row>
    <row r="1768" spans="35:35" x14ac:dyDescent="0.45">
      <c r="AI1768" s="92"/>
    </row>
    <row r="1769" spans="35:35" x14ac:dyDescent="0.45">
      <c r="AI1769" s="92"/>
    </row>
    <row r="1770" spans="35:35" x14ac:dyDescent="0.45">
      <c r="AI1770" s="92"/>
    </row>
    <row r="1771" spans="35:35" x14ac:dyDescent="0.45">
      <c r="AI1771" s="92"/>
    </row>
    <row r="1772" spans="35:35" x14ac:dyDescent="0.45">
      <c r="AI1772" s="92"/>
    </row>
    <row r="1773" spans="35:35" x14ac:dyDescent="0.45">
      <c r="AI1773" s="92"/>
    </row>
    <row r="1774" spans="35:35" x14ac:dyDescent="0.45">
      <c r="AI1774" s="92"/>
    </row>
    <row r="1775" spans="35:35" x14ac:dyDescent="0.45">
      <c r="AI1775" s="92"/>
    </row>
    <row r="1776" spans="35:35" x14ac:dyDescent="0.45">
      <c r="AI1776" s="92"/>
    </row>
    <row r="1777" spans="35:35" x14ac:dyDescent="0.45">
      <c r="AI1777" s="92"/>
    </row>
    <row r="1778" spans="35:35" x14ac:dyDescent="0.45">
      <c r="AI1778" s="92"/>
    </row>
    <row r="1779" spans="35:35" x14ac:dyDescent="0.45">
      <c r="AI1779" s="92"/>
    </row>
    <row r="1780" spans="35:35" x14ac:dyDescent="0.45">
      <c r="AI1780" s="92"/>
    </row>
    <row r="1781" spans="35:35" x14ac:dyDescent="0.45">
      <c r="AI1781" s="92"/>
    </row>
    <row r="1782" spans="35:35" x14ac:dyDescent="0.45">
      <c r="AI1782" s="92"/>
    </row>
    <row r="1783" spans="35:35" x14ac:dyDescent="0.45">
      <c r="AI1783" s="92"/>
    </row>
    <row r="1784" spans="35:35" x14ac:dyDescent="0.45">
      <c r="AI1784" s="92"/>
    </row>
    <row r="1785" spans="35:35" x14ac:dyDescent="0.45">
      <c r="AI1785" s="92"/>
    </row>
    <row r="1786" spans="35:35" x14ac:dyDescent="0.45">
      <c r="AI1786" s="92"/>
    </row>
    <row r="1787" spans="35:35" x14ac:dyDescent="0.45">
      <c r="AI1787" s="92"/>
    </row>
    <row r="1788" spans="35:35" x14ac:dyDescent="0.45">
      <c r="AI1788" s="92"/>
    </row>
    <row r="1789" spans="35:35" x14ac:dyDescent="0.45">
      <c r="AI1789" s="92"/>
    </row>
    <row r="1790" spans="35:35" x14ac:dyDescent="0.45">
      <c r="AI1790" s="92"/>
    </row>
    <row r="1791" spans="35:35" x14ac:dyDescent="0.45">
      <c r="AI1791" s="92"/>
    </row>
    <row r="1792" spans="35:35" x14ac:dyDescent="0.45">
      <c r="AI1792" s="92"/>
    </row>
    <row r="1793" spans="35:35" x14ac:dyDescent="0.45">
      <c r="AI1793" s="92"/>
    </row>
    <row r="1794" spans="35:35" x14ac:dyDescent="0.45">
      <c r="AI1794" s="92"/>
    </row>
    <row r="1795" spans="35:35" x14ac:dyDescent="0.45">
      <c r="AI1795" s="92"/>
    </row>
    <row r="1796" spans="35:35" x14ac:dyDescent="0.45">
      <c r="AI1796" s="92"/>
    </row>
    <row r="1797" spans="35:35" x14ac:dyDescent="0.45">
      <c r="AI1797" s="92"/>
    </row>
    <row r="1798" spans="35:35" x14ac:dyDescent="0.45">
      <c r="AI1798" s="92"/>
    </row>
    <row r="1799" spans="35:35" x14ac:dyDescent="0.45">
      <c r="AI1799" s="92"/>
    </row>
    <row r="1800" spans="35:35" x14ac:dyDescent="0.45">
      <c r="AI1800" s="92"/>
    </row>
    <row r="1801" spans="35:35" x14ac:dyDescent="0.45">
      <c r="AI1801" s="92"/>
    </row>
    <row r="1802" spans="35:35" x14ac:dyDescent="0.45">
      <c r="AI1802" s="92"/>
    </row>
    <row r="1803" spans="35:35" x14ac:dyDescent="0.45">
      <c r="AI1803" s="92"/>
    </row>
    <row r="1804" spans="35:35" x14ac:dyDescent="0.45">
      <c r="AI1804" s="92"/>
    </row>
    <row r="1805" spans="35:35" x14ac:dyDescent="0.45">
      <c r="AI1805" s="92"/>
    </row>
    <row r="1806" spans="35:35" x14ac:dyDescent="0.45">
      <c r="AI1806" s="92"/>
    </row>
    <row r="1807" spans="35:35" x14ac:dyDescent="0.45">
      <c r="AI1807" s="92"/>
    </row>
    <row r="1808" spans="35:35" x14ac:dyDescent="0.45">
      <c r="AI1808" s="92"/>
    </row>
    <row r="1809" spans="35:35" x14ac:dyDescent="0.45">
      <c r="AI1809" s="92"/>
    </row>
    <row r="1810" spans="35:35" x14ac:dyDescent="0.45">
      <c r="AI1810" s="92"/>
    </row>
    <row r="1811" spans="35:35" x14ac:dyDescent="0.45">
      <c r="AI1811" s="92"/>
    </row>
    <row r="1812" spans="35:35" x14ac:dyDescent="0.45">
      <c r="AI1812" s="92"/>
    </row>
    <row r="1813" spans="35:35" x14ac:dyDescent="0.45">
      <c r="AI1813" s="92"/>
    </row>
    <row r="1814" spans="35:35" x14ac:dyDescent="0.45">
      <c r="AI1814" s="92"/>
    </row>
    <row r="1815" spans="35:35" x14ac:dyDescent="0.45">
      <c r="AI1815" s="92"/>
    </row>
    <row r="1816" spans="35:35" x14ac:dyDescent="0.45">
      <c r="AI1816" s="92"/>
    </row>
    <row r="1817" spans="35:35" x14ac:dyDescent="0.45">
      <c r="AI1817" s="92"/>
    </row>
    <row r="1818" spans="35:35" x14ac:dyDescent="0.45">
      <c r="AI1818" s="92"/>
    </row>
    <row r="1819" spans="35:35" x14ac:dyDescent="0.45">
      <c r="AI1819" s="92"/>
    </row>
    <row r="1820" spans="35:35" x14ac:dyDescent="0.45">
      <c r="AI1820" s="92"/>
    </row>
    <row r="1821" spans="35:35" x14ac:dyDescent="0.45">
      <c r="AI1821" s="92"/>
    </row>
    <row r="1822" spans="35:35" x14ac:dyDescent="0.45">
      <c r="AI1822" s="92"/>
    </row>
    <row r="1823" spans="35:35" x14ac:dyDescent="0.45">
      <c r="AI1823" s="92"/>
    </row>
    <row r="1824" spans="35:35" x14ac:dyDescent="0.45">
      <c r="AI1824" s="92"/>
    </row>
    <row r="1825" spans="35:35" x14ac:dyDescent="0.45">
      <c r="AI1825" s="92"/>
    </row>
    <row r="1826" spans="35:35" x14ac:dyDescent="0.45">
      <c r="AI1826" s="92"/>
    </row>
    <row r="1827" spans="35:35" x14ac:dyDescent="0.45">
      <c r="AI1827" s="92"/>
    </row>
    <row r="1828" spans="35:35" x14ac:dyDescent="0.45">
      <c r="AI1828" s="92"/>
    </row>
    <row r="1829" spans="35:35" x14ac:dyDescent="0.45">
      <c r="AI1829" s="92"/>
    </row>
    <row r="1830" spans="35:35" x14ac:dyDescent="0.45">
      <c r="AI1830" s="92"/>
    </row>
    <row r="1831" spans="35:35" x14ac:dyDescent="0.45">
      <c r="AI1831" s="92"/>
    </row>
    <row r="1832" spans="35:35" x14ac:dyDescent="0.45">
      <c r="AI1832" s="92"/>
    </row>
    <row r="1833" spans="35:35" x14ac:dyDescent="0.45">
      <c r="AI1833" s="92"/>
    </row>
    <row r="1834" spans="35:35" x14ac:dyDescent="0.45">
      <c r="AI1834" s="92"/>
    </row>
    <row r="1835" spans="35:35" x14ac:dyDescent="0.45">
      <c r="AI1835" s="92"/>
    </row>
    <row r="1836" spans="35:35" x14ac:dyDescent="0.45">
      <c r="AI1836" s="92"/>
    </row>
    <row r="1837" spans="35:35" x14ac:dyDescent="0.45">
      <c r="AI1837" s="92"/>
    </row>
    <row r="1838" spans="35:35" x14ac:dyDescent="0.45">
      <c r="AI1838" s="92"/>
    </row>
    <row r="1839" spans="35:35" x14ac:dyDescent="0.45">
      <c r="AI1839" s="92"/>
    </row>
    <row r="1840" spans="35:35" x14ac:dyDescent="0.45">
      <c r="AI1840" s="92"/>
    </row>
    <row r="1841" spans="35:35" x14ac:dyDescent="0.45">
      <c r="AI1841" s="92"/>
    </row>
    <row r="1842" spans="35:35" x14ac:dyDescent="0.45">
      <c r="AI1842" s="92"/>
    </row>
    <row r="1843" spans="35:35" x14ac:dyDescent="0.45">
      <c r="AI1843" s="92"/>
    </row>
    <row r="1844" spans="35:35" x14ac:dyDescent="0.45">
      <c r="AI1844" s="92"/>
    </row>
    <row r="1845" spans="35:35" x14ac:dyDescent="0.45">
      <c r="AI1845" s="92"/>
    </row>
    <row r="1846" spans="35:35" x14ac:dyDescent="0.45">
      <c r="AI1846" s="92"/>
    </row>
    <row r="1847" spans="35:35" x14ac:dyDescent="0.45">
      <c r="AI1847" s="92"/>
    </row>
    <row r="1848" spans="35:35" x14ac:dyDescent="0.45">
      <c r="AI1848" s="92"/>
    </row>
    <row r="1849" spans="35:35" x14ac:dyDescent="0.45">
      <c r="AI1849" s="92"/>
    </row>
    <row r="1850" spans="35:35" x14ac:dyDescent="0.45">
      <c r="AI1850" s="92"/>
    </row>
    <row r="1851" spans="35:35" x14ac:dyDescent="0.45">
      <c r="AI1851" s="92"/>
    </row>
    <row r="1852" spans="35:35" x14ac:dyDescent="0.45">
      <c r="AI1852" s="92"/>
    </row>
    <row r="1853" spans="35:35" x14ac:dyDescent="0.45">
      <c r="AI1853" s="92"/>
    </row>
    <row r="1854" spans="35:35" x14ac:dyDescent="0.45">
      <c r="AI1854" s="92"/>
    </row>
    <row r="1855" spans="35:35" x14ac:dyDescent="0.45">
      <c r="AI1855" s="92"/>
    </row>
    <row r="1856" spans="35:35" x14ac:dyDescent="0.45">
      <c r="AI1856" s="92"/>
    </row>
    <row r="1857" spans="35:35" x14ac:dyDescent="0.45">
      <c r="AI1857" s="92"/>
    </row>
    <row r="1858" spans="35:35" x14ac:dyDescent="0.45">
      <c r="AI1858" s="92"/>
    </row>
    <row r="1859" spans="35:35" x14ac:dyDescent="0.45">
      <c r="AI1859" s="92"/>
    </row>
    <row r="1860" spans="35:35" x14ac:dyDescent="0.45">
      <c r="AI1860" s="92"/>
    </row>
    <row r="1861" spans="35:35" x14ac:dyDescent="0.45">
      <c r="AI1861" s="92"/>
    </row>
    <row r="1862" spans="35:35" x14ac:dyDescent="0.45">
      <c r="AI1862" s="92"/>
    </row>
    <row r="1863" spans="35:35" x14ac:dyDescent="0.45">
      <c r="AI1863" s="92"/>
    </row>
    <row r="1864" spans="35:35" x14ac:dyDescent="0.45">
      <c r="AI1864" s="92"/>
    </row>
    <row r="1865" spans="35:35" x14ac:dyDescent="0.45">
      <c r="AI1865" s="92"/>
    </row>
    <row r="1866" spans="35:35" x14ac:dyDescent="0.45">
      <c r="AI1866" s="92"/>
    </row>
    <row r="1867" spans="35:35" x14ac:dyDescent="0.45">
      <c r="AI1867" s="92"/>
    </row>
    <row r="1868" spans="35:35" x14ac:dyDescent="0.45">
      <c r="AI1868" s="92"/>
    </row>
    <row r="1869" spans="35:35" x14ac:dyDescent="0.45">
      <c r="AI1869" s="92"/>
    </row>
    <row r="1870" spans="35:35" x14ac:dyDescent="0.45">
      <c r="AI1870" s="92"/>
    </row>
    <row r="1871" spans="35:35" x14ac:dyDescent="0.45">
      <c r="AI1871" s="92"/>
    </row>
    <row r="1872" spans="35:35" x14ac:dyDescent="0.45">
      <c r="AI1872" s="92"/>
    </row>
    <row r="1873" spans="35:35" x14ac:dyDescent="0.45">
      <c r="AI1873" s="92"/>
    </row>
    <row r="1874" spans="35:35" x14ac:dyDescent="0.45">
      <c r="AI1874" s="92"/>
    </row>
    <row r="1875" spans="35:35" x14ac:dyDescent="0.45">
      <c r="AI1875" s="92"/>
    </row>
    <row r="1876" spans="35:35" x14ac:dyDescent="0.45">
      <c r="AI1876" s="92"/>
    </row>
    <row r="1877" spans="35:35" x14ac:dyDescent="0.45">
      <c r="AI1877" s="92"/>
    </row>
    <row r="1878" spans="35:35" x14ac:dyDescent="0.45">
      <c r="AI1878" s="92"/>
    </row>
    <row r="1879" spans="35:35" x14ac:dyDescent="0.45">
      <c r="AI1879" s="92"/>
    </row>
    <row r="1880" spans="35:35" x14ac:dyDescent="0.45">
      <c r="AI1880" s="92"/>
    </row>
    <row r="1881" spans="35:35" x14ac:dyDescent="0.45">
      <c r="AI1881" s="92"/>
    </row>
    <row r="1882" spans="35:35" x14ac:dyDescent="0.45">
      <c r="AI1882" s="92"/>
    </row>
    <row r="1883" spans="35:35" x14ac:dyDescent="0.45">
      <c r="AI1883" s="92"/>
    </row>
    <row r="1884" spans="35:35" x14ac:dyDescent="0.45">
      <c r="AI1884" s="92"/>
    </row>
    <row r="1885" spans="35:35" x14ac:dyDescent="0.45">
      <c r="AI1885" s="92"/>
    </row>
    <row r="1886" spans="35:35" x14ac:dyDescent="0.45">
      <c r="AI1886" s="92"/>
    </row>
    <row r="1887" spans="35:35" x14ac:dyDescent="0.45">
      <c r="AI1887" s="92"/>
    </row>
    <row r="1888" spans="35:35" x14ac:dyDescent="0.45">
      <c r="AI1888" s="92"/>
    </row>
    <row r="1889" spans="35:35" x14ac:dyDescent="0.45">
      <c r="AI1889" s="92"/>
    </row>
    <row r="1890" spans="35:35" x14ac:dyDescent="0.45">
      <c r="AI1890" s="92"/>
    </row>
    <row r="1891" spans="35:35" x14ac:dyDescent="0.45">
      <c r="AI1891" s="92"/>
    </row>
    <row r="1892" spans="35:35" x14ac:dyDescent="0.45">
      <c r="AI1892" s="92"/>
    </row>
    <row r="1893" spans="35:35" x14ac:dyDescent="0.45">
      <c r="AI1893" s="92"/>
    </row>
    <row r="1894" spans="35:35" x14ac:dyDescent="0.45">
      <c r="AI1894" s="92"/>
    </row>
    <row r="1895" spans="35:35" x14ac:dyDescent="0.45">
      <c r="AI1895" s="92"/>
    </row>
    <row r="1896" spans="35:35" x14ac:dyDescent="0.45">
      <c r="AI1896" s="92"/>
    </row>
    <row r="1897" spans="35:35" x14ac:dyDescent="0.45">
      <c r="AI1897" s="92"/>
    </row>
    <row r="1898" spans="35:35" x14ac:dyDescent="0.45">
      <c r="AI1898" s="92"/>
    </row>
    <row r="1899" spans="35:35" x14ac:dyDescent="0.45">
      <c r="AI1899" s="92"/>
    </row>
    <row r="1900" spans="35:35" x14ac:dyDescent="0.45">
      <c r="AI1900" s="92"/>
    </row>
    <row r="1901" spans="35:35" x14ac:dyDescent="0.45">
      <c r="AI1901" s="92"/>
    </row>
    <row r="1902" spans="35:35" x14ac:dyDescent="0.45">
      <c r="AI1902" s="92"/>
    </row>
    <row r="1903" spans="35:35" x14ac:dyDescent="0.45">
      <c r="AI1903" s="92"/>
    </row>
    <row r="1904" spans="35:35" x14ac:dyDescent="0.45">
      <c r="AI1904" s="92"/>
    </row>
    <row r="1905" spans="35:35" x14ac:dyDescent="0.45">
      <c r="AI1905" s="92"/>
    </row>
    <row r="1906" spans="35:35" x14ac:dyDescent="0.45">
      <c r="AI1906" s="92"/>
    </row>
    <row r="1907" spans="35:35" x14ac:dyDescent="0.45">
      <c r="AI1907" s="92"/>
    </row>
    <row r="1908" spans="35:35" x14ac:dyDescent="0.45">
      <c r="AI1908" s="92"/>
    </row>
    <row r="1909" spans="35:35" x14ac:dyDescent="0.45">
      <c r="AI1909" s="92"/>
    </row>
    <row r="1910" spans="35:35" x14ac:dyDescent="0.45">
      <c r="AI1910" s="92"/>
    </row>
    <row r="1911" spans="35:35" x14ac:dyDescent="0.45">
      <c r="AI1911" s="92"/>
    </row>
    <row r="1912" spans="35:35" x14ac:dyDescent="0.45">
      <c r="AI1912" s="92"/>
    </row>
    <row r="1913" spans="35:35" x14ac:dyDescent="0.45">
      <c r="AI1913" s="92"/>
    </row>
    <row r="1914" spans="35:35" x14ac:dyDescent="0.45">
      <c r="AI1914" s="92"/>
    </row>
    <row r="1915" spans="35:35" x14ac:dyDescent="0.45">
      <c r="AI1915" s="92"/>
    </row>
    <row r="1916" spans="35:35" x14ac:dyDescent="0.45">
      <c r="AI1916" s="92"/>
    </row>
    <row r="1917" spans="35:35" x14ac:dyDescent="0.45">
      <c r="AI1917" s="92"/>
    </row>
    <row r="1918" spans="35:35" x14ac:dyDescent="0.45">
      <c r="AI1918" s="92"/>
    </row>
    <row r="1919" spans="35:35" x14ac:dyDescent="0.45">
      <c r="AI1919" s="92"/>
    </row>
    <row r="1920" spans="35:35" x14ac:dyDescent="0.45">
      <c r="AI1920" s="92"/>
    </row>
    <row r="1921" spans="35:35" x14ac:dyDescent="0.45">
      <c r="AI1921" s="92"/>
    </row>
    <row r="1922" spans="35:35" x14ac:dyDescent="0.45">
      <c r="AI1922" s="92"/>
    </row>
    <row r="1923" spans="35:35" x14ac:dyDescent="0.45">
      <c r="AI1923" s="92"/>
    </row>
    <row r="1924" spans="35:35" x14ac:dyDescent="0.45">
      <c r="AI1924" s="92"/>
    </row>
    <row r="1925" spans="35:35" x14ac:dyDescent="0.45">
      <c r="AI1925" s="92"/>
    </row>
    <row r="1926" spans="35:35" x14ac:dyDescent="0.45">
      <c r="AI1926" s="92"/>
    </row>
    <row r="1927" spans="35:35" x14ac:dyDescent="0.45">
      <c r="AI1927" s="92"/>
    </row>
    <row r="1928" spans="35:35" x14ac:dyDescent="0.45">
      <c r="AI1928" s="92"/>
    </row>
    <row r="1929" spans="35:35" x14ac:dyDescent="0.45">
      <c r="AI1929" s="92"/>
    </row>
    <row r="1930" spans="35:35" x14ac:dyDescent="0.45">
      <c r="AI1930" s="92"/>
    </row>
    <row r="1931" spans="35:35" x14ac:dyDescent="0.45">
      <c r="AI1931" s="92"/>
    </row>
    <row r="1932" spans="35:35" x14ac:dyDescent="0.45">
      <c r="AI1932" s="92"/>
    </row>
    <row r="1933" spans="35:35" x14ac:dyDescent="0.45">
      <c r="AI1933" s="92"/>
    </row>
    <row r="1934" spans="35:35" x14ac:dyDescent="0.45">
      <c r="AI1934" s="92"/>
    </row>
    <row r="1935" spans="35:35" x14ac:dyDescent="0.45">
      <c r="AI1935" s="92"/>
    </row>
    <row r="1936" spans="35:35" x14ac:dyDescent="0.45">
      <c r="AI1936" s="92"/>
    </row>
    <row r="1937" spans="35:35" x14ac:dyDescent="0.45">
      <c r="AI1937" s="92"/>
    </row>
    <row r="1938" spans="35:35" x14ac:dyDescent="0.45">
      <c r="AI1938" s="92"/>
    </row>
    <row r="1939" spans="35:35" x14ac:dyDescent="0.45">
      <c r="AI1939" s="92"/>
    </row>
    <row r="1940" spans="35:35" x14ac:dyDescent="0.45">
      <c r="AI1940" s="92"/>
    </row>
    <row r="1941" spans="35:35" x14ac:dyDescent="0.45">
      <c r="AI1941" s="92"/>
    </row>
    <row r="1942" spans="35:35" x14ac:dyDescent="0.45">
      <c r="AI1942" s="92"/>
    </row>
    <row r="1943" spans="35:35" x14ac:dyDescent="0.45">
      <c r="AI1943" s="92"/>
    </row>
    <row r="1944" spans="35:35" x14ac:dyDescent="0.45">
      <c r="AI1944" s="92"/>
    </row>
    <row r="1945" spans="35:35" x14ac:dyDescent="0.45">
      <c r="AI1945" s="92"/>
    </row>
    <row r="1946" spans="35:35" x14ac:dyDescent="0.45">
      <c r="AI1946" s="92"/>
    </row>
    <row r="1947" spans="35:35" x14ac:dyDescent="0.45">
      <c r="AI1947" s="92"/>
    </row>
    <row r="1948" spans="35:35" x14ac:dyDescent="0.45">
      <c r="AI1948" s="92"/>
    </row>
    <row r="1949" spans="35:35" x14ac:dyDescent="0.45">
      <c r="AI1949" s="92"/>
    </row>
    <row r="1950" spans="35:35" x14ac:dyDescent="0.45">
      <c r="AI1950" s="92"/>
    </row>
    <row r="1951" spans="35:35" x14ac:dyDescent="0.45">
      <c r="AI1951" s="92"/>
    </row>
    <row r="1952" spans="35:35" x14ac:dyDescent="0.45">
      <c r="AI1952" s="92"/>
    </row>
    <row r="1953" spans="35:35" x14ac:dyDescent="0.45">
      <c r="AI1953" s="92"/>
    </row>
    <row r="1954" spans="35:35" x14ac:dyDescent="0.45">
      <c r="AI1954" s="92"/>
    </row>
    <row r="1955" spans="35:35" x14ac:dyDescent="0.45">
      <c r="AI1955" s="92"/>
    </row>
    <row r="1956" spans="35:35" x14ac:dyDescent="0.45">
      <c r="AI1956" s="92"/>
    </row>
    <row r="1957" spans="35:35" x14ac:dyDescent="0.45">
      <c r="AI1957" s="92"/>
    </row>
    <row r="1958" spans="35:35" x14ac:dyDescent="0.45">
      <c r="AI1958" s="92"/>
    </row>
    <row r="1959" spans="35:35" x14ac:dyDescent="0.45">
      <c r="AI1959" s="92"/>
    </row>
    <row r="1960" spans="35:35" x14ac:dyDescent="0.45">
      <c r="AI1960" s="92"/>
    </row>
    <row r="1961" spans="35:35" x14ac:dyDescent="0.45">
      <c r="AI1961" s="92"/>
    </row>
    <row r="1962" spans="35:35" x14ac:dyDescent="0.45">
      <c r="AI1962" s="92"/>
    </row>
    <row r="1963" spans="35:35" x14ac:dyDescent="0.45">
      <c r="AI1963" s="92"/>
    </row>
    <row r="1964" spans="35:35" x14ac:dyDescent="0.45">
      <c r="AI1964" s="92"/>
    </row>
    <row r="1965" spans="35:35" x14ac:dyDescent="0.45">
      <c r="AI1965" s="92"/>
    </row>
    <row r="1966" spans="35:35" x14ac:dyDescent="0.45">
      <c r="AI1966" s="92"/>
    </row>
    <row r="1967" spans="35:35" x14ac:dyDescent="0.45">
      <c r="AI1967" s="92"/>
    </row>
    <row r="1968" spans="35:35" x14ac:dyDescent="0.45">
      <c r="AI1968" s="92"/>
    </row>
    <row r="1969" spans="35:35" x14ac:dyDescent="0.45">
      <c r="AI1969" s="92"/>
    </row>
    <row r="1970" spans="35:35" x14ac:dyDescent="0.45">
      <c r="AI1970" s="92"/>
    </row>
    <row r="1971" spans="35:35" x14ac:dyDescent="0.45">
      <c r="AI1971" s="92"/>
    </row>
    <row r="1972" spans="35:35" x14ac:dyDescent="0.45">
      <c r="AI1972" s="92"/>
    </row>
    <row r="1973" spans="35:35" x14ac:dyDescent="0.45">
      <c r="AI1973" s="92"/>
    </row>
    <row r="1974" spans="35:35" x14ac:dyDescent="0.45">
      <c r="AI1974" s="92"/>
    </row>
    <row r="1975" spans="35:35" x14ac:dyDescent="0.45">
      <c r="AI1975" s="92"/>
    </row>
    <row r="1976" spans="35:35" x14ac:dyDescent="0.45">
      <c r="AI1976" s="92"/>
    </row>
    <row r="1977" spans="35:35" x14ac:dyDescent="0.45">
      <c r="AI1977" s="92"/>
    </row>
    <row r="1978" spans="35:35" x14ac:dyDescent="0.45">
      <c r="AI1978" s="92"/>
    </row>
    <row r="1979" spans="35:35" x14ac:dyDescent="0.45">
      <c r="AI1979" s="92"/>
    </row>
    <row r="1980" spans="35:35" x14ac:dyDescent="0.45">
      <c r="AI1980" s="92"/>
    </row>
    <row r="1981" spans="35:35" x14ac:dyDescent="0.45">
      <c r="AI1981" s="92"/>
    </row>
    <row r="1982" spans="35:35" x14ac:dyDescent="0.45">
      <c r="AI1982" s="92"/>
    </row>
    <row r="1983" spans="35:35" x14ac:dyDescent="0.45">
      <c r="AI1983" s="92"/>
    </row>
    <row r="1984" spans="35:35" x14ac:dyDescent="0.45">
      <c r="AI1984" s="92"/>
    </row>
    <row r="1985" spans="35:35" x14ac:dyDescent="0.45">
      <c r="AI1985" s="92"/>
    </row>
    <row r="1986" spans="35:35" x14ac:dyDescent="0.45">
      <c r="AI1986" s="92"/>
    </row>
    <row r="1987" spans="35:35" x14ac:dyDescent="0.45">
      <c r="AI1987" s="92"/>
    </row>
    <row r="1988" spans="35:35" x14ac:dyDescent="0.45">
      <c r="AI1988" s="92"/>
    </row>
    <row r="1989" spans="35:35" x14ac:dyDescent="0.45">
      <c r="AI1989" s="92"/>
    </row>
    <row r="1990" spans="35:35" x14ac:dyDescent="0.45">
      <c r="AI1990" s="92"/>
    </row>
    <row r="1991" spans="35:35" x14ac:dyDescent="0.45">
      <c r="AI1991" s="92"/>
    </row>
    <row r="1992" spans="35:35" x14ac:dyDescent="0.45">
      <c r="AI1992" s="92"/>
    </row>
    <row r="1993" spans="35:35" x14ac:dyDescent="0.45">
      <c r="AI1993" s="92"/>
    </row>
    <row r="1994" spans="35:35" x14ac:dyDescent="0.45">
      <c r="AI1994" s="92"/>
    </row>
    <row r="1995" spans="35:35" x14ac:dyDescent="0.45">
      <c r="AI1995" s="92"/>
    </row>
    <row r="1996" spans="35:35" x14ac:dyDescent="0.45">
      <c r="AI1996" s="92"/>
    </row>
    <row r="1997" spans="35:35" x14ac:dyDescent="0.45">
      <c r="AI1997" s="92"/>
    </row>
    <row r="1998" spans="35:35" x14ac:dyDescent="0.45">
      <c r="AI1998" s="92"/>
    </row>
    <row r="1999" spans="35:35" x14ac:dyDescent="0.45">
      <c r="AI1999" s="92"/>
    </row>
    <row r="2000" spans="35:35" x14ac:dyDescent="0.45">
      <c r="AI2000" s="92"/>
    </row>
    <row r="2001" spans="35:35" x14ac:dyDescent="0.45">
      <c r="AI2001" s="92"/>
    </row>
    <row r="2002" spans="35:35" x14ac:dyDescent="0.45">
      <c r="AI2002" s="92"/>
    </row>
    <row r="2003" spans="35:35" x14ac:dyDescent="0.45">
      <c r="AI2003" s="92"/>
    </row>
    <row r="2004" spans="35:35" x14ac:dyDescent="0.45">
      <c r="AI2004" s="92"/>
    </row>
    <row r="2005" spans="35:35" x14ac:dyDescent="0.45">
      <c r="AI2005" s="92"/>
    </row>
    <row r="2006" spans="35:35" x14ac:dyDescent="0.45">
      <c r="AI2006" s="92"/>
    </row>
    <row r="2007" spans="35:35" x14ac:dyDescent="0.45">
      <c r="AI2007" s="92"/>
    </row>
    <row r="2008" spans="35:35" x14ac:dyDescent="0.45">
      <c r="AI2008" s="92"/>
    </row>
    <row r="2009" spans="35:35" x14ac:dyDescent="0.45">
      <c r="AI2009" s="92"/>
    </row>
    <row r="2010" spans="35:35" x14ac:dyDescent="0.45">
      <c r="AI2010" s="92"/>
    </row>
    <row r="2011" spans="35:35" x14ac:dyDescent="0.45">
      <c r="AI2011" s="92"/>
    </row>
    <row r="2012" spans="35:35" x14ac:dyDescent="0.45">
      <c r="AI2012" s="92"/>
    </row>
    <row r="2013" spans="35:35" x14ac:dyDescent="0.45">
      <c r="AI2013" s="92"/>
    </row>
    <row r="2014" spans="35:35" x14ac:dyDescent="0.45">
      <c r="AI2014" s="92"/>
    </row>
    <row r="2015" spans="35:35" x14ac:dyDescent="0.45">
      <c r="AI2015" s="92"/>
    </row>
    <row r="2016" spans="35:35" x14ac:dyDescent="0.45">
      <c r="AI2016" s="92"/>
    </row>
    <row r="2017" spans="35:35" x14ac:dyDescent="0.45">
      <c r="AI2017" s="92"/>
    </row>
    <row r="2018" spans="35:35" x14ac:dyDescent="0.45">
      <c r="AI2018" s="92"/>
    </row>
    <row r="2019" spans="35:35" x14ac:dyDescent="0.45">
      <c r="AI2019" s="92"/>
    </row>
    <row r="2020" spans="35:35" x14ac:dyDescent="0.45">
      <c r="AI2020" s="92"/>
    </row>
    <row r="2021" spans="35:35" x14ac:dyDescent="0.45">
      <c r="AI2021" s="92"/>
    </row>
    <row r="2022" spans="35:35" x14ac:dyDescent="0.45">
      <c r="AI2022" s="92"/>
    </row>
    <row r="2023" spans="35:35" x14ac:dyDescent="0.45">
      <c r="AI2023" s="92"/>
    </row>
    <row r="2024" spans="35:35" x14ac:dyDescent="0.45">
      <c r="AI2024" s="92"/>
    </row>
    <row r="2025" spans="35:35" x14ac:dyDescent="0.45">
      <c r="AI2025" s="92"/>
    </row>
    <row r="2026" spans="35:35" x14ac:dyDescent="0.45">
      <c r="AI2026" s="92"/>
    </row>
    <row r="2027" spans="35:35" x14ac:dyDescent="0.45">
      <c r="AI2027" s="92"/>
    </row>
    <row r="2028" spans="35:35" x14ac:dyDescent="0.45">
      <c r="AI2028" s="92"/>
    </row>
    <row r="2029" spans="35:35" x14ac:dyDescent="0.45">
      <c r="AI2029" s="92"/>
    </row>
    <row r="2030" spans="35:35" x14ac:dyDescent="0.45">
      <c r="AI2030" s="92"/>
    </row>
    <row r="2031" spans="35:35" x14ac:dyDescent="0.45">
      <c r="AI2031" s="92"/>
    </row>
    <row r="2032" spans="35:35" x14ac:dyDescent="0.45">
      <c r="AI2032" s="92"/>
    </row>
    <row r="2033" spans="35:35" x14ac:dyDescent="0.45">
      <c r="AI2033" s="92"/>
    </row>
    <row r="2034" spans="35:35" x14ac:dyDescent="0.45">
      <c r="AI2034" s="92"/>
    </row>
    <row r="2035" spans="35:35" x14ac:dyDescent="0.45">
      <c r="AI2035" s="92"/>
    </row>
    <row r="2036" spans="35:35" x14ac:dyDescent="0.45">
      <c r="AI2036" s="92"/>
    </row>
    <row r="2037" spans="35:35" x14ac:dyDescent="0.45">
      <c r="AI2037" s="92"/>
    </row>
    <row r="2038" spans="35:35" x14ac:dyDescent="0.45">
      <c r="AI2038" s="92"/>
    </row>
    <row r="2039" spans="35:35" x14ac:dyDescent="0.45">
      <c r="AI2039" s="92"/>
    </row>
    <row r="2040" spans="35:35" x14ac:dyDescent="0.45">
      <c r="AI2040" s="92"/>
    </row>
    <row r="2041" spans="35:35" x14ac:dyDescent="0.45">
      <c r="AI2041" s="92"/>
    </row>
    <row r="2042" spans="35:35" x14ac:dyDescent="0.45">
      <c r="AI2042" s="92"/>
    </row>
    <row r="2043" spans="35:35" x14ac:dyDescent="0.45">
      <c r="AI2043" s="92"/>
    </row>
    <row r="2044" spans="35:35" x14ac:dyDescent="0.45">
      <c r="AI2044" s="92"/>
    </row>
    <row r="2045" spans="35:35" x14ac:dyDescent="0.45">
      <c r="AI2045" s="92"/>
    </row>
    <row r="2046" spans="35:35" x14ac:dyDescent="0.45">
      <c r="AI2046" s="92"/>
    </row>
    <row r="2047" spans="35:35" x14ac:dyDescent="0.45">
      <c r="AI2047" s="92"/>
    </row>
    <row r="2048" spans="35:35" x14ac:dyDescent="0.45">
      <c r="AI2048" s="92"/>
    </row>
    <row r="2049" spans="35:35" x14ac:dyDescent="0.45">
      <c r="AI2049" s="92"/>
    </row>
    <row r="2050" spans="35:35" x14ac:dyDescent="0.45">
      <c r="AI2050" s="92"/>
    </row>
    <row r="2051" spans="35:35" x14ac:dyDescent="0.45">
      <c r="AI2051" s="92"/>
    </row>
    <row r="2052" spans="35:35" x14ac:dyDescent="0.45">
      <c r="AI2052" s="92"/>
    </row>
    <row r="2053" spans="35:35" x14ac:dyDescent="0.45">
      <c r="AI2053" s="92"/>
    </row>
    <row r="2054" spans="35:35" x14ac:dyDescent="0.45">
      <c r="AI2054" s="92"/>
    </row>
    <row r="2055" spans="35:35" x14ac:dyDescent="0.45">
      <c r="AI2055" s="92"/>
    </row>
    <row r="2056" spans="35:35" x14ac:dyDescent="0.45">
      <c r="AI2056" s="92"/>
    </row>
    <row r="2057" spans="35:35" x14ac:dyDescent="0.45">
      <c r="AI2057" s="92"/>
    </row>
    <row r="2058" spans="35:35" x14ac:dyDescent="0.45">
      <c r="AI2058" s="92"/>
    </row>
    <row r="2059" spans="35:35" x14ac:dyDescent="0.45">
      <c r="AI2059" s="92"/>
    </row>
    <row r="2060" spans="35:35" x14ac:dyDescent="0.45">
      <c r="AI2060" s="92"/>
    </row>
    <row r="2061" spans="35:35" x14ac:dyDescent="0.45">
      <c r="AI2061" s="92"/>
    </row>
    <row r="2062" spans="35:35" x14ac:dyDescent="0.45">
      <c r="AI2062" s="92"/>
    </row>
    <row r="2063" spans="35:35" x14ac:dyDescent="0.45">
      <c r="AI2063" s="92"/>
    </row>
    <row r="2064" spans="35:35" x14ac:dyDescent="0.45">
      <c r="AI2064" s="92"/>
    </row>
    <row r="2065" spans="35:35" x14ac:dyDescent="0.45">
      <c r="AI2065" s="92"/>
    </row>
    <row r="2066" spans="35:35" x14ac:dyDescent="0.45">
      <c r="AI2066" s="92"/>
    </row>
    <row r="2067" spans="35:35" x14ac:dyDescent="0.45">
      <c r="AI2067" s="92"/>
    </row>
    <row r="2068" spans="35:35" x14ac:dyDescent="0.45">
      <c r="AI2068" s="92"/>
    </row>
    <row r="2069" spans="35:35" x14ac:dyDescent="0.45">
      <c r="AI2069" s="92"/>
    </row>
    <row r="2070" spans="35:35" x14ac:dyDescent="0.45">
      <c r="AI2070" s="92"/>
    </row>
    <row r="2071" spans="35:35" x14ac:dyDescent="0.45">
      <c r="AI2071" s="92"/>
    </row>
    <row r="2072" spans="35:35" x14ac:dyDescent="0.45">
      <c r="AI2072" s="92"/>
    </row>
    <row r="2073" spans="35:35" x14ac:dyDescent="0.45">
      <c r="AI2073" s="92"/>
    </row>
    <row r="2074" spans="35:35" x14ac:dyDescent="0.45">
      <c r="AI2074" s="92"/>
    </row>
    <row r="2075" spans="35:35" x14ac:dyDescent="0.45">
      <c r="AI2075" s="92"/>
    </row>
    <row r="2076" spans="35:35" x14ac:dyDescent="0.45">
      <c r="AI2076" s="92"/>
    </row>
    <row r="2077" spans="35:35" x14ac:dyDescent="0.45">
      <c r="AI2077" s="92"/>
    </row>
    <row r="2078" spans="35:35" x14ac:dyDescent="0.45">
      <c r="AI2078" s="92"/>
    </row>
    <row r="2079" spans="35:35" x14ac:dyDescent="0.45">
      <c r="AI2079" s="92"/>
    </row>
    <row r="2080" spans="35:35" x14ac:dyDescent="0.45">
      <c r="AI2080" s="92"/>
    </row>
    <row r="2081" spans="35:35" x14ac:dyDescent="0.45">
      <c r="AI2081" s="92"/>
    </row>
    <row r="2082" spans="35:35" x14ac:dyDescent="0.45">
      <c r="AI2082" s="92"/>
    </row>
    <row r="2083" spans="35:35" x14ac:dyDescent="0.45">
      <c r="AI2083" s="92"/>
    </row>
    <row r="2084" spans="35:35" x14ac:dyDescent="0.45">
      <c r="AI2084" s="92"/>
    </row>
    <row r="2085" spans="35:35" x14ac:dyDescent="0.45">
      <c r="AI2085" s="92"/>
    </row>
    <row r="2086" spans="35:35" x14ac:dyDescent="0.45">
      <c r="AI2086" s="92"/>
    </row>
    <row r="2087" spans="35:35" x14ac:dyDescent="0.45">
      <c r="AI2087" s="92"/>
    </row>
    <row r="2088" spans="35:35" x14ac:dyDescent="0.45">
      <c r="AI2088" s="92"/>
    </row>
    <row r="2089" spans="35:35" x14ac:dyDescent="0.45">
      <c r="AI2089" s="92"/>
    </row>
    <row r="2090" spans="35:35" x14ac:dyDescent="0.45">
      <c r="AI2090" s="92"/>
    </row>
    <row r="2091" spans="35:35" x14ac:dyDescent="0.45">
      <c r="AI2091" s="92"/>
    </row>
    <row r="2092" spans="35:35" x14ac:dyDescent="0.45">
      <c r="AI2092" s="92"/>
    </row>
    <row r="2093" spans="35:35" x14ac:dyDescent="0.45">
      <c r="AI2093" s="92"/>
    </row>
    <row r="2094" spans="35:35" x14ac:dyDescent="0.45">
      <c r="AI2094" s="92"/>
    </row>
    <row r="2095" spans="35:35" x14ac:dyDescent="0.45">
      <c r="AI2095" s="92"/>
    </row>
    <row r="2096" spans="35:35" x14ac:dyDescent="0.45">
      <c r="AI2096" s="92"/>
    </row>
    <row r="2097" spans="35:35" x14ac:dyDescent="0.45">
      <c r="AI2097" s="92"/>
    </row>
    <row r="2098" spans="35:35" x14ac:dyDescent="0.45">
      <c r="AI2098" s="92"/>
    </row>
    <row r="2099" spans="35:35" x14ac:dyDescent="0.45">
      <c r="AI2099" s="92"/>
    </row>
    <row r="2100" spans="35:35" x14ac:dyDescent="0.45">
      <c r="AI2100" s="92"/>
    </row>
    <row r="2101" spans="35:35" x14ac:dyDescent="0.45">
      <c r="AI2101" s="92"/>
    </row>
    <row r="2102" spans="35:35" x14ac:dyDescent="0.45">
      <c r="AI2102" s="92"/>
    </row>
    <row r="2103" spans="35:35" x14ac:dyDescent="0.45">
      <c r="AI2103" s="92"/>
    </row>
    <row r="2104" spans="35:35" x14ac:dyDescent="0.45">
      <c r="AI2104" s="92"/>
    </row>
    <row r="2105" spans="35:35" x14ac:dyDescent="0.45">
      <c r="AI2105" s="92"/>
    </row>
    <row r="2106" spans="35:35" x14ac:dyDescent="0.45">
      <c r="AI2106" s="92"/>
    </row>
    <row r="2107" spans="35:35" x14ac:dyDescent="0.45">
      <c r="AI2107" s="92"/>
    </row>
    <row r="2108" spans="35:35" x14ac:dyDescent="0.45">
      <c r="AI2108" s="92"/>
    </row>
    <row r="2109" spans="35:35" x14ac:dyDescent="0.45">
      <c r="AI2109" s="92"/>
    </row>
    <row r="2110" spans="35:35" x14ac:dyDescent="0.45">
      <c r="AI2110" s="92"/>
    </row>
    <row r="2111" spans="35:35" x14ac:dyDescent="0.45">
      <c r="AI2111" s="92"/>
    </row>
    <row r="2112" spans="35:35" x14ac:dyDescent="0.45">
      <c r="AI2112" s="92"/>
    </row>
    <row r="2113" spans="35:35" x14ac:dyDescent="0.45">
      <c r="AI2113" s="92"/>
    </row>
    <row r="2114" spans="35:35" x14ac:dyDescent="0.45">
      <c r="AI2114" s="92"/>
    </row>
    <row r="2115" spans="35:35" x14ac:dyDescent="0.45">
      <c r="AI2115" s="92"/>
    </row>
    <row r="2116" spans="35:35" x14ac:dyDescent="0.45">
      <c r="AI2116" s="92"/>
    </row>
    <row r="2117" spans="35:35" x14ac:dyDescent="0.45">
      <c r="AI2117" s="92"/>
    </row>
    <row r="2118" spans="35:35" x14ac:dyDescent="0.45">
      <c r="AI2118" s="92"/>
    </row>
    <row r="2119" spans="35:35" x14ac:dyDescent="0.45">
      <c r="AI2119" s="92"/>
    </row>
    <row r="2120" spans="35:35" x14ac:dyDescent="0.45">
      <c r="AI2120" s="92"/>
    </row>
    <row r="2121" spans="35:35" x14ac:dyDescent="0.45">
      <c r="AI2121" s="92"/>
    </row>
    <row r="2122" spans="35:35" x14ac:dyDescent="0.45">
      <c r="AI2122" s="92"/>
    </row>
    <row r="2123" spans="35:35" x14ac:dyDescent="0.45">
      <c r="AI2123" s="92"/>
    </row>
    <row r="2124" spans="35:35" x14ac:dyDescent="0.45">
      <c r="AI2124" s="92"/>
    </row>
    <row r="2125" spans="35:35" x14ac:dyDescent="0.45">
      <c r="AI2125" s="92"/>
    </row>
    <row r="2126" spans="35:35" x14ac:dyDescent="0.45">
      <c r="AI2126" s="92"/>
    </row>
    <row r="2127" spans="35:35" x14ac:dyDescent="0.45">
      <c r="AI2127" s="92"/>
    </row>
    <row r="2128" spans="35:35" x14ac:dyDescent="0.45">
      <c r="AI2128" s="92"/>
    </row>
    <row r="2129" spans="35:35" x14ac:dyDescent="0.45">
      <c r="AI2129" s="92"/>
    </row>
    <row r="2130" spans="35:35" x14ac:dyDescent="0.45">
      <c r="AI2130" s="92"/>
    </row>
    <row r="2131" spans="35:35" x14ac:dyDescent="0.45">
      <c r="AI2131" s="92"/>
    </row>
    <row r="2132" spans="35:35" x14ac:dyDescent="0.45">
      <c r="AI2132" s="92"/>
    </row>
    <row r="2133" spans="35:35" x14ac:dyDescent="0.45">
      <c r="AI2133" s="92"/>
    </row>
    <row r="2134" spans="35:35" x14ac:dyDescent="0.45">
      <c r="AI2134" s="92"/>
    </row>
    <row r="2135" spans="35:35" x14ac:dyDescent="0.45">
      <c r="AI2135" s="92"/>
    </row>
    <row r="2136" spans="35:35" x14ac:dyDescent="0.45">
      <c r="AI2136" s="92"/>
    </row>
    <row r="2137" spans="35:35" x14ac:dyDescent="0.45">
      <c r="AI2137" s="92"/>
    </row>
    <row r="2138" spans="35:35" x14ac:dyDescent="0.45">
      <c r="AI2138" s="92"/>
    </row>
    <row r="2139" spans="35:35" x14ac:dyDescent="0.45">
      <c r="AI2139" s="92"/>
    </row>
    <row r="2140" spans="35:35" x14ac:dyDescent="0.45">
      <c r="AI2140" s="92"/>
    </row>
    <row r="2141" spans="35:35" x14ac:dyDescent="0.45">
      <c r="AI2141" s="92"/>
    </row>
    <row r="2142" spans="35:35" x14ac:dyDescent="0.45">
      <c r="AI2142" s="92"/>
    </row>
    <row r="2143" spans="35:35" x14ac:dyDescent="0.45">
      <c r="AI2143" s="92"/>
    </row>
    <row r="2144" spans="35:35" x14ac:dyDescent="0.45">
      <c r="AI2144" s="92"/>
    </row>
    <row r="2145" spans="35:35" x14ac:dyDescent="0.45">
      <c r="AI2145" s="92"/>
    </row>
    <row r="2146" spans="35:35" x14ac:dyDescent="0.45">
      <c r="AI2146" s="92"/>
    </row>
    <row r="2147" spans="35:35" x14ac:dyDescent="0.45">
      <c r="AI2147" s="92"/>
    </row>
    <row r="2148" spans="35:35" x14ac:dyDescent="0.45">
      <c r="AI2148" s="92"/>
    </row>
    <row r="2149" spans="35:35" x14ac:dyDescent="0.45">
      <c r="AI2149" s="92"/>
    </row>
    <row r="2150" spans="35:35" x14ac:dyDescent="0.45">
      <c r="AI2150" s="92"/>
    </row>
    <row r="2151" spans="35:35" x14ac:dyDescent="0.45">
      <c r="AI2151" s="92"/>
    </row>
    <row r="2152" spans="35:35" x14ac:dyDescent="0.45">
      <c r="AI2152" s="92"/>
    </row>
    <row r="2153" spans="35:35" x14ac:dyDescent="0.45">
      <c r="AI2153" s="92"/>
    </row>
    <row r="2154" spans="35:35" x14ac:dyDescent="0.45">
      <c r="AI2154" s="92"/>
    </row>
    <row r="2155" spans="35:35" x14ac:dyDescent="0.45">
      <c r="AI2155" s="92"/>
    </row>
    <row r="2156" spans="35:35" x14ac:dyDescent="0.45">
      <c r="AI2156" s="92"/>
    </row>
    <row r="2157" spans="35:35" x14ac:dyDescent="0.45">
      <c r="AI2157" s="92"/>
    </row>
    <row r="2158" spans="35:35" x14ac:dyDescent="0.45">
      <c r="AI2158" s="92"/>
    </row>
    <row r="2159" spans="35:35" x14ac:dyDescent="0.45">
      <c r="AI2159" s="92"/>
    </row>
    <row r="2160" spans="35:35" x14ac:dyDescent="0.45">
      <c r="AI2160" s="92"/>
    </row>
    <row r="2161" spans="35:35" x14ac:dyDescent="0.45">
      <c r="AI2161" s="92"/>
    </row>
    <row r="2162" spans="35:35" x14ac:dyDescent="0.45">
      <c r="AI2162" s="92"/>
    </row>
    <row r="2163" spans="35:35" x14ac:dyDescent="0.45">
      <c r="AI2163" s="92"/>
    </row>
    <row r="2164" spans="35:35" x14ac:dyDescent="0.45">
      <c r="AI2164" s="92"/>
    </row>
    <row r="2165" spans="35:35" x14ac:dyDescent="0.45">
      <c r="AI2165" s="92"/>
    </row>
    <row r="2166" spans="35:35" x14ac:dyDescent="0.45">
      <c r="AI2166" s="92"/>
    </row>
    <row r="2167" spans="35:35" x14ac:dyDescent="0.45">
      <c r="AI2167" s="92"/>
    </row>
    <row r="2168" spans="35:35" x14ac:dyDescent="0.45">
      <c r="AI2168" s="92"/>
    </row>
    <row r="2169" spans="35:35" x14ac:dyDescent="0.45">
      <c r="AI2169" s="92"/>
    </row>
    <row r="2170" spans="35:35" x14ac:dyDescent="0.45">
      <c r="AI2170" s="92"/>
    </row>
    <row r="2171" spans="35:35" x14ac:dyDescent="0.45">
      <c r="AI2171" s="92"/>
    </row>
    <row r="2172" spans="35:35" x14ac:dyDescent="0.45">
      <c r="AI2172" s="92"/>
    </row>
    <row r="2173" spans="35:35" x14ac:dyDescent="0.45">
      <c r="AI2173" s="92"/>
    </row>
    <row r="2174" spans="35:35" x14ac:dyDescent="0.45">
      <c r="AI2174" s="92"/>
    </row>
    <row r="2175" spans="35:35" x14ac:dyDescent="0.45">
      <c r="AI2175" s="92"/>
    </row>
    <row r="2176" spans="35:35" x14ac:dyDescent="0.45">
      <c r="AI2176" s="92"/>
    </row>
    <row r="2177" spans="35:35" x14ac:dyDescent="0.45">
      <c r="AI2177" s="92"/>
    </row>
    <row r="2178" spans="35:35" x14ac:dyDescent="0.45">
      <c r="AI2178" s="92"/>
    </row>
    <row r="2179" spans="35:35" x14ac:dyDescent="0.45">
      <c r="AI2179" s="92"/>
    </row>
    <row r="2180" spans="35:35" x14ac:dyDescent="0.45">
      <c r="AI2180" s="92"/>
    </row>
    <row r="2181" spans="35:35" x14ac:dyDescent="0.45">
      <c r="AI2181" s="92"/>
    </row>
    <row r="2182" spans="35:35" x14ac:dyDescent="0.45">
      <c r="AI2182" s="92"/>
    </row>
    <row r="2183" spans="35:35" x14ac:dyDescent="0.45">
      <c r="AI2183" s="92"/>
    </row>
    <row r="2184" spans="35:35" x14ac:dyDescent="0.45">
      <c r="AI2184" s="92"/>
    </row>
    <row r="2185" spans="35:35" x14ac:dyDescent="0.45">
      <c r="AI2185" s="92"/>
    </row>
    <row r="2186" spans="35:35" x14ac:dyDescent="0.45">
      <c r="AI2186" s="92"/>
    </row>
    <row r="2187" spans="35:35" x14ac:dyDescent="0.45">
      <c r="AI2187" s="92"/>
    </row>
    <row r="2188" spans="35:35" x14ac:dyDescent="0.45">
      <c r="AI2188" s="92"/>
    </row>
    <row r="2189" spans="35:35" x14ac:dyDescent="0.45">
      <c r="AI2189" s="92"/>
    </row>
    <row r="2190" spans="35:35" x14ac:dyDescent="0.45">
      <c r="AI2190" s="92"/>
    </row>
    <row r="2191" spans="35:35" x14ac:dyDescent="0.45">
      <c r="AI2191" s="92"/>
    </row>
    <row r="2192" spans="35:35" x14ac:dyDescent="0.45">
      <c r="AI2192" s="92"/>
    </row>
    <row r="2193" spans="35:35" x14ac:dyDescent="0.45">
      <c r="AI2193" s="92"/>
    </row>
    <row r="2194" spans="35:35" x14ac:dyDescent="0.45">
      <c r="AI2194" s="92"/>
    </row>
    <row r="2195" spans="35:35" x14ac:dyDescent="0.45">
      <c r="AI2195" s="92"/>
    </row>
    <row r="2196" spans="35:35" x14ac:dyDescent="0.45">
      <c r="AI2196" s="92"/>
    </row>
    <row r="2197" spans="35:35" x14ac:dyDescent="0.45">
      <c r="AI2197" s="92"/>
    </row>
    <row r="2198" spans="35:35" x14ac:dyDescent="0.45">
      <c r="AI2198" s="92"/>
    </row>
    <row r="2199" spans="35:35" x14ac:dyDescent="0.45">
      <c r="AI2199" s="92"/>
    </row>
    <row r="2200" spans="35:35" x14ac:dyDescent="0.45">
      <c r="AI2200" s="92"/>
    </row>
    <row r="2201" spans="35:35" x14ac:dyDescent="0.45">
      <c r="AI2201" s="92"/>
    </row>
    <row r="2202" spans="35:35" x14ac:dyDescent="0.45">
      <c r="AI2202" s="92"/>
    </row>
    <row r="2203" spans="35:35" x14ac:dyDescent="0.45">
      <c r="AI2203" s="92"/>
    </row>
    <row r="2204" spans="35:35" x14ac:dyDescent="0.45">
      <c r="AI2204" s="92"/>
    </row>
    <row r="2205" spans="35:35" x14ac:dyDescent="0.45">
      <c r="AI2205" s="92"/>
    </row>
    <row r="2206" spans="35:35" x14ac:dyDescent="0.45">
      <c r="AI2206" s="92"/>
    </row>
    <row r="2207" spans="35:35" x14ac:dyDescent="0.45">
      <c r="AI2207" s="92"/>
    </row>
    <row r="2208" spans="35:35" x14ac:dyDescent="0.45">
      <c r="AI2208" s="92"/>
    </row>
    <row r="2209" spans="35:35" x14ac:dyDescent="0.45">
      <c r="AI2209" s="92"/>
    </row>
    <row r="2210" spans="35:35" x14ac:dyDescent="0.45">
      <c r="AI2210" s="92"/>
    </row>
    <row r="2211" spans="35:35" x14ac:dyDescent="0.45">
      <c r="AI2211" s="92"/>
    </row>
    <row r="2212" spans="35:35" x14ac:dyDescent="0.45">
      <c r="AI2212" s="92"/>
    </row>
    <row r="2213" spans="35:35" x14ac:dyDescent="0.45">
      <c r="AI2213" s="92"/>
    </row>
    <row r="2214" spans="35:35" x14ac:dyDescent="0.45">
      <c r="AI2214" s="92"/>
    </row>
    <row r="2215" spans="35:35" x14ac:dyDescent="0.45">
      <c r="AI2215" s="92"/>
    </row>
    <row r="2216" spans="35:35" x14ac:dyDescent="0.45">
      <c r="AI2216" s="92"/>
    </row>
    <row r="2217" spans="35:35" x14ac:dyDescent="0.45">
      <c r="AI2217" s="92"/>
    </row>
    <row r="2218" spans="35:35" x14ac:dyDescent="0.45">
      <c r="AI2218" s="92"/>
    </row>
    <row r="2219" spans="35:35" x14ac:dyDescent="0.45">
      <c r="AI2219" s="92"/>
    </row>
    <row r="2220" spans="35:35" x14ac:dyDescent="0.45">
      <c r="AI2220" s="92"/>
    </row>
    <row r="2221" spans="35:35" x14ac:dyDescent="0.45">
      <c r="AI2221" s="92"/>
    </row>
    <row r="2222" spans="35:35" x14ac:dyDescent="0.45">
      <c r="AI2222" s="92"/>
    </row>
    <row r="2223" spans="35:35" x14ac:dyDescent="0.45">
      <c r="AI2223" s="92"/>
    </row>
    <row r="2224" spans="35:35" x14ac:dyDescent="0.45">
      <c r="AI2224" s="92"/>
    </row>
    <row r="2225" spans="35:35" x14ac:dyDescent="0.45">
      <c r="AI2225" s="92"/>
    </row>
    <row r="2226" spans="35:35" x14ac:dyDescent="0.45">
      <c r="AI2226" s="92"/>
    </row>
    <row r="2227" spans="35:35" x14ac:dyDescent="0.45">
      <c r="AI2227" s="92"/>
    </row>
    <row r="2228" spans="35:35" x14ac:dyDescent="0.45">
      <c r="AI2228" s="92"/>
    </row>
    <row r="2229" spans="35:35" x14ac:dyDescent="0.45">
      <c r="AI2229" s="92"/>
    </row>
    <row r="2230" spans="35:35" x14ac:dyDescent="0.45">
      <c r="AI2230" s="92"/>
    </row>
    <row r="2231" spans="35:35" x14ac:dyDescent="0.45">
      <c r="AI2231" s="92"/>
    </row>
    <row r="2232" spans="35:35" x14ac:dyDescent="0.45">
      <c r="AI2232" s="92"/>
    </row>
    <row r="2233" spans="35:35" x14ac:dyDescent="0.45">
      <c r="AI2233" s="92"/>
    </row>
    <row r="2234" spans="35:35" x14ac:dyDescent="0.45">
      <c r="AI2234" s="92"/>
    </row>
    <row r="2235" spans="35:35" x14ac:dyDescent="0.45">
      <c r="AI2235" s="92"/>
    </row>
    <row r="2236" spans="35:35" x14ac:dyDescent="0.45">
      <c r="AI2236" s="92"/>
    </row>
    <row r="2237" spans="35:35" x14ac:dyDescent="0.45">
      <c r="AI2237" s="92"/>
    </row>
    <row r="2238" spans="35:35" x14ac:dyDescent="0.45">
      <c r="AI2238" s="92"/>
    </row>
    <row r="2239" spans="35:35" x14ac:dyDescent="0.45">
      <c r="AI2239" s="92"/>
    </row>
    <row r="2240" spans="35:35" x14ac:dyDescent="0.45">
      <c r="AI2240" s="92"/>
    </row>
    <row r="2241" spans="35:35" x14ac:dyDescent="0.45">
      <c r="AI2241" s="92"/>
    </row>
    <row r="2242" spans="35:35" x14ac:dyDescent="0.45">
      <c r="AI2242" s="92"/>
    </row>
    <row r="2243" spans="35:35" x14ac:dyDescent="0.45">
      <c r="AI2243" s="92"/>
    </row>
    <row r="2244" spans="35:35" x14ac:dyDescent="0.45">
      <c r="AI2244" s="92"/>
    </row>
    <row r="2245" spans="35:35" x14ac:dyDescent="0.45">
      <c r="AI2245" s="92"/>
    </row>
    <row r="2246" spans="35:35" x14ac:dyDescent="0.45">
      <c r="AI2246" s="92"/>
    </row>
    <row r="2247" spans="35:35" x14ac:dyDescent="0.45">
      <c r="AI2247" s="92"/>
    </row>
    <row r="2248" spans="35:35" x14ac:dyDescent="0.45">
      <c r="AI2248" s="92"/>
    </row>
    <row r="2249" spans="35:35" x14ac:dyDescent="0.45">
      <c r="AI2249" s="92"/>
    </row>
    <row r="2250" spans="35:35" x14ac:dyDescent="0.45">
      <c r="AI2250" s="92"/>
    </row>
    <row r="2251" spans="35:35" x14ac:dyDescent="0.45">
      <c r="AI2251" s="92"/>
    </row>
    <row r="2252" spans="35:35" x14ac:dyDescent="0.45">
      <c r="AI2252" s="92"/>
    </row>
    <row r="2253" spans="35:35" x14ac:dyDescent="0.45">
      <c r="AI2253" s="92"/>
    </row>
    <row r="2254" spans="35:35" x14ac:dyDescent="0.45">
      <c r="AI2254" s="92"/>
    </row>
    <row r="2255" spans="35:35" x14ac:dyDescent="0.45">
      <c r="AI2255" s="92"/>
    </row>
    <row r="2256" spans="35:35" x14ac:dyDescent="0.45">
      <c r="AI2256" s="92"/>
    </row>
    <row r="2257" spans="35:35" x14ac:dyDescent="0.45">
      <c r="AI2257" s="92"/>
    </row>
    <row r="2258" spans="35:35" x14ac:dyDescent="0.45">
      <c r="AI2258" s="92"/>
    </row>
    <row r="2259" spans="35:35" x14ac:dyDescent="0.45">
      <c r="AI2259" s="92"/>
    </row>
    <row r="2260" spans="35:35" x14ac:dyDescent="0.45">
      <c r="AI2260" s="92"/>
    </row>
    <row r="2261" spans="35:35" x14ac:dyDescent="0.45">
      <c r="AI2261" s="92"/>
    </row>
    <row r="2262" spans="35:35" x14ac:dyDescent="0.45">
      <c r="AI2262" s="92"/>
    </row>
    <row r="2263" spans="35:35" x14ac:dyDescent="0.45">
      <c r="AI2263" s="92"/>
    </row>
    <row r="2264" spans="35:35" x14ac:dyDescent="0.45">
      <c r="AI2264" s="92"/>
    </row>
    <row r="2265" spans="35:35" x14ac:dyDescent="0.45">
      <c r="AI2265" s="92"/>
    </row>
    <row r="2266" spans="35:35" x14ac:dyDescent="0.45">
      <c r="AI2266" s="92"/>
    </row>
    <row r="2267" spans="35:35" x14ac:dyDescent="0.45">
      <c r="AI2267" s="92"/>
    </row>
    <row r="2268" spans="35:35" x14ac:dyDescent="0.45">
      <c r="AI2268" s="92"/>
    </row>
    <row r="2269" spans="35:35" x14ac:dyDescent="0.45">
      <c r="AI2269" s="92"/>
    </row>
    <row r="2270" spans="35:35" x14ac:dyDescent="0.45">
      <c r="AI2270" s="92"/>
    </row>
    <row r="2271" spans="35:35" x14ac:dyDescent="0.45">
      <c r="AI2271" s="92"/>
    </row>
    <row r="2272" spans="35:35" x14ac:dyDescent="0.45">
      <c r="AI2272" s="92"/>
    </row>
    <row r="2273" spans="35:35" x14ac:dyDescent="0.45">
      <c r="AI2273" s="92"/>
    </row>
    <row r="2274" spans="35:35" x14ac:dyDescent="0.45">
      <c r="AI2274" s="92"/>
    </row>
    <row r="2275" spans="35:35" x14ac:dyDescent="0.45">
      <c r="AI2275" s="92"/>
    </row>
    <row r="2276" spans="35:35" x14ac:dyDescent="0.45">
      <c r="AI2276" s="92"/>
    </row>
    <row r="2277" spans="35:35" x14ac:dyDescent="0.45">
      <c r="AI2277" s="92"/>
    </row>
    <row r="2278" spans="35:35" x14ac:dyDescent="0.45">
      <c r="AI2278" s="92"/>
    </row>
    <row r="2279" spans="35:35" x14ac:dyDescent="0.45">
      <c r="AI2279" s="92"/>
    </row>
    <row r="2280" spans="35:35" x14ac:dyDescent="0.45">
      <c r="AI2280" s="92"/>
    </row>
    <row r="2281" spans="35:35" x14ac:dyDescent="0.45">
      <c r="AI2281" s="92"/>
    </row>
    <row r="2282" spans="35:35" x14ac:dyDescent="0.45">
      <c r="AI2282" s="92"/>
    </row>
    <row r="2283" spans="35:35" x14ac:dyDescent="0.45">
      <c r="AI2283" s="92"/>
    </row>
    <row r="2284" spans="35:35" x14ac:dyDescent="0.45">
      <c r="AI2284" s="92"/>
    </row>
    <row r="2285" spans="35:35" x14ac:dyDescent="0.45">
      <c r="AI2285" s="92"/>
    </row>
    <row r="2286" spans="35:35" x14ac:dyDescent="0.45">
      <c r="AI2286" s="92"/>
    </row>
    <row r="2287" spans="35:35" x14ac:dyDescent="0.45">
      <c r="AI2287" s="92"/>
    </row>
    <row r="2288" spans="35:35" x14ac:dyDescent="0.45">
      <c r="AI2288" s="92"/>
    </row>
    <row r="2289" spans="35:35" x14ac:dyDescent="0.45">
      <c r="AI2289" s="92"/>
    </row>
    <row r="2290" spans="35:35" x14ac:dyDescent="0.45">
      <c r="AI2290" s="92"/>
    </row>
    <row r="2291" spans="35:35" x14ac:dyDescent="0.45">
      <c r="AI2291" s="92"/>
    </row>
    <row r="2292" spans="35:35" x14ac:dyDescent="0.45">
      <c r="AI2292" s="92"/>
    </row>
    <row r="2293" spans="35:35" x14ac:dyDescent="0.45">
      <c r="AI2293" s="92"/>
    </row>
    <row r="2294" spans="35:35" x14ac:dyDescent="0.45">
      <c r="AI2294" s="92"/>
    </row>
    <row r="2295" spans="35:35" x14ac:dyDescent="0.45">
      <c r="AI2295" s="92"/>
    </row>
    <row r="2296" spans="35:35" x14ac:dyDescent="0.45">
      <c r="AI2296" s="92"/>
    </row>
    <row r="2297" spans="35:35" x14ac:dyDescent="0.45">
      <c r="AI2297" s="92"/>
    </row>
    <row r="2298" spans="35:35" x14ac:dyDescent="0.45">
      <c r="AI2298" s="92"/>
    </row>
    <row r="2299" spans="35:35" x14ac:dyDescent="0.45">
      <c r="AI2299" s="92"/>
    </row>
    <row r="2300" spans="35:35" x14ac:dyDescent="0.45">
      <c r="AI2300" s="92"/>
    </row>
    <row r="2301" spans="35:35" x14ac:dyDescent="0.45">
      <c r="AI2301" s="92"/>
    </row>
    <row r="2302" spans="35:35" x14ac:dyDescent="0.45">
      <c r="AI2302" s="92"/>
    </row>
    <row r="2303" spans="35:35" x14ac:dyDescent="0.45">
      <c r="AI2303" s="92"/>
    </row>
    <row r="2304" spans="35:35" x14ac:dyDescent="0.45">
      <c r="AI2304" s="92"/>
    </row>
    <row r="2305" spans="35:35" x14ac:dyDescent="0.45">
      <c r="AI2305" s="92"/>
    </row>
    <row r="2306" spans="35:35" x14ac:dyDescent="0.45">
      <c r="AI2306" s="92"/>
    </row>
    <row r="2307" spans="35:35" x14ac:dyDescent="0.45">
      <c r="AI2307" s="92"/>
    </row>
    <row r="2308" spans="35:35" x14ac:dyDescent="0.45">
      <c r="AI2308" s="92"/>
    </row>
    <row r="2309" spans="35:35" x14ac:dyDescent="0.45">
      <c r="AI2309" s="92"/>
    </row>
    <row r="2310" spans="35:35" x14ac:dyDescent="0.45">
      <c r="AI2310" s="92"/>
    </row>
    <row r="2311" spans="35:35" x14ac:dyDescent="0.45">
      <c r="AI2311" s="92"/>
    </row>
    <row r="2312" spans="35:35" x14ac:dyDescent="0.45">
      <c r="AI2312" s="92"/>
    </row>
    <row r="2313" spans="35:35" x14ac:dyDescent="0.45">
      <c r="AI2313" s="92"/>
    </row>
    <row r="2314" spans="35:35" x14ac:dyDescent="0.45">
      <c r="AI2314" s="92"/>
    </row>
    <row r="2315" spans="35:35" x14ac:dyDescent="0.45">
      <c r="AI2315" s="92"/>
    </row>
    <row r="2316" spans="35:35" x14ac:dyDescent="0.45">
      <c r="AI2316" s="92"/>
    </row>
    <row r="2317" spans="35:35" x14ac:dyDescent="0.45">
      <c r="AI2317" s="92"/>
    </row>
    <row r="2318" spans="35:35" x14ac:dyDescent="0.45">
      <c r="AI2318" s="92"/>
    </row>
    <row r="2319" spans="35:35" x14ac:dyDescent="0.45">
      <c r="AI2319" s="92"/>
    </row>
    <row r="2320" spans="35:35" x14ac:dyDescent="0.45">
      <c r="AI2320" s="92"/>
    </row>
    <row r="2321" spans="35:35" x14ac:dyDescent="0.45">
      <c r="AI2321" s="92"/>
    </row>
    <row r="2322" spans="35:35" x14ac:dyDescent="0.45">
      <c r="AI2322" s="92"/>
    </row>
    <row r="2323" spans="35:35" x14ac:dyDescent="0.45">
      <c r="AI2323" s="92"/>
    </row>
    <row r="2324" spans="35:35" x14ac:dyDescent="0.45">
      <c r="AI2324" s="92"/>
    </row>
    <row r="2325" spans="35:35" x14ac:dyDescent="0.45">
      <c r="AI2325" s="92"/>
    </row>
    <row r="2326" spans="35:35" x14ac:dyDescent="0.45">
      <c r="AI2326" s="92"/>
    </row>
    <row r="2327" spans="35:35" x14ac:dyDescent="0.45">
      <c r="AI2327" s="92"/>
    </row>
    <row r="2328" spans="35:35" x14ac:dyDescent="0.45">
      <c r="AI2328" s="92"/>
    </row>
    <row r="2329" spans="35:35" x14ac:dyDescent="0.45">
      <c r="AI2329" s="92"/>
    </row>
    <row r="2330" spans="35:35" x14ac:dyDescent="0.45">
      <c r="AI2330" s="92"/>
    </row>
    <row r="2331" spans="35:35" x14ac:dyDescent="0.45">
      <c r="AI2331" s="92"/>
    </row>
    <row r="2332" spans="35:35" x14ac:dyDescent="0.45">
      <c r="AI2332" s="92"/>
    </row>
    <row r="2333" spans="35:35" x14ac:dyDescent="0.45">
      <c r="AI2333" s="92"/>
    </row>
    <row r="2334" spans="35:35" x14ac:dyDescent="0.45">
      <c r="AI2334" s="92"/>
    </row>
    <row r="2335" spans="35:35" x14ac:dyDescent="0.45">
      <c r="AI2335" s="92"/>
    </row>
    <row r="2336" spans="35:35" x14ac:dyDescent="0.45">
      <c r="AI2336" s="92"/>
    </row>
    <row r="2337" spans="35:35" x14ac:dyDescent="0.45">
      <c r="AI2337" s="92"/>
    </row>
    <row r="2338" spans="35:35" x14ac:dyDescent="0.45">
      <c r="AI2338" s="92"/>
    </row>
    <row r="2339" spans="35:35" x14ac:dyDescent="0.45">
      <c r="AI2339" s="92"/>
    </row>
    <row r="2340" spans="35:35" x14ac:dyDescent="0.45">
      <c r="AI2340" s="92"/>
    </row>
    <row r="2341" spans="35:35" x14ac:dyDescent="0.45">
      <c r="AI2341" s="92"/>
    </row>
    <row r="2342" spans="35:35" x14ac:dyDescent="0.45">
      <c r="AI2342" s="92"/>
    </row>
    <row r="2343" spans="35:35" x14ac:dyDescent="0.45">
      <c r="AI2343" s="92"/>
    </row>
    <row r="2344" spans="35:35" x14ac:dyDescent="0.45">
      <c r="AI2344" s="92"/>
    </row>
    <row r="2345" spans="35:35" x14ac:dyDescent="0.45">
      <c r="AI2345" s="92"/>
    </row>
    <row r="2346" spans="35:35" x14ac:dyDescent="0.45">
      <c r="AI2346" s="92"/>
    </row>
    <row r="2347" spans="35:35" x14ac:dyDescent="0.45">
      <c r="AI2347" s="92"/>
    </row>
    <row r="2348" spans="35:35" x14ac:dyDescent="0.45">
      <c r="AI2348" s="92"/>
    </row>
    <row r="2349" spans="35:35" x14ac:dyDescent="0.45">
      <c r="AI2349" s="92"/>
    </row>
    <row r="2350" spans="35:35" x14ac:dyDescent="0.45">
      <c r="AI2350" s="92"/>
    </row>
    <row r="2351" spans="35:35" x14ac:dyDescent="0.45">
      <c r="AI2351" s="92"/>
    </row>
    <row r="2352" spans="35:35" x14ac:dyDescent="0.45">
      <c r="AI2352" s="92"/>
    </row>
    <row r="2353" spans="35:35" x14ac:dyDescent="0.45">
      <c r="AI2353" s="92"/>
    </row>
    <row r="2354" spans="35:35" x14ac:dyDescent="0.45">
      <c r="AI2354" s="92"/>
    </row>
    <row r="2355" spans="35:35" x14ac:dyDescent="0.45">
      <c r="AI2355" s="92"/>
    </row>
    <row r="2356" spans="35:35" x14ac:dyDescent="0.45">
      <c r="AI2356" s="92"/>
    </row>
    <row r="2357" spans="35:35" x14ac:dyDescent="0.45">
      <c r="AI2357" s="92"/>
    </row>
    <row r="2358" spans="35:35" x14ac:dyDescent="0.45">
      <c r="AI2358" s="92"/>
    </row>
    <row r="2359" spans="35:35" x14ac:dyDescent="0.45">
      <c r="AI2359" s="92"/>
    </row>
    <row r="2360" spans="35:35" x14ac:dyDescent="0.45">
      <c r="AI2360" s="92"/>
    </row>
    <row r="2361" spans="35:35" x14ac:dyDescent="0.45">
      <c r="AI2361" s="92"/>
    </row>
    <row r="2362" spans="35:35" x14ac:dyDescent="0.45">
      <c r="AI2362" s="92"/>
    </row>
    <row r="2363" spans="35:35" x14ac:dyDescent="0.45">
      <c r="AI2363" s="92"/>
    </row>
    <row r="2364" spans="35:35" x14ac:dyDescent="0.45">
      <c r="AI2364" s="92"/>
    </row>
    <row r="2365" spans="35:35" x14ac:dyDescent="0.45">
      <c r="AI2365" s="92"/>
    </row>
    <row r="2366" spans="35:35" x14ac:dyDescent="0.45">
      <c r="AI2366" s="92"/>
    </row>
    <row r="2367" spans="35:35" x14ac:dyDescent="0.45">
      <c r="AI2367" s="92"/>
    </row>
    <row r="2368" spans="35:35" x14ac:dyDescent="0.45">
      <c r="AI2368" s="92"/>
    </row>
    <row r="2369" spans="35:35" x14ac:dyDescent="0.45">
      <c r="AI2369" s="92"/>
    </row>
    <row r="2370" spans="35:35" x14ac:dyDescent="0.45">
      <c r="AI2370" s="92"/>
    </row>
    <row r="2371" spans="35:35" x14ac:dyDescent="0.45">
      <c r="AI2371" s="92"/>
    </row>
    <row r="2372" spans="35:35" x14ac:dyDescent="0.45">
      <c r="AI2372" s="92"/>
    </row>
    <row r="2373" spans="35:35" x14ac:dyDescent="0.45">
      <c r="AI2373" s="92"/>
    </row>
    <row r="2374" spans="35:35" x14ac:dyDescent="0.45">
      <c r="AI2374" s="92"/>
    </row>
    <row r="2375" spans="35:35" x14ac:dyDescent="0.45">
      <c r="AI2375" s="92"/>
    </row>
    <row r="2376" spans="35:35" x14ac:dyDescent="0.45">
      <c r="AI2376" s="92"/>
    </row>
    <row r="2377" spans="35:35" x14ac:dyDescent="0.45">
      <c r="AI2377" s="92"/>
    </row>
    <row r="2378" spans="35:35" x14ac:dyDescent="0.45">
      <c r="AI2378" s="92"/>
    </row>
    <row r="2379" spans="35:35" x14ac:dyDescent="0.45">
      <c r="AI2379" s="92"/>
    </row>
    <row r="2380" spans="35:35" x14ac:dyDescent="0.45">
      <c r="AI2380" s="92"/>
    </row>
    <row r="2381" spans="35:35" x14ac:dyDescent="0.45">
      <c r="AI2381" s="92"/>
    </row>
    <row r="2382" spans="35:35" x14ac:dyDescent="0.45">
      <c r="AI2382" s="92"/>
    </row>
    <row r="2383" spans="35:35" x14ac:dyDescent="0.45">
      <c r="AI2383" s="92"/>
    </row>
    <row r="2384" spans="35:35" x14ac:dyDescent="0.45">
      <c r="AI2384" s="92"/>
    </row>
    <row r="2385" spans="35:35" x14ac:dyDescent="0.45">
      <c r="AI2385" s="92"/>
    </row>
    <row r="2386" spans="35:35" x14ac:dyDescent="0.45">
      <c r="AI2386" s="92"/>
    </row>
    <row r="2387" spans="35:35" x14ac:dyDescent="0.45">
      <c r="AI2387" s="92"/>
    </row>
    <row r="2388" spans="35:35" x14ac:dyDescent="0.45">
      <c r="AI2388" s="92"/>
    </row>
    <row r="2389" spans="35:35" x14ac:dyDescent="0.45">
      <c r="AI2389" s="92"/>
    </row>
    <row r="2390" spans="35:35" x14ac:dyDescent="0.45">
      <c r="AI2390" s="92"/>
    </row>
    <row r="2391" spans="35:35" x14ac:dyDescent="0.45">
      <c r="AI2391" s="92"/>
    </row>
    <row r="2392" spans="35:35" x14ac:dyDescent="0.45">
      <c r="AI2392" s="92"/>
    </row>
    <row r="2393" spans="35:35" x14ac:dyDescent="0.45">
      <c r="AI2393" s="92"/>
    </row>
    <row r="2394" spans="35:35" x14ac:dyDescent="0.45">
      <c r="AI2394" s="92"/>
    </row>
    <row r="2395" spans="35:35" x14ac:dyDescent="0.45">
      <c r="AI2395" s="92"/>
    </row>
    <row r="2396" spans="35:35" x14ac:dyDescent="0.45">
      <c r="AI2396" s="92"/>
    </row>
    <row r="2397" spans="35:35" x14ac:dyDescent="0.45">
      <c r="AI2397" s="92"/>
    </row>
    <row r="2398" spans="35:35" x14ac:dyDescent="0.45">
      <c r="AI2398" s="92"/>
    </row>
    <row r="2399" spans="35:35" x14ac:dyDescent="0.45">
      <c r="AI2399" s="92"/>
    </row>
    <row r="2400" spans="35:35" x14ac:dyDescent="0.45">
      <c r="AI2400" s="92"/>
    </row>
    <row r="2401" spans="35:35" x14ac:dyDescent="0.45">
      <c r="AI2401" s="92"/>
    </row>
    <row r="2402" spans="35:35" x14ac:dyDescent="0.45">
      <c r="AI2402" s="92"/>
    </row>
    <row r="2403" spans="35:35" x14ac:dyDescent="0.45">
      <c r="AI2403" s="92"/>
    </row>
    <row r="2404" spans="35:35" x14ac:dyDescent="0.45">
      <c r="AI2404" s="92"/>
    </row>
    <row r="2405" spans="35:35" x14ac:dyDescent="0.45">
      <c r="AI2405" s="92"/>
    </row>
    <row r="2406" spans="35:35" x14ac:dyDescent="0.45">
      <c r="AI2406" s="92"/>
    </row>
    <row r="2407" spans="35:35" x14ac:dyDescent="0.45">
      <c r="AI2407" s="92"/>
    </row>
    <row r="2408" spans="35:35" x14ac:dyDescent="0.45">
      <c r="AI2408" s="92"/>
    </row>
    <row r="2409" spans="35:35" x14ac:dyDescent="0.45">
      <c r="AI2409" s="92"/>
    </row>
    <row r="2410" spans="35:35" x14ac:dyDescent="0.45">
      <c r="AI2410" s="92"/>
    </row>
    <row r="2411" spans="35:35" x14ac:dyDescent="0.45">
      <c r="AI2411" s="92"/>
    </row>
    <row r="2412" spans="35:35" x14ac:dyDescent="0.45">
      <c r="AI2412" s="92"/>
    </row>
    <row r="2413" spans="35:35" x14ac:dyDescent="0.45">
      <c r="AI2413" s="92"/>
    </row>
    <row r="2414" spans="35:35" x14ac:dyDescent="0.45">
      <c r="AI2414" s="92"/>
    </row>
    <row r="2415" spans="35:35" x14ac:dyDescent="0.45">
      <c r="AI2415" s="92"/>
    </row>
    <row r="2416" spans="35:35" x14ac:dyDescent="0.45">
      <c r="AI2416" s="92"/>
    </row>
    <row r="2417" spans="35:35" x14ac:dyDescent="0.45">
      <c r="AI2417" s="92"/>
    </row>
    <row r="2418" spans="35:35" x14ac:dyDescent="0.45">
      <c r="AI2418" s="92"/>
    </row>
    <row r="2419" spans="35:35" x14ac:dyDescent="0.45">
      <c r="AI2419" s="92"/>
    </row>
    <row r="2420" spans="35:35" x14ac:dyDescent="0.45">
      <c r="AI2420" s="92"/>
    </row>
    <row r="2421" spans="35:35" x14ac:dyDescent="0.45">
      <c r="AI2421" s="92"/>
    </row>
    <row r="2422" spans="35:35" x14ac:dyDescent="0.45">
      <c r="AI2422" s="92"/>
    </row>
    <row r="2423" spans="35:35" x14ac:dyDescent="0.45">
      <c r="AI2423" s="92"/>
    </row>
    <row r="2424" spans="35:35" x14ac:dyDescent="0.45">
      <c r="AI2424" s="92"/>
    </row>
    <row r="2425" spans="35:35" x14ac:dyDescent="0.45">
      <c r="AI2425" s="92"/>
    </row>
    <row r="2426" spans="35:35" x14ac:dyDescent="0.45">
      <c r="AI2426" s="92"/>
    </row>
    <row r="2427" spans="35:35" x14ac:dyDescent="0.45">
      <c r="AI2427" s="92"/>
    </row>
    <row r="2428" spans="35:35" x14ac:dyDescent="0.45">
      <c r="AI2428" s="92"/>
    </row>
    <row r="2429" spans="35:35" x14ac:dyDescent="0.45">
      <c r="AI2429" s="92"/>
    </row>
    <row r="2430" spans="35:35" x14ac:dyDescent="0.45">
      <c r="AI2430" s="92"/>
    </row>
    <row r="2431" spans="35:35" x14ac:dyDescent="0.45">
      <c r="AI2431" s="92"/>
    </row>
    <row r="2432" spans="35:35" x14ac:dyDescent="0.45">
      <c r="AI2432" s="92"/>
    </row>
    <row r="2433" spans="35:35" x14ac:dyDescent="0.45">
      <c r="AI2433" s="92"/>
    </row>
    <row r="2434" spans="35:35" x14ac:dyDescent="0.45">
      <c r="AI2434" s="92"/>
    </row>
    <row r="2435" spans="35:35" x14ac:dyDescent="0.45">
      <c r="AI2435" s="92"/>
    </row>
    <row r="2436" spans="35:35" x14ac:dyDescent="0.45">
      <c r="AI2436" s="92"/>
    </row>
    <row r="2437" spans="35:35" x14ac:dyDescent="0.45">
      <c r="AI2437" s="92"/>
    </row>
    <row r="2438" spans="35:35" x14ac:dyDescent="0.45">
      <c r="AI2438" s="92"/>
    </row>
    <row r="2439" spans="35:35" x14ac:dyDescent="0.45">
      <c r="AI2439" s="92"/>
    </row>
    <row r="2440" spans="35:35" x14ac:dyDescent="0.45">
      <c r="AI2440" s="92"/>
    </row>
    <row r="2441" spans="35:35" x14ac:dyDescent="0.45">
      <c r="AI2441" s="92"/>
    </row>
    <row r="2442" spans="35:35" x14ac:dyDescent="0.45">
      <c r="AI2442" s="92"/>
    </row>
    <row r="2443" spans="35:35" x14ac:dyDescent="0.45">
      <c r="AI2443" s="92"/>
    </row>
    <row r="2444" spans="35:35" x14ac:dyDescent="0.45">
      <c r="AI2444" s="92"/>
    </row>
    <row r="2445" spans="35:35" x14ac:dyDescent="0.45">
      <c r="AI2445" s="92"/>
    </row>
    <row r="2446" spans="35:35" x14ac:dyDescent="0.45">
      <c r="AI2446" s="92"/>
    </row>
    <row r="2447" spans="35:35" x14ac:dyDescent="0.45">
      <c r="AI2447" s="92"/>
    </row>
    <row r="2448" spans="35:35" x14ac:dyDescent="0.45">
      <c r="AI2448" s="92"/>
    </row>
    <row r="2449" spans="35:35" x14ac:dyDescent="0.45">
      <c r="AI2449" s="92"/>
    </row>
    <row r="2450" spans="35:35" x14ac:dyDescent="0.45">
      <c r="AI2450" s="92"/>
    </row>
    <row r="2451" spans="35:35" x14ac:dyDescent="0.45">
      <c r="AI2451" s="92"/>
    </row>
    <row r="2452" spans="35:35" x14ac:dyDescent="0.45">
      <c r="AI2452" s="92"/>
    </row>
    <row r="2453" spans="35:35" x14ac:dyDescent="0.45">
      <c r="AI2453" s="92"/>
    </row>
    <row r="2454" spans="35:35" x14ac:dyDescent="0.45">
      <c r="AI2454" s="92"/>
    </row>
    <row r="2455" spans="35:35" x14ac:dyDescent="0.45">
      <c r="AI2455" s="92"/>
    </row>
    <row r="2456" spans="35:35" x14ac:dyDescent="0.45">
      <c r="AI2456" s="92"/>
    </row>
    <row r="2457" spans="35:35" x14ac:dyDescent="0.45">
      <c r="AI2457" s="92"/>
    </row>
    <row r="2458" spans="35:35" x14ac:dyDescent="0.45">
      <c r="AI2458" s="92"/>
    </row>
    <row r="2459" spans="35:35" x14ac:dyDescent="0.45">
      <c r="AI2459" s="92"/>
    </row>
    <row r="2460" spans="35:35" x14ac:dyDescent="0.45">
      <c r="AI2460" s="92"/>
    </row>
    <row r="2461" spans="35:35" x14ac:dyDescent="0.45">
      <c r="AI2461" s="92"/>
    </row>
    <row r="2462" spans="35:35" x14ac:dyDescent="0.45">
      <c r="AI2462" s="92"/>
    </row>
    <row r="2463" spans="35:35" x14ac:dyDescent="0.45">
      <c r="AI2463" s="92"/>
    </row>
    <row r="2464" spans="35:35" x14ac:dyDescent="0.45">
      <c r="AI2464" s="92"/>
    </row>
    <row r="2465" spans="35:35" x14ac:dyDescent="0.45">
      <c r="AI2465" s="92"/>
    </row>
    <row r="2466" spans="35:35" x14ac:dyDescent="0.45">
      <c r="AI2466" s="92"/>
    </row>
    <row r="2467" spans="35:35" x14ac:dyDescent="0.45">
      <c r="AI2467" s="92"/>
    </row>
    <row r="2468" spans="35:35" x14ac:dyDescent="0.45">
      <c r="AI2468" s="92"/>
    </row>
    <row r="2469" spans="35:35" x14ac:dyDescent="0.45">
      <c r="AI2469" s="92"/>
    </row>
    <row r="2470" spans="35:35" x14ac:dyDescent="0.45">
      <c r="AI2470" s="92"/>
    </row>
    <row r="2471" spans="35:35" x14ac:dyDescent="0.45">
      <c r="AI2471" s="92"/>
    </row>
    <row r="2472" spans="35:35" x14ac:dyDescent="0.45">
      <c r="AI2472" s="92"/>
    </row>
    <row r="2473" spans="35:35" x14ac:dyDescent="0.45">
      <c r="AI2473" s="92"/>
    </row>
    <row r="2474" spans="35:35" x14ac:dyDescent="0.45">
      <c r="AI2474" s="92"/>
    </row>
    <row r="2475" spans="35:35" x14ac:dyDescent="0.45">
      <c r="AI2475" s="92"/>
    </row>
    <row r="2476" spans="35:35" x14ac:dyDescent="0.45">
      <c r="AI2476" s="92"/>
    </row>
    <row r="2477" spans="35:35" x14ac:dyDescent="0.45">
      <c r="AI2477" s="92"/>
    </row>
    <row r="2478" spans="35:35" x14ac:dyDescent="0.45">
      <c r="AI2478" s="92"/>
    </row>
    <row r="2479" spans="35:35" x14ac:dyDescent="0.45">
      <c r="AI2479" s="92"/>
    </row>
    <row r="2480" spans="35:35" x14ac:dyDescent="0.45">
      <c r="AI2480" s="92"/>
    </row>
    <row r="2481" spans="35:35" x14ac:dyDescent="0.45">
      <c r="AI2481" s="92"/>
    </row>
    <row r="2482" spans="35:35" x14ac:dyDescent="0.45">
      <c r="AI2482" s="92"/>
    </row>
    <row r="2483" spans="35:35" x14ac:dyDescent="0.45">
      <c r="AI2483" s="92"/>
    </row>
    <row r="2484" spans="35:35" x14ac:dyDescent="0.45">
      <c r="AI2484" s="92"/>
    </row>
    <row r="2485" spans="35:35" x14ac:dyDescent="0.45">
      <c r="AI2485" s="92"/>
    </row>
    <row r="2486" spans="35:35" x14ac:dyDescent="0.45">
      <c r="AI2486" s="92"/>
    </row>
    <row r="2487" spans="35:35" x14ac:dyDescent="0.45">
      <c r="AI2487" s="92"/>
    </row>
    <row r="2488" spans="35:35" x14ac:dyDescent="0.45">
      <c r="AI2488" s="92"/>
    </row>
    <row r="2489" spans="35:35" x14ac:dyDescent="0.45">
      <c r="AI2489" s="92"/>
    </row>
    <row r="2490" spans="35:35" x14ac:dyDescent="0.45">
      <c r="AI2490" s="92"/>
    </row>
    <row r="2491" spans="35:35" x14ac:dyDescent="0.45">
      <c r="AI2491" s="92"/>
    </row>
    <row r="2492" spans="35:35" x14ac:dyDescent="0.45">
      <c r="AI2492" s="92"/>
    </row>
    <row r="2493" spans="35:35" x14ac:dyDescent="0.45">
      <c r="AI2493" s="92"/>
    </row>
    <row r="2494" spans="35:35" x14ac:dyDescent="0.45">
      <c r="AI2494" s="92"/>
    </row>
    <row r="2495" spans="35:35" x14ac:dyDescent="0.45">
      <c r="AI2495" s="92"/>
    </row>
    <row r="2496" spans="35:35" x14ac:dyDescent="0.45">
      <c r="AI2496" s="92"/>
    </row>
    <row r="2497" spans="35:35" x14ac:dyDescent="0.45">
      <c r="AI2497" s="92"/>
    </row>
    <row r="2498" spans="35:35" x14ac:dyDescent="0.45">
      <c r="AI2498" s="92"/>
    </row>
    <row r="2499" spans="35:35" x14ac:dyDescent="0.45">
      <c r="AI2499" s="92"/>
    </row>
    <row r="2500" spans="35:35" x14ac:dyDescent="0.45">
      <c r="AI2500" s="92"/>
    </row>
    <row r="2501" spans="35:35" x14ac:dyDescent="0.45">
      <c r="AI2501" s="92"/>
    </row>
    <row r="2502" spans="35:35" x14ac:dyDescent="0.45">
      <c r="AI2502" s="92"/>
    </row>
    <row r="2503" spans="35:35" x14ac:dyDescent="0.45">
      <c r="AI2503" s="92"/>
    </row>
    <row r="2504" spans="35:35" x14ac:dyDescent="0.45">
      <c r="AI2504" s="92"/>
    </row>
    <row r="2505" spans="35:35" x14ac:dyDescent="0.45">
      <c r="AI2505" s="92"/>
    </row>
    <row r="2506" spans="35:35" x14ac:dyDescent="0.45">
      <c r="AI2506" s="92"/>
    </row>
    <row r="2507" spans="35:35" x14ac:dyDescent="0.45">
      <c r="AI2507" s="92"/>
    </row>
    <row r="2508" spans="35:35" x14ac:dyDescent="0.45">
      <c r="AI2508" s="92"/>
    </row>
    <row r="2509" spans="35:35" x14ac:dyDescent="0.45">
      <c r="AI2509" s="92"/>
    </row>
    <row r="2510" spans="35:35" x14ac:dyDescent="0.45">
      <c r="AI2510" s="92"/>
    </row>
    <row r="2511" spans="35:35" x14ac:dyDescent="0.45">
      <c r="AI2511" s="92"/>
    </row>
    <row r="2512" spans="35:35" x14ac:dyDescent="0.45">
      <c r="AI2512" s="92"/>
    </row>
    <row r="2513" spans="35:35" x14ac:dyDescent="0.45">
      <c r="AI2513" s="92"/>
    </row>
    <row r="2514" spans="35:35" x14ac:dyDescent="0.45">
      <c r="AI2514" s="92"/>
    </row>
    <row r="2515" spans="35:35" x14ac:dyDescent="0.45">
      <c r="AI2515" s="92"/>
    </row>
    <row r="2516" spans="35:35" x14ac:dyDescent="0.45">
      <c r="AI2516" s="92"/>
    </row>
    <row r="2517" spans="35:35" x14ac:dyDescent="0.45">
      <c r="AI2517" s="92"/>
    </row>
    <row r="2518" spans="35:35" x14ac:dyDescent="0.45">
      <c r="AI2518" s="92"/>
    </row>
    <row r="2519" spans="35:35" x14ac:dyDescent="0.45">
      <c r="AI2519" s="92"/>
    </row>
    <row r="2520" spans="35:35" x14ac:dyDescent="0.45">
      <c r="AI2520" s="92"/>
    </row>
    <row r="2521" spans="35:35" x14ac:dyDescent="0.45">
      <c r="AI2521" s="92"/>
    </row>
    <row r="2522" spans="35:35" x14ac:dyDescent="0.45">
      <c r="AI2522" s="92"/>
    </row>
    <row r="2523" spans="35:35" x14ac:dyDescent="0.45">
      <c r="AI2523" s="92"/>
    </row>
    <row r="2524" spans="35:35" x14ac:dyDescent="0.45">
      <c r="AI2524" s="92"/>
    </row>
    <row r="2525" spans="35:35" x14ac:dyDescent="0.45">
      <c r="AI2525" s="92"/>
    </row>
    <row r="2526" spans="35:35" x14ac:dyDescent="0.45">
      <c r="AI2526" s="92"/>
    </row>
    <row r="2527" spans="35:35" x14ac:dyDescent="0.45">
      <c r="AI2527" s="92"/>
    </row>
    <row r="2528" spans="35:35" x14ac:dyDescent="0.45">
      <c r="AI2528" s="92"/>
    </row>
    <row r="2529" spans="35:35" x14ac:dyDescent="0.45">
      <c r="AI2529" s="92"/>
    </row>
    <row r="2530" spans="35:35" x14ac:dyDescent="0.45">
      <c r="AI2530" s="92"/>
    </row>
    <row r="2531" spans="35:35" x14ac:dyDescent="0.45">
      <c r="AI2531" s="92"/>
    </row>
    <row r="2532" spans="35:35" x14ac:dyDescent="0.45">
      <c r="AI2532" s="92"/>
    </row>
    <row r="2533" spans="35:35" x14ac:dyDescent="0.45">
      <c r="AI2533" s="92"/>
    </row>
    <row r="2534" spans="35:35" x14ac:dyDescent="0.45">
      <c r="AI2534" s="92"/>
    </row>
    <row r="2535" spans="35:35" x14ac:dyDescent="0.45">
      <c r="AI2535" s="92"/>
    </row>
    <row r="2536" spans="35:35" x14ac:dyDescent="0.45">
      <c r="AI2536" s="92"/>
    </row>
    <row r="2537" spans="35:35" x14ac:dyDescent="0.45">
      <c r="AI2537" s="92"/>
    </row>
    <row r="2538" spans="35:35" x14ac:dyDescent="0.45">
      <c r="AI2538" s="92"/>
    </row>
    <row r="2539" spans="35:35" x14ac:dyDescent="0.45">
      <c r="AI2539" s="92"/>
    </row>
    <row r="2540" spans="35:35" x14ac:dyDescent="0.45">
      <c r="AI2540" s="92"/>
    </row>
    <row r="2541" spans="35:35" x14ac:dyDescent="0.45">
      <c r="AI2541" s="92"/>
    </row>
    <row r="2542" spans="35:35" x14ac:dyDescent="0.45">
      <c r="AI2542" s="92"/>
    </row>
    <row r="2543" spans="35:35" x14ac:dyDescent="0.45">
      <c r="AI2543" s="92"/>
    </row>
    <row r="2544" spans="35:35" x14ac:dyDescent="0.45">
      <c r="AI2544" s="92"/>
    </row>
    <row r="2545" spans="35:35" x14ac:dyDescent="0.45">
      <c r="AI2545" s="92"/>
    </row>
    <row r="2546" spans="35:35" x14ac:dyDescent="0.45">
      <c r="AI2546" s="92"/>
    </row>
    <row r="2547" spans="35:35" x14ac:dyDescent="0.45">
      <c r="AI2547" s="92"/>
    </row>
    <row r="2548" spans="35:35" x14ac:dyDescent="0.45">
      <c r="AI2548" s="92"/>
    </row>
    <row r="2549" spans="35:35" x14ac:dyDescent="0.45">
      <c r="AI2549" s="92"/>
    </row>
    <row r="2550" spans="35:35" x14ac:dyDescent="0.45">
      <c r="AI2550" s="92"/>
    </row>
    <row r="2551" spans="35:35" x14ac:dyDescent="0.45">
      <c r="AI2551" s="92"/>
    </row>
    <row r="2552" spans="35:35" x14ac:dyDescent="0.45">
      <c r="AI2552" s="92"/>
    </row>
    <row r="2553" spans="35:35" x14ac:dyDescent="0.45">
      <c r="AI2553" s="92"/>
    </row>
    <row r="2554" spans="35:35" x14ac:dyDescent="0.45">
      <c r="AI2554" s="92"/>
    </row>
    <row r="2555" spans="35:35" x14ac:dyDescent="0.45">
      <c r="AI2555" s="92"/>
    </row>
    <row r="2556" spans="35:35" x14ac:dyDescent="0.45">
      <c r="AI2556" s="92"/>
    </row>
    <row r="2557" spans="35:35" x14ac:dyDescent="0.45">
      <c r="AI2557" s="92"/>
    </row>
    <row r="2558" spans="35:35" x14ac:dyDescent="0.45">
      <c r="AI2558" s="92"/>
    </row>
    <row r="2559" spans="35:35" x14ac:dyDescent="0.45">
      <c r="AI2559" s="92"/>
    </row>
    <row r="2560" spans="35:35" x14ac:dyDescent="0.45">
      <c r="AI2560" s="92"/>
    </row>
    <row r="2561" spans="35:35" x14ac:dyDescent="0.45">
      <c r="AI2561" s="92"/>
    </row>
    <row r="2562" spans="35:35" x14ac:dyDescent="0.45">
      <c r="AI2562" s="92"/>
    </row>
    <row r="2563" spans="35:35" x14ac:dyDescent="0.45">
      <c r="AI2563" s="92"/>
    </row>
    <row r="2564" spans="35:35" x14ac:dyDescent="0.45">
      <c r="AI2564" s="92"/>
    </row>
    <row r="2565" spans="35:35" x14ac:dyDescent="0.45">
      <c r="AI2565" s="92"/>
    </row>
    <row r="2566" spans="35:35" x14ac:dyDescent="0.45">
      <c r="AI2566" s="92"/>
    </row>
    <row r="2567" spans="35:35" x14ac:dyDescent="0.45">
      <c r="AI2567" s="92"/>
    </row>
    <row r="2568" spans="35:35" x14ac:dyDescent="0.45">
      <c r="AI2568" s="92"/>
    </row>
    <row r="2569" spans="35:35" x14ac:dyDescent="0.45">
      <c r="AI2569" s="92"/>
    </row>
    <row r="2570" spans="35:35" x14ac:dyDescent="0.45">
      <c r="AI2570" s="92"/>
    </row>
    <row r="2571" spans="35:35" x14ac:dyDescent="0.45">
      <c r="AI2571" s="92"/>
    </row>
    <row r="2572" spans="35:35" x14ac:dyDescent="0.45">
      <c r="AI2572" s="92"/>
    </row>
    <row r="2573" spans="35:35" x14ac:dyDescent="0.45">
      <c r="AI2573" s="92"/>
    </row>
    <row r="2574" spans="35:35" x14ac:dyDescent="0.45">
      <c r="AI2574" s="92"/>
    </row>
    <row r="2575" spans="35:35" x14ac:dyDescent="0.45">
      <c r="AI2575" s="92"/>
    </row>
    <row r="2576" spans="35:35" x14ac:dyDescent="0.45">
      <c r="AI2576" s="92"/>
    </row>
    <row r="2577" spans="35:35" x14ac:dyDescent="0.45">
      <c r="AI2577" s="92"/>
    </row>
    <row r="2578" spans="35:35" x14ac:dyDescent="0.45">
      <c r="AI2578" s="92"/>
    </row>
    <row r="2579" spans="35:35" x14ac:dyDescent="0.45">
      <c r="AI2579" s="92"/>
    </row>
    <row r="2580" spans="35:35" x14ac:dyDescent="0.45">
      <c r="AI2580" s="92"/>
    </row>
    <row r="2581" spans="35:35" x14ac:dyDescent="0.45">
      <c r="AI2581" s="92"/>
    </row>
    <row r="2582" spans="35:35" x14ac:dyDescent="0.45">
      <c r="AI2582" s="92"/>
    </row>
    <row r="2583" spans="35:35" x14ac:dyDescent="0.45">
      <c r="AI2583" s="92"/>
    </row>
    <row r="2584" spans="35:35" x14ac:dyDescent="0.45">
      <c r="AI2584" s="92"/>
    </row>
    <row r="2585" spans="35:35" x14ac:dyDescent="0.45">
      <c r="AI2585" s="92"/>
    </row>
    <row r="2586" spans="35:35" x14ac:dyDescent="0.45">
      <c r="AI2586" s="92"/>
    </row>
    <row r="2587" spans="35:35" x14ac:dyDescent="0.45">
      <c r="AI2587" s="92"/>
    </row>
    <row r="2588" spans="35:35" x14ac:dyDescent="0.45">
      <c r="AI2588" s="92"/>
    </row>
    <row r="2589" spans="35:35" x14ac:dyDescent="0.45">
      <c r="AI2589" s="92"/>
    </row>
    <row r="2590" spans="35:35" x14ac:dyDescent="0.45">
      <c r="AI2590" s="92"/>
    </row>
    <row r="2591" spans="35:35" x14ac:dyDescent="0.45">
      <c r="AI2591" s="92"/>
    </row>
    <row r="2592" spans="35:35" x14ac:dyDescent="0.45">
      <c r="AI2592" s="92"/>
    </row>
    <row r="2593" spans="35:35" x14ac:dyDescent="0.45">
      <c r="AI2593" s="92"/>
    </row>
    <row r="2594" spans="35:35" x14ac:dyDescent="0.45">
      <c r="AI2594" s="92"/>
    </row>
    <row r="2595" spans="35:35" x14ac:dyDescent="0.45">
      <c r="AI2595" s="92"/>
    </row>
    <row r="2596" spans="35:35" x14ac:dyDescent="0.45">
      <c r="AI2596" s="92"/>
    </row>
    <row r="2597" spans="35:35" x14ac:dyDescent="0.45">
      <c r="AI2597" s="92"/>
    </row>
    <row r="2598" spans="35:35" x14ac:dyDescent="0.45">
      <c r="AI2598" s="92"/>
    </row>
    <row r="2599" spans="35:35" x14ac:dyDescent="0.45">
      <c r="AI2599" s="92"/>
    </row>
    <row r="2600" spans="35:35" x14ac:dyDescent="0.45">
      <c r="AI2600" s="92"/>
    </row>
    <row r="2601" spans="35:35" x14ac:dyDescent="0.45">
      <c r="AI2601" s="92"/>
    </row>
    <row r="2602" spans="35:35" x14ac:dyDescent="0.45">
      <c r="AI2602" s="92"/>
    </row>
    <row r="2603" spans="35:35" x14ac:dyDescent="0.45">
      <c r="AI2603" s="92"/>
    </row>
    <row r="2604" spans="35:35" x14ac:dyDescent="0.45">
      <c r="AI2604" s="92"/>
    </row>
    <row r="2605" spans="35:35" x14ac:dyDescent="0.45">
      <c r="AI2605" s="92"/>
    </row>
    <row r="2606" spans="35:35" x14ac:dyDescent="0.45">
      <c r="AI2606" s="92"/>
    </row>
    <row r="2607" spans="35:35" x14ac:dyDescent="0.45">
      <c r="AI2607" s="92"/>
    </row>
    <row r="2608" spans="35:35" x14ac:dyDescent="0.45">
      <c r="AI2608" s="92"/>
    </row>
    <row r="2609" spans="35:35" x14ac:dyDescent="0.45">
      <c r="AI2609" s="92"/>
    </row>
    <row r="2610" spans="35:35" x14ac:dyDescent="0.45">
      <c r="AI2610" s="92"/>
    </row>
    <row r="2611" spans="35:35" x14ac:dyDescent="0.45">
      <c r="AI2611" s="92"/>
    </row>
    <row r="2612" spans="35:35" x14ac:dyDescent="0.45">
      <c r="AI2612" s="92"/>
    </row>
    <row r="2613" spans="35:35" x14ac:dyDescent="0.45">
      <c r="AI2613" s="92"/>
    </row>
    <row r="2614" spans="35:35" x14ac:dyDescent="0.45">
      <c r="AI2614" s="92"/>
    </row>
    <row r="2615" spans="35:35" x14ac:dyDescent="0.45">
      <c r="AI2615" s="92"/>
    </row>
    <row r="2616" spans="35:35" x14ac:dyDescent="0.45">
      <c r="AI2616" s="92"/>
    </row>
    <row r="2617" spans="35:35" x14ac:dyDescent="0.45">
      <c r="AI2617" s="92"/>
    </row>
    <row r="2618" spans="35:35" x14ac:dyDescent="0.45">
      <c r="AI2618" s="92"/>
    </row>
    <row r="2619" spans="35:35" x14ac:dyDescent="0.45">
      <c r="AI2619" s="92"/>
    </row>
    <row r="2620" spans="35:35" x14ac:dyDescent="0.45">
      <c r="AI2620" s="92"/>
    </row>
    <row r="2621" spans="35:35" x14ac:dyDescent="0.45">
      <c r="AI2621" s="92"/>
    </row>
    <row r="2622" spans="35:35" x14ac:dyDescent="0.45">
      <c r="AI2622" s="92"/>
    </row>
    <row r="2623" spans="35:35" x14ac:dyDescent="0.45">
      <c r="AI2623" s="92"/>
    </row>
    <row r="2624" spans="35:35" x14ac:dyDescent="0.45">
      <c r="AI2624" s="92"/>
    </row>
    <row r="2625" spans="35:35" x14ac:dyDescent="0.45">
      <c r="AI2625" s="92"/>
    </row>
    <row r="2626" spans="35:35" x14ac:dyDescent="0.45">
      <c r="AI2626" s="92"/>
    </row>
    <row r="2627" spans="35:35" x14ac:dyDescent="0.45">
      <c r="AI2627" s="92"/>
    </row>
    <row r="2628" spans="35:35" x14ac:dyDescent="0.45">
      <c r="AI2628" s="92"/>
    </row>
    <row r="2629" spans="35:35" x14ac:dyDescent="0.45">
      <c r="AI2629" s="92"/>
    </row>
    <row r="2630" spans="35:35" x14ac:dyDescent="0.45">
      <c r="AI2630" s="92"/>
    </row>
    <row r="2631" spans="35:35" x14ac:dyDescent="0.45">
      <c r="AI2631" s="92"/>
    </row>
    <row r="2632" spans="35:35" x14ac:dyDescent="0.45">
      <c r="AI2632" s="92"/>
    </row>
    <row r="2633" spans="35:35" x14ac:dyDescent="0.45">
      <c r="AI2633" s="92"/>
    </row>
    <row r="2634" spans="35:35" x14ac:dyDescent="0.45">
      <c r="AI2634" s="92"/>
    </row>
    <row r="2635" spans="35:35" x14ac:dyDescent="0.45">
      <c r="AI2635" s="92"/>
    </row>
    <row r="2636" spans="35:35" x14ac:dyDescent="0.45">
      <c r="AI2636" s="92"/>
    </row>
    <row r="2637" spans="35:35" x14ac:dyDescent="0.45">
      <c r="AI2637" s="92"/>
    </row>
    <row r="2638" spans="35:35" x14ac:dyDescent="0.45">
      <c r="AI2638" s="92"/>
    </row>
    <row r="2639" spans="35:35" x14ac:dyDescent="0.45">
      <c r="AI2639" s="92"/>
    </row>
    <row r="2640" spans="35:35" x14ac:dyDescent="0.45">
      <c r="AI2640" s="92"/>
    </row>
    <row r="2641" spans="35:35" x14ac:dyDescent="0.45">
      <c r="AI2641" s="92"/>
    </row>
    <row r="2642" spans="35:35" x14ac:dyDescent="0.45">
      <c r="AI2642" s="92"/>
    </row>
    <row r="2643" spans="35:35" x14ac:dyDescent="0.45">
      <c r="AI2643" s="92"/>
    </row>
    <row r="2644" spans="35:35" x14ac:dyDescent="0.45">
      <c r="AI2644" s="92"/>
    </row>
    <row r="2645" spans="35:35" x14ac:dyDescent="0.45">
      <c r="AI2645" s="92"/>
    </row>
    <row r="2646" spans="35:35" x14ac:dyDescent="0.45">
      <c r="AI2646" s="92"/>
    </row>
    <row r="2647" spans="35:35" x14ac:dyDescent="0.45">
      <c r="AI2647" s="92"/>
    </row>
    <row r="2648" spans="35:35" x14ac:dyDescent="0.45">
      <c r="AI2648" s="92"/>
    </row>
    <row r="2649" spans="35:35" x14ac:dyDescent="0.45">
      <c r="AI2649" s="92"/>
    </row>
    <row r="2650" spans="35:35" x14ac:dyDescent="0.45">
      <c r="AI2650" s="92"/>
    </row>
    <row r="2651" spans="35:35" x14ac:dyDescent="0.45">
      <c r="AI2651" s="92"/>
    </row>
    <row r="2652" spans="35:35" x14ac:dyDescent="0.45">
      <c r="AI2652" s="92"/>
    </row>
    <row r="2653" spans="35:35" x14ac:dyDescent="0.45">
      <c r="AI2653" s="92"/>
    </row>
    <row r="2654" spans="35:35" x14ac:dyDescent="0.45">
      <c r="AI2654" s="92"/>
    </row>
    <row r="2655" spans="35:35" x14ac:dyDescent="0.45">
      <c r="AI2655" s="92"/>
    </row>
    <row r="2656" spans="35:35" x14ac:dyDescent="0.45">
      <c r="AI2656" s="92"/>
    </row>
    <row r="2657" spans="35:35" x14ac:dyDescent="0.45">
      <c r="AI2657" s="92"/>
    </row>
    <row r="2658" spans="35:35" x14ac:dyDescent="0.45">
      <c r="AI2658" s="92"/>
    </row>
    <row r="2659" spans="35:35" x14ac:dyDescent="0.45">
      <c r="AI2659" s="92"/>
    </row>
    <row r="2660" spans="35:35" x14ac:dyDescent="0.45">
      <c r="AI2660" s="92"/>
    </row>
    <row r="2661" spans="35:35" x14ac:dyDescent="0.45">
      <c r="AI2661" s="92"/>
    </row>
    <row r="2662" spans="35:35" x14ac:dyDescent="0.45">
      <c r="AI2662" s="92"/>
    </row>
    <row r="2663" spans="35:35" x14ac:dyDescent="0.45">
      <c r="AI2663" s="92"/>
    </row>
    <row r="2664" spans="35:35" x14ac:dyDescent="0.45">
      <c r="AI2664" s="92"/>
    </row>
    <row r="2665" spans="35:35" x14ac:dyDescent="0.45">
      <c r="AI2665" s="92"/>
    </row>
    <row r="2666" spans="35:35" x14ac:dyDescent="0.45">
      <c r="AI2666" s="92"/>
    </row>
    <row r="2667" spans="35:35" x14ac:dyDescent="0.45">
      <c r="AI2667" s="92"/>
    </row>
    <row r="2668" spans="35:35" x14ac:dyDescent="0.45">
      <c r="AI2668" s="92"/>
    </row>
    <row r="2669" spans="35:35" x14ac:dyDescent="0.45">
      <c r="AI2669" s="92"/>
    </row>
    <row r="2670" spans="35:35" x14ac:dyDescent="0.45">
      <c r="AI2670" s="92"/>
    </row>
    <row r="2671" spans="35:35" x14ac:dyDescent="0.45">
      <c r="AI2671" s="92"/>
    </row>
    <row r="2672" spans="35:35" x14ac:dyDescent="0.45">
      <c r="AI2672" s="92"/>
    </row>
    <row r="2673" spans="35:35" x14ac:dyDescent="0.45">
      <c r="AI2673" s="92"/>
    </row>
    <row r="2674" spans="35:35" x14ac:dyDescent="0.45">
      <c r="AI2674" s="92"/>
    </row>
    <row r="2675" spans="35:35" x14ac:dyDescent="0.45">
      <c r="AI2675" s="92"/>
    </row>
    <row r="2676" spans="35:35" x14ac:dyDescent="0.45">
      <c r="AI2676" s="92"/>
    </row>
    <row r="2677" spans="35:35" x14ac:dyDescent="0.45">
      <c r="AI2677" s="92"/>
    </row>
    <row r="2678" spans="35:35" x14ac:dyDescent="0.45">
      <c r="AI2678" s="92"/>
    </row>
    <row r="2679" spans="35:35" x14ac:dyDescent="0.45">
      <c r="AI2679" s="92"/>
    </row>
    <row r="2680" spans="35:35" x14ac:dyDescent="0.45">
      <c r="AI2680" s="92"/>
    </row>
    <row r="2681" spans="35:35" x14ac:dyDescent="0.45">
      <c r="AI2681" s="92"/>
    </row>
    <row r="2682" spans="35:35" x14ac:dyDescent="0.45">
      <c r="AI2682" s="92"/>
    </row>
    <row r="2683" spans="35:35" x14ac:dyDescent="0.45">
      <c r="AI2683" s="92"/>
    </row>
    <row r="2684" spans="35:35" x14ac:dyDescent="0.45">
      <c r="AI2684" s="92"/>
    </row>
    <row r="2685" spans="35:35" x14ac:dyDescent="0.45">
      <c r="AI2685" s="92"/>
    </row>
    <row r="2686" spans="35:35" x14ac:dyDescent="0.45">
      <c r="AI2686" s="92"/>
    </row>
    <row r="2687" spans="35:35" x14ac:dyDescent="0.45">
      <c r="AI2687" s="92"/>
    </row>
    <row r="2688" spans="35:35" x14ac:dyDescent="0.45">
      <c r="AI2688" s="92"/>
    </row>
    <row r="2689" spans="35:35" x14ac:dyDescent="0.45">
      <c r="AI2689" s="92"/>
    </row>
    <row r="2690" spans="35:35" x14ac:dyDescent="0.45">
      <c r="AI2690" s="92"/>
    </row>
    <row r="2691" spans="35:35" x14ac:dyDescent="0.45">
      <c r="AI2691" s="92"/>
    </row>
    <row r="2692" spans="35:35" x14ac:dyDescent="0.45">
      <c r="AI2692" s="92"/>
    </row>
    <row r="2693" spans="35:35" x14ac:dyDescent="0.45">
      <c r="AI2693" s="92"/>
    </row>
    <row r="2694" spans="35:35" x14ac:dyDescent="0.45">
      <c r="AI2694" s="92"/>
    </row>
    <row r="2695" spans="35:35" x14ac:dyDescent="0.45">
      <c r="AI2695" s="92"/>
    </row>
    <row r="2696" spans="35:35" x14ac:dyDescent="0.45">
      <c r="AI2696" s="92"/>
    </row>
    <row r="2697" spans="35:35" x14ac:dyDescent="0.45">
      <c r="AI2697" s="92"/>
    </row>
    <row r="2698" spans="35:35" x14ac:dyDescent="0.45">
      <c r="AI2698" s="92"/>
    </row>
    <row r="2699" spans="35:35" x14ac:dyDescent="0.45">
      <c r="AI2699" s="92"/>
    </row>
    <row r="2700" spans="35:35" x14ac:dyDescent="0.45">
      <c r="AI2700" s="92"/>
    </row>
    <row r="2701" spans="35:35" x14ac:dyDescent="0.45">
      <c r="AI2701" s="92"/>
    </row>
    <row r="2702" spans="35:35" x14ac:dyDescent="0.45">
      <c r="AI2702" s="92"/>
    </row>
    <row r="2703" spans="35:35" x14ac:dyDescent="0.45">
      <c r="AI2703" s="92"/>
    </row>
    <row r="2704" spans="35:35" x14ac:dyDescent="0.45">
      <c r="AI2704" s="92"/>
    </row>
    <row r="2705" spans="35:35" x14ac:dyDescent="0.45">
      <c r="AI2705" s="92"/>
    </row>
    <row r="2706" spans="35:35" x14ac:dyDescent="0.45">
      <c r="AI2706" s="92"/>
    </row>
    <row r="2707" spans="35:35" x14ac:dyDescent="0.45">
      <c r="AI2707" s="92"/>
    </row>
    <row r="2708" spans="35:35" x14ac:dyDescent="0.45">
      <c r="AI2708" s="92"/>
    </row>
    <row r="2709" spans="35:35" x14ac:dyDescent="0.45">
      <c r="AI2709" s="92"/>
    </row>
    <row r="2710" spans="35:35" x14ac:dyDescent="0.45">
      <c r="AI2710" s="92"/>
    </row>
    <row r="2711" spans="35:35" x14ac:dyDescent="0.45">
      <c r="AI2711" s="92"/>
    </row>
    <row r="2712" spans="35:35" x14ac:dyDescent="0.45">
      <c r="AI2712" s="92"/>
    </row>
    <row r="2713" spans="35:35" x14ac:dyDescent="0.45">
      <c r="AI2713" s="92"/>
    </row>
    <row r="2714" spans="35:35" x14ac:dyDescent="0.45">
      <c r="AI2714" s="92"/>
    </row>
    <row r="2715" spans="35:35" x14ac:dyDescent="0.45">
      <c r="AI2715" s="92"/>
    </row>
    <row r="2716" spans="35:35" x14ac:dyDescent="0.45">
      <c r="AI2716" s="92"/>
    </row>
    <row r="2717" spans="35:35" x14ac:dyDescent="0.45">
      <c r="AI2717" s="92"/>
    </row>
    <row r="2718" spans="35:35" x14ac:dyDescent="0.45">
      <c r="AI2718" s="92"/>
    </row>
    <row r="2719" spans="35:35" x14ac:dyDescent="0.45">
      <c r="AI2719" s="92"/>
    </row>
    <row r="2720" spans="35:35" x14ac:dyDescent="0.45">
      <c r="AI2720" s="92"/>
    </row>
    <row r="2721" spans="35:35" x14ac:dyDescent="0.45">
      <c r="AI2721" s="92"/>
    </row>
    <row r="2722" spans="35:35" x14ac:dyDescent="0.45">
      <c r="AI2722" s="92"/>
    </row>
    <row r="2723" spans="35:35" x14ac:dyDescent="0.45">
      <c r="AI2723" s="92"/>
    </row>
    <row r="2724" spans="35:35" x14ac:dyDescent="0.45">
      <c r="AI2724" s="92"/>
    </row>
    <row r="2725" spans="35:35" x14ac:dyDescent="0.45">
      <c r="AI2725" s="92"/>
    </row>
    <row r="2726" spans="35:35" x14ac:dyDescent="0.45">
      <c r="AI2726" s="92"/>
    </row>
    <row r="2727" spans="35:35" x14ac:dyDescent="0.45">
      <c r="AI2727" s="92"/>
    </row>
    <row r="2728" spans="35:35" x14ac:dyDescent="0.45">
      <c r="AI2728" s="92"/>
    </row>
    <row r="2729" spans="35:35" x14ac:dyDescent="0.45">
      <c r="AI2729" s="92"/>
    </row>
    <row r="2730" spans="35:35" x14ac:dyDescent="0.45">
      <c r="AI2730" s="92"/>
    </row>
    <row r="2731" spans="35:35" x14ac:dyDescent="0.45">
      <c r="AI2731" s="92"/>
    </row>
    <row r="2732" spans="35:35" x14ac:dyDescent="0.45">
      <c r="AI2732" s="92"/>
    </row>
    <row r="2733" spans="35:35" x14ac:dyDescent="0.45">
      <c r="AI2733" s="92"/>
    </row>
    <row r="2734" spans="35:35" x14ac:dyDescent="0.45">
      <c r="AI2734" s="92"/>
    </row>
    <row r="2735" spans="35:35" x14ac:dyDescent="0.45">
      <c r="AI2735" s="92"/>
    </row>
    <row r="2736" spans="35:35" x14ac:dyDescent="0.45">
      <c r="AI2736" s="92"/>
    </row>
    <row r="2737" spans="35:35" x14ac:dyDescent="0.45">
      <c r="AI2737" s="92"/>
    </row>
    <row r="2738" spans="35:35" x14ac:dyDescent="0.45">
      <c r="AI2738" s="92"/>
    </row>
    <row r="2739" spans="35:35" x14ac:dyDescent="0.45">
      <c r="AI2739" s="92"/>
    </row>
    <row r="2740" spans="35:35" x14ac:dyDescent="0.45">
      <c r="AI2740" s="92"/>
    </row>
    <row r="2741" spans="35:35" x14ac:dyDescent="0.45">
      <c r="AI2741" s="92"/>
    </row>
    <row r="2742" spans="35:35" x14ac:dyDescent="0.45">
      <c r="AI2742" s="92"/>
    </row>
    <row r="2743" spans="35:35" x14ac:dyDescent="0.45">
      <c r="AI2743" s="92"/>
    </row>
    <row r="2744" spans="35:35" x14ac:dyDescent="0.45">
      <c r="AI2744" s="92"/>
    </row>
    <row r="2745" spans="35:35" x14ac:dyDescent="0.45">
      <c r="AI2745" s="92"/>
    </row>
    <row r="2746" spans="35:35" x14ac:dyDescent="0.45">
      <c r="AI2746" s="92"/>
    </row>
    <row r="2747" spans="35:35" x14ac:dyDescent="0.45">
      <c r="AI2747" s="92"/>
    </row>
    <row r="2748" spans="35:35" x14ac:dyDescent="0.45">
      <c r="AI2748" s="92"/>
    </row>
    <row r="2749" spans="35:35" x14ac:dyDescent="0.45">
      <c r="AI2749" s="92"/>
    </row>
    <row r="2750" spans="35:35" x14ac:dyDescent="0.45">
      <c r="AI2750" s="92"/>
    </row>
    <row r="2751" spans="35:35" x14ac:dyDescent="0.45">
      <c r="AI2751" s="92"/>
    </row>
    <row r="2752" spans="35:35" x14ac:dyDescent="0.45">
      <c r="AI2752" s="92"/>
    </row>
    <row r="2753" spans="35:35" x14ac:dyDescent="0.45">
      <c r="AI2753" s="92"/>
    </row>
    <row r="2754" spans="35:35" x14ac:dyDescent="0.45">
      <c r="AI2754" s="92"/>
    </row>
    <row r="2755" spans="35:35" x14ac:dyDescent="0.45">
      <c r="AI2755" s="92"/>
    </row>
    <row r="2756" spans="35:35" x14ac:dyDescent="0.45">
      <c r="AI2756" s="92"/>
    </row>
    <row r="2757" spans="35:35" x14ac:dyDescent="0.45">
      <c r="AI2757" s="92"/>
    </row>
    <row r="2758" spans="35:35" x14ac:dyDescent="0.45">
      <c r="AI2758" s="92"/>
    </row>
    <row r="2759" spans="35:35" x14ac:dyDescent="0.45">
      <c r="AI2759" s="92"/>
    </row>
    <row r="2760" spans="35:35" x14ac:dyDescent="0.45">
      <c r="AI2760" s="92"/>
    </row>
    <row r="2761" spans="35:35" x14ac:dyDescent="0.45">
      <c r="AI2761" s="92"/>
    </row>
    <row r="2762" spans="35:35" x14ac:dyDescent="0.45">
      <c r="AI2762" s="92"/>
    </row>
    <row r="2763" spans="35:35" x14ac:dyDescent="0.45">
      <c r="AI2763" s="92"/>
    </row>
    <row r="2764" spans="35:35" x14ac:dyDescent="0.45">
      <c r="AI2764" s="92"/>
    </row>
    <row r="2765" spans="35:35" x14ac:dyDescent="0.45">
      <c r="AI2765" s="92"/>
    </row>
    <row r="2766" spans="35:35" x14ac:dyDescent="0.45">
      <c r="AI2766" s="92"/>
    </row>
    <row r="2767" spans="35:35" x14ac:dyDescent="0.45">
      <c r="AI2767" s="92"/>
    </row>
    <row r="2768" spans="35:35" x14ac:dyDescent="0.45">
      <c r="AI2768" s="92"/>
    </row>
    <row r="2769" spans="35:35" x14ac:dyDescent="0.45">
      <c r="AI2769" s="92"/>
    </row>
    <row r="2770" spans="35:35" x14ac:dyDescent="0.45">
      <c r="AI2770" s="92"/>
    </row>
    <row r="2771" spans="35:35" x14ac:dyDescent="0.45">
      <c r="AI2771" s="92"/>
    </row>
    <row r="2772" spans="35:35" x14ac:dyDescent="0.45">
      <c r="AI2772" s="92"/>
    </row>
    <row r="2773" spans="35:35" x14ac:dyDescent="0.45">
      <c r="AI2773" s="92"/>
    </row>
    <row r="2774" spans="35:35" x14ac:dyDescent="0.45">
      <c r="AI2774" s="92"/>
    </row>
    <row r="2775" spans="35:35" x14ac:dyDescent="0.45">
      <c r="AI2775" s="92"/>
    </row>
    <row r="2776" spans="35:35" x14ac:dyDescent="0.45">
      <c r="AI2776" s="92"/>
    </row>
    <row r="2777" spans="35:35" x14ac:dyDescent="0.45">
      <c r="AI2777" s="92"/>
    </row>
    <row r="2778" spans="35:35" x14ac:dyDescent="0.45">
      <c r="AI2778" s="92"/>
    </row>
    <row r="2779" spans="35:35" x14ac:dyDescent="0.45">
      <c r="AI2779" s="92"/>
    </row>
    <row r="2780" spans="35:35" x14ac:dyDescent="0.45">
      <c r="AI2780" s="92"/>
    </row>
    <row r="2781" spans="35:35" x14ac:dyDescent="0.45">
      <c r="AI2781" s="92"/>
    </row>
    <row r="2782" spans="35:35" x14ac:dyDescent="0.45">
      <c r="AI2782" s="92"/>
    </row>
    <row r="2783" spans="35:35" x14ac:dyDescent="0.45">
      <c r="AI2783" s="92"/>
    </row>
    <row r="2784" spans="35:35" x14ac:dyDescent="0.45">
      <c r="AI2784" s="92"/>
    </row>
    <row r="2785" spans="35:35" x14ac:dyDescent="0.45">
      <c r="AI2785" s="92"/>
    </row>
    <row r="2786" spans="35:35" x14ac:dyDescent="0.45">
      <c r="AI2786" s="92"/>
    </row>
    <row r="2787" spans="35:35" x14ac:dyDescent="0.45">
      <c r="AI2787" s="92"/>
    </row>
    <row r="2788" spans="35:35" x14ac:dyDescent="0.45">
      <c r="AI2788" s="92"/>
    </row>
    <row r="2789" spans="35:35" x14ac:dyDescent="0.45">
      <c r="AI2789" s="92"/>
    </row>
    <row r="2790" spans="35:35" x14ac:dyDescent="0.45">
      <c r="AI2790" s="92"/>
    </row>
    <row r="2791" spans="35:35" x14ac:dyDescent="0.45">
      <c r="AI2791" s="92"/>
    </row>
    <row r="2792" spans="35:35" x14ac:dyDescent="0.45">
      <c r="AI2792" s="92"/>
    </row>
    <row r="2793" spans="35:35" x14ac:dyDescent="0.45">
      <c r="AI2793" s="92"/>
    </row>
    <row r="2794" spans="35:35" x14ac:dyDescent="0.45">
      <c r="AI2794" s="92"/>
    </row>
    <row r="2795" spans="35:35" x14ac:dyDescent="0.45">
      <c r="AI2795" s="92"/>
    </row>
    <row r="2796" spans="35:35" x14ac:dyDescent="0.45">
      <c r="AI2796" s="92"/>
    </row>
    <row r="2797" spans="35:35" x14ac:dyDescent="0.45">
      <c r="AI2797" s="92"/>
    </row>
    <row r="2798" spans="35:35" x14ac:dyDescent="0.45">
      <c r="AI2798" s="92"/>
    </row>
    <row r="2799" spans="35:35" x14ac:dyDescent="0.45">
      <c r="AI2799" s="92"/>
    </row>
    <row r="2800" spans="35:35" x14ac:dyDescent="0.45">
      <c r="AI2800" s="92"/>
    </row>
    <row r="2801" spans="35:35" x14ac:dyDescent="0.45">
      <c r="AI2801" s="92"/>
    </row>
    <row r="2802" spans="35:35" x14ac:dyDescent="0.45">
      <c r="AI2802" s="92"/>
    </row>
    <row r="2803" spans="35:35" x14ac:dyDescent="0.45">
      <c r="AI2803" s="92"/>
    </row>
    <row r="2804" spans="35:35" x14ac:dyDescent="0.45">
      <c r="AI2804" s="92"/>
    </row>
    <row r="2805" spans="35:35" x14ac:dyDescent="0.45">
      <c r="AI2805" s="92"/>
    </row>
    <row r="2806" spans="35:35" x14ac:dyDescent="0.45">
      <c r="AI2806" s="92"/>
    </row>
    <row r="2807" spans="35:35" x14ac:dyDescent="0.45">
      <c r="AI2807" s="92"/>
    </row>
    <row r="2808" spans="35:35" x14ac:dyDescent="0.45">
      <c r="AI2808" s="92"/>
    </row>
    <row r="2809" spans="35:35" x14ac:dyDescent="0.45">
      <c r="AI2809" s="92"/>
    </row>
    <row r="2810" spans="35:35" x14ac:dyDescent="0.45">
      <c r="AI2810" s="92"/>
    </row>
    <row r="2811" spans="35:35" x14ac:dyDescent="0.45">
      <c r="AI2811" s="92"/>
    </row>
    <row r="2812" spans="35:35" x14ac:dyDescent="0.45">
      <c r="AI2812" s="92"/>
    </row>
    <row r="2813" spans="35:35" x14ac:dyDescent="0.45">
      <c r="AI2813" s="92"/>
    </row>
    <row r="2814" spans="35:35" x14ac:dyDescent="0.45">
      <c r="AI2814" s="92"/>
    </row>
    <row r="2815" spans="35:35" x14ac:dyDescent="0.45">
      <c r="AI2815" s="92"/>
    </row>
    <row r="2816" spans="35:35" x14ac:dyDescent="0.45">
      <c r="AI2816" s="92"/>
    </row>
    <row r="2817" spans="35:35" x14ac:dyDescent="0.45">
      <c r="AI2817" s="92"/>
    </row>
    <row r="2818" spans="35:35" x14ac:dyDescent="0.45">
      <c r="AI2818" s="92"/>
    </row>
    <row r="2819" spans="35:35" x14ac:dyDescent="0.45">
      <c r="AI2819" s="92"/>
    </row>
    <row r="2820" spans="35:35" x14ac:dyDescent="0.45">
      <c r="AI2820" s="92"/>
    </row>
    <row r="2821" spans="35:35" x14ac:dyDescent="0.45">
      <c r="AI2821" s="92"/>
    </row>
    <row r="2822" spans="35:35" x14ac:dyDescent="0.45">
      <c r="AI2822" s="92"/>
    </row>
    <row r="2823" spans="35:35" x14ac:dyDescent="0.45">
      <c r="AI2823" s="92"/>
    </row>
    <row r="2824" spans="35:35" x14ac:dyDescent="0.45">
      <c r="AI2824" s="92"/>
    </row>
    <row r="2825" spans="35:35" x14ac:dyDescent="0.45">
      <c r="AI2825" s="92"/>
    </row>
    <row r="2826" spans="35:35" x14ac:dyDescent="0.45">
      <c r="AI2826" s="92"/>
    </row>
    <row r="2827" spans="35:35" x14ac:dyDescent="0.45">
      <c r="AI2827" s="92"/>
    </row>
    <row r="2828" spans="35:35" x14ac:dyDescent="0.45">
      <c r="AI2828" s="92"/>
    </row>
    <row r="2829" spans="35:35" x14ac:dyDescent="0.45">
      <c r="AI2829" s="92"/>
    </row>
    <row r="2830" spans="35:35" x14ac:dyDescent="0.45">
      <c r="AI2830" s="92"/>
    </row>
    <row r="2831" spans="35:35" x14ac:dyDescent="0.45">
      <c r="AI2831" s="92"/>
    </row>
    <row r="2832" spans="35:35" x14ac:dyDescent="0.45">
      <c r="AI2832" s="92"/>
    </row>
    <row r="2833" spans="35:35" x14ac:dyDescent="0.45">
      <c r="AI2833" s="92"/>
    </row>
    <row r="2834" spans="35:35" x14ac:dyDescent="0.45">
      <c r="AI2834" s="92"/>
    </row>
    <row r="2835" spans="35:35" x14ac:dyDescent="0.45">
      <c r="AI2835" s="92"/>
    </row>
    <row r="2836" spans="35:35" x14ac:dyDescent="0.45">
      <c r="AI2836" s="92"/>
    </row>
    <row r="2837" spans="35:35" x14ac:dyDescent="0.45">
      <c r="AI2837" s="92"/>
    </row>
    <row r="2838" spans="35:35" x14ac:dyDescent="0.45">
      <c r="AI2838" s="92"/>
    </row>
    <row r="2839" spans="35:35" x14ac:dyDescent="0.45">
      <c r="AI2839" s="92"/>
    </row>
    <row r="2840" spans="35:35" x14ac:dyDescent="0.45">
      <c r="AI2840" s="92"/>
    </row>
    <row r="2841" spans="35:35" x14ac:dyDescent="0.45">
      <c r="AI2841" s="92"/>
    </row>
    <row r="2842" spans="35:35" x14ac:dyDescent="0.45">
      <c r="AI2842" s="92"/>
    </row>
    <row r="2843" spans="35:35" x14ac:dyDescent="0.45">
      <c r="AI2843" s="92"/>
    </row>
    <row r="2844" spans="35:35" x14ac:dyDescent="0.45">
      <c r="AI2844" s="92"/>
    </row>
    <row r="2845" spans="35:35" x14ac:dyDescent="0.45">
      <c r="AI2845" s="92"/>
    </row>
    <row r="2846" spans="35:35" x14ac:dyDescent="0.45">
      <c r="AI2846" s="92"/>
    </row>
    <row r="2847" spans="35:35" x14ac:dyDescent="0.45">
      <c r="AI2847" s="92"/>
    </row>
    <row r="2848" spans="35:35" x14ac:dyDescent="0.45">
      <c r="AI2848" s="92"/>
    </row>
    <row r="2849" spans="35:35" x14ac:dyDescent="0.45">
      <c r="AI2849" s="92"/>
    </row>
    <row r="2850" spans="35:35" x14ac:dyDescent="0.45">
      <c r="AI2850" s="92"/>
    </row>
    <row r="2851" spans="35:35" x14ac:dyDescent="0.45">
      <c r="AI2851" s="92"/>
    </row>
    <row r="2852" spans="35:35" x14ac:dyDescent="0.45">
      <c r="AI2852" s="92"/>
    </row>
    <row r="2853" spans="35:35" x14ac:dyDescent="0.45">
      <c r="AI2853" s="92"/>
    </row>
    <row r="2854" spans="35:35" x14ac:dyDescent="0.45">
      <c r="AI2854" s="92"/>
    </row>
    <row r="2855" spans="35:35" x14ac:dyDescent="0.45">
      <c r="AI2855" s="92"/>
    </row>
    <row r="2856" spans="35:35" x14ac:dyDescent="0.45">
      <c r="AI2856" s="92"/>
    </row>
    <row r="2857" spans="35:35" x14ac:dyDescent="0.45">
      <c r="AI2857" s="92"/>
    </row>
    <row r="2858" spans="35:35" x14ac:dyDescent="0.45">
      <c r="AI2858" s="92"/>
    </row>
    <row r="2859" spans="35:35" x14ac:dyDescent="0.45">
      <c r="AI2859" s="92"/>
    </row>
    <row r="2860" spans="35:35" x14ac:dyDescent="0.45">
      <c r="AI2860" s="92"/>
    </row>
    <row r="2861" spans="35:35" x14ac:dyDescent="0.45">
      <c r="AI2861" s="92"/>
    </row>
    <row r="2862" spans="35:35" x14ac:dyDescent="0.45">
      <c r="AI2862" s="92"/>
    </row>
    <row r="2863" spans="35:35" x14ac:dyDescent="0.45">
      <c r="AI2863" s="92"/>
    </row>
    <row r="2864" spans="35:35" x14ac:dyDescent="0.45">
      <c r="AI2864" s="92"/>
    </row>
    <row r="2865" spans="35:35" x14ac:dyDescent="0.45">
      <c r="AI2865" s="92"/>
    </row>
    <row r="2866" spans="35:35" x14ac:dyDescent="0.45">
      <c r="AI2866" s="92"/>
    </row>
    <row r="2867" spans="35:35" x14ac:dyDescent="0.45">
      <c r="AI2867" s="92"/>
    </row>
    <row r="2868" spans="35:35" x14ac:dyDescent="0.45">
      <c r="AI2868" s="92"/>
    </row>
    <row r="2869" spans="35:35" x14ac:dyDescent="0.45">
      <c r="AI2869" s="92"/>
    </row>
    <row r="2870" spans="35:35" x14ac:dyDescent="0.45">
      <c r="AI2870" s="92"/>
    </row>
    <row r="2871" spans="35:35" x14ac:dyDescent="0.45">
      <c r="AI2871" s="92"/>
    </row>
    <row r="2872" spans="35:35" x14ac:dyDescent="0.45">
      <c r="AI2872" s="92"/>
    </row>
    <row r="2873" spans="35:35" x14ac:dyDescent="0.45">
      <c r="AI2873" s="92"/>
    </row>
    <row r="2874" spans="35:35" x14ac:dyDescent="0.45">
      <c r="AI2874" s="92"/>
    </row>
    <row r="2875" spans="35:35" x14ac:dyDescent="0.45">
      <c r="AI2875" s="92"/>
    </row>
    <row r="2876" spans="35:35" x14ac:dyDescent="0.45">
      <c r="AI2876" s="92"/>
    </row>
    <row r="2877" spans="35:35" x14ac:dyDescent="0.45">
      <c r="AI2877" s="92"/>
    </row>
    <row r="2878" spans="35:35" x14ac:dyDescent="0.45">
      <c r="AI2878" s="92"/>
    </row>
    <row r="2879" spans="35:35" x14ac:dyDescent="0.45">
      <c r="AI2879" s="92"/>
    </row>
    <row r="2880" spans="35:35" x14ac:dyDescent="0.45">
      <c r="AI2880" s="92"/>
    </row>
    <row r="2881" spans="35:35" x14ac:dyDescent="0.45">
      <c r="AI2881" s="92"/>
    </row>
    <row r="2882" spans="35:35" x14ac:dyDescent="0.45">
      <c r="AI2882" s="92"/>
    </row>
    <row r="2883" spans="35:35" x14ac:dyDescent="0.45">
      <c r="AI2883" s="92"/>
    </row>
    <row r="2884" spans="35:35" x14ac:dyDescent="0.45">
      <c r="AI2884" s="92"/>
    </row>
    <row r="2885" spans="35:35" x14ac:dyDescent="0.45">
      <c r="AI2885" s="92"/>
    </row>
    <row r="2886" spans="35:35" x14ac:dyDescent="0.45">
      <c r="AI2886" s="92"/>
    </row>
    <row r="2887" spans="35:35" x14ac:dyDescent="0.45">
      <c r="AI2887" s="92"/>
    </row>
    <row r="2888" spans="35:35" x14ac:dyDescent="0.45">
      <c r="AI2888" s="92"/>
    </row>
    <row r="2889" spans="35:35" x14ac:dyDescent="0.45">
      <c r="AI2889" s="92"/>
    </row>
    <row r="2890" spans="35:35" x14ac:dyDescent="0.45">
      <c r="AI2890" s="92"/>
    </row>
    <row r="2891" spans="35:35" x14ac:dyDescent="0.45">
      <c r="AI2891" s="92"/>
    </row>
    <row r="2892" spans="35:35" x14ac:dyDescent="0.45">
      <c r="AI2892" s="92"/>
    </row>
    <row r="2893" spans="35:35" x14ac:dyDescent="0.45">
      <c r="AI2893" s="92"/>
    </row>
    <row r="2894" spans="35:35" x14ac:dyDescent="0.45">
      <c r="AI2894" s="92"/>
    </row>
    <row r="2895" spans="35:35" x14ac:dyDescent="0.45">
      <c r="AI2895" s="92"/>
    </row>
    <row r="2896" spans="35:35" x14ac:dyDescent="0.45">
      <c r="AI2896" s="92"/>
    </row>
    <row r="2897" spans="35:35" x14ac:dyDescent="0.45">
      <c r="AI2897" s="92"/>
    </row>
    <row r="2898" spans="35:35" x14ac:dyDescent="0.45">
      <c r="AI2898" s="92"/>
    </row>
    <row r="2899" spans="35:35" x14ac:dyDescent="0.45">
      <c r="AI2899" s="92"/>
    </row>
    <row r="2900" spans="35:35" x14ac:dyDescent="0.45">
      <c r="AI2900" s="92"/>
    </row>
    <row r="2901" spans="35:35" x14ac:dyDescent="0.45">
      <c r="AI2901" s="92"/>
    </row>
    <row r="2902" spans="35:35" x14ac:dyDescent="0.45">
      <c r="AI2902" s="92"/>
    </row>
    <row r="2903" spans="35:35" x14ac:dyDescent="0.45">
      <c r="AI2903" s="92"/>
    </row>
    <row r="2904" spans="35:35" x14ac:dyDescent="0.45">
      <c r="AI2904" s="92"/>
    </row>
    <row r="2905" spans="35:35" x14ac:dyDescent="0.45">
      <c r="AI2905" s="92"/>
    </row>
    <row r="2906" spans="35:35" x14ac:dyDescent="0.45">
      <c r="AI2906" s="92"/>
    </row>
    <row r="2907" spans="35:35" x14ac:dyDescent="0.45">
      <c r="AI2907" s="92"/>
    </row>
    <row r="2908" spans="35:35" x14ac:dyDescent="0.45">
      <c r="AI2908" s="92"/>
    </row>
    <row r="2909" spans="35:35" x14ac:dyDescent="0.45">
      <c r="AI2909" s="92"/>
    </row>
    <row r="2910" spans="35:35" x14ac:dyDescent="0.45">
      <c r="AI2910" s="92"/>
    </row>
    <row r="2911" spans="35:35" x14ac:dyDescent="0.45">
      <c r="AI2911" s="92"/>
    </row>
    <row r="2912" spans="35:35" x14ac:dyDescent="0.45">
      <c r="AI2912" s="92"/>
    </row>
    <row r="2913" spans="35:35" x14ac:dyDescent="0.45">
      <c r="AI2913" s="92"/>
    </row>
    <row r="2914" spans="35:35" x14ac:dyDescent="0.45">
      <c r="AI2914" s="92"/>
    </row>
    <row r="2915" spans="35:35" x14ac:dyDescent="0.45">
      <c r="AI2915" s="92"/>
    </row>
    <row r="2916" spans="35:35" x14ac:dyDescent="0.45">
      <c r="AI2916" s="92"/>
    </row>
    <row r="2917" spans="35:35" x14ac:dyDescent="0.45">
      <c r="AI2917" s="92"/>
    </row>
    <row r="2918" spans="35:35" x14ac:dyDescent="0.45">
      <c r="AI2918" s="92"/>
    </row>
    <row r="2919" spans="35:35" x14ac:dyDescent="0.45">
      <c r="AI2919" s="92"/>
    </row>
    <row r="2920" spans="35:35" x14ac:dyDescent="0.45">
      <c r="AI2920" s="92"/>
    </row>
    <row r="2921" spans="35:35" x14ac:dyDescent="0.45">
      <c r="AI2921" s="92"/>
    </row>
    <row r="2922" spans="35:35" x14ac:dyDescent="0.45">
      <c r="AI2922" s="92"/>
    </row>
    <row r="2923" spans="35:35" x14ac:dyDescent="0.45">
      <c r="AI2923" s="92"/>
    </row>
    <row r="2924" spans="35:35" x14ac:dyDescent="0.45">
      <c r="AI2924" s="92"/>
    </row>
    <row r="2925" spans="35:35" x14ac:dyDescent="0.45">
      <c r="AI2925" s="92"/>
    </row>
    <row r="2926" spans="35:35" x14ac:dyDescent="0.45">
      <c r="AI2926" s="92"/>
    </row>
    <row r="2927" spans="35:35" x14ac:dyDescent="0.45">
      <c r="AI2927" s="92"/>
    </row>
    <row r="2928" spans="35:35" x14ac:dyDescent="0.45">
      <c r="AI2928" s="92"/>
    </row>
    <row r="2929" spans="35:35" x14ac:dyDescent="0.45">
      <c r="AI2929" s="92"/>
    </row>
    <row r="2930" spans="35:35" x14ac:dyDescent="0.45">
      <c r="AI2930" s="92"/>
    </row>
    <row r="2931" spans="35:35" x14ac:dyDescent="0.45">
      <c r="AI2931" s="92"/>
    </row>
    <row r="2932" spans="35:35" x14ac:dyDescent="0.45">
      <c r="AI2932" s="92"/>
    </row>
    <row r="2933" spans="35:35" x14ac:dyDescent="0.45">
      <c r="AI2933" s="92"/>
    </row>
    <row r="2934" spans="35:35" x14ac:dyDescent="0.45">
      <c r="AI2934" s="92"/>
    </row>
    <row r="2935" spans="35:35" x14ac:dyDescent="0.45">
      <c r="AI2935" s="92"/>
    </row>
    <row r="2936" spans="35:35" x14ac:dyDescent="0.45">
      <c r="AI2936" s="92"/>
    </row>
    <row r="2937" spans="35:35" x14ac:dyDescent="0.45">
      <c r="AI2937" s="92"/>
    </row>
    <row r="2938" spans="35:35" x14ac:dyDescent="0.45">
      <c r="AI2938" s="92"/>
    </row>
    <row r="2939" spans="35:35" x14ac:dyDescent="0.45">
      <c r="AI2939" s="92"/>
    </row>
    <row r="2940" spans="35:35" x14ac:dyDescent="0.45">
      <c r="AI2940" s="92"/>
    </row>
    <row r="2941" spans="35:35" x14ac:dyDescent="0.45">
      <c r="AI2941" s="92"/>
    </row>
    <row r="2942" spans="35:35" x14ac:dyDescent="0.45">
      <c r="AI2942" s="92"/>
    </row>
    <row r="2943" spans="35:35" x14ac:dyDescent="0.45">
      <c r="AI2943" s="92"/>
    </row>
    <row r="2944" spans="35:35" x14ac:dyDescent="0.45">
      <c r="AI2944" s="92"/>
    </row>
    <row r="2945" spans="35:35" x14ac:dyDescent="0.45">
      <c r="AI2945" s="92"/>
    </row>
    <row r="2946" spans="35:35" x14ac:dyDescent="0.45">
      <c r="AI2946" s="92"/>
    </row>
    <row r="2947" spans="35:35" x14ac:dyDescent="0.45">
      <c r="AI2947" s="92"/>
    </row>
    <row r="2948" spans="35:35" x14ac:dyDescent="0.45">
      <c r="AI2948" s="92"/>
    </row>
    <row r="2949" spans="35:35" x14ac:dyDescent="0.45">
      <c r="AI2949" s="92"/>
    </row>
    <row r="2950" spans="35:35" x14ac:dyDescent="0.45">
      <c r="AI2950" s="92"/>
    </row>
    <row r="2951" spans="35:35" x14ac:dyDescent="0.45">
      <c r="AI2951" s="92"/>
    </row>
    <row r="2952" spans="35:35" x14ac:dyDescent="0.45">
      <c r="AI2952" s="92"/>
    </row>
    <row r="2953" spans="35:35" x14ac:dyDescent="0.45">
      <c r="AI2953" s="92"/>
    </row>
    <row r="2954" spans="35:35" x14ac:dyDescent="0.45">
      <c r="AI2954" s="92"/>
    </row>
    <row r="2955" spans="35:35" x14ac:dyDescent="0.45">
      <c r="AI2955" s="92"/>
    </row>
    <row r="2956" spans="35:35" x14ac:dyDescent="0.45">
      <c r="AI2956" s="92"/>
    </row>
    <row r="2957" spans="35:35" x14ac:dyDescent="0.45">
      <c r="AI2957" s="92"/>
    </row>
    <row r="2958" spans="35:35" x14ac:dyDescent="0.45">
      <c r="AI2958" s="92"/>
    </row>
    <row r="2959" spans="35:35" x14ac:dyDescent="0.45">
      <c r="AI2959" s="92"/>
    </row>
    <row r="2960" spans="35:35" x14ac:dyDescent="0.45">
      <c r="AI2960" s="92"/>
    </row>
    <row r="2961" spans="35:35" x14ac:dyDescent="0.45">
      <c r="AI2961" s="92"/>
    </row>
    <row r="2962" spans="35:35" x14ac:dyDescent="0.45">
      <c r="AI2962" s="92"/>
    </row>
    <row r="2963" spans="35:35" x14ac:dyDescent="0.45">
      <c r="AI2963" s="92"/>
    </row>
    <row r="2964" spans="35:35" x14ac:dyDescent="0.45">
      <c r="AI2964" s="92"/>
    </row>
    <row r="2965" spans="35:35" x14ac:dyDescent="0.45">
      <c r="AI2965" s="92"/>
    </row>
    <row r="2966" spans="35:35" x14ac:dyDescent="0.45">
      <c r="AI2966" s="92"/>
    </row>
    <row r="2967" spans="35:35" x14ac:dyDescent="0.45">
      <c r="AI2967" s="92"/>
    </row>
    <row r="2968" spans="35:35" x14ac:dyDescent="0.45">
      <c r="AI2968" s="92"/>
    </row>
    <row r="2969" spans="35:35" x14ac:dyDescent="0.45">
      <c r="AI2969" s="92"/>
    </row>
    <row r="2970" spans="35:35" x14ac:dyDescent="0.45">
      <c r="AI2970" s="92"/>
    </row>
    <row r="2971" spans="35:35" x14ac:dyDescent="0.45">
      <c r="AI2971" s="92"/>
    </row>
    <row r="2972" spans="35:35" x14ac:dyDescent="0.45">
      <c r="AI2972" s="92"/>
    </row>
    <row r="2973" spans="35:35" x14ac:dyDescent="0.45">
      <c r="AI2973" s="92"/>
    </row>
    <row r="2974" spans="35:35" x14ac:dyDescent="0.45">
      <c r="AI2974" s="92"/>
    </row>
    <row r="2975" spans="35:35" x14ac:dyDescent="0.45">
      <c r="AI2975" s="92"/>
    </row>
    <row r="2976" spans="35:35" x14ac:dyDescent="0.45">
      <c r="AI2976" s="92"/>
    </row>
    <row r="2977" spans="35:35" x14ac:dyDescent="0.45">
      <c r="AI2977" s="92"/>
    </row>
    <row r="2978" spans="35:35" x14ac:dyDescent="0.45">
      <c r="AI2978" s="92"/>
    </row>
    <row r="2979" spans="35:35" x14ac:dyDescent="0.45">
      <c r="AI2979" s="92"/>
    </row>
    <row r="2980" spans="35:35" x14ac:dyDescent="0.45">
      <c r="AI2980" s="92"/>
    </row>
    <row r="2981" spans="35:35" x14ac:dyDescent="0.45">
      <c r="AI2981" s="92"/>
    </row>
    <row r="2982" spans="35:35" x14ac:dyDescent="0.45">
      <c r="AI2982" s="92"/>
    </row>
    <row r="2983" spans="35:35" x14ac:dyDescent="0.45">
      <c r="AI2983" s="92"/>
    </row>
    <row r="2984" spans="35:35" x14ac:dyDescent="0.45">
      <c r="AI2984" s="92"/>
    </row>
    <row r="2985" spans="35:35" x14ac:dyDescent="0.45">
      <c r="AI2985" s="92"/>
    </row>
    <row r="2986" spans="35:35" x14ac:dyDescent="0.45">
      <c r="AI2986" s="92"/>
    </row>
    <row r="2987" spans="35:35" x14ac:dyDescent="0.45">
      <c r="AI2987" s="92"/>
    </row>
    <row r="2988" spans="35:35" x14ac:dyDescent="0.45">
      <c r="AI2988" s="92"/>
    </row>
    <row r="2989" spans="35:35" x14ac:dyDescent="0.45">
      <c r="AI2989" s="92"/>
    </row>
    <row r="2990" spans="35:35" x14ac:dyDescent="0.45">
      <c r="AI2990" s="92"/>
    </row>
    <row r="2991" spans="35:35" x14ac:dyDescent="0.45">
      <c r="AI2991" s="92"/>
    </row>
    <row r="2992" spans="35:35" x14ac:dyDescent="0.45">
      <c r="AI2992" s="92"/>
    </row>
    <row r="2993" spans="35:35" x14ac:dyDescent="0.45">
      <c r="AI2993" s="92"/>
    </row>
    <row r="2994" spans="35:35" x14ac:dyDescent="0.45">
      <c r="AI2994" s="92"/>
    </row>
    <row r="2995" spans="35:35" x14ac:dyDescent="0.45">
      <c r="AI2995" s="92"/>
    </row>
    <row r="2996" spans="35:35" x14ac:dyDescent="0.45">
      <c r="AI2996" s="92"/>
    </row>
    <row r="2997" spans="35:35" x14ac:dyDescent="0.45">
      <c r="AI2997" s="92"/>
    </row>
    <row r="2998" spans="35:35" x14ac:dyDescent="0.45">
      <c r="AI2998" s="92"/>
    </row>
    <row r="2999" spans="35:35" x14ac:dyDescent="0.45">
      <c r="AI2999" s="92"/>
    </row>
    <row r="3000" spans="35:35" x14ac:dyDescent="0.45">
      <c r="AI3000" s="92"/>
    </row>
    <row r="3001" spans="35:35" x14ac:dyDescent="0.45">
      <c r="AI3001" s="92"/>
    </row>
    <row r="3002" spans="35:35" x14ac:dyDescent="0.45">
      <c r="AI3002" s="92"/>
    </row>
    <row r="3003" spans="35:35" x14ac:dyDescent="0.45">
      <c r="AI3003" s="92"/>
    </row>
    <row r="3004" spans="35:35" x14ac:dyDescent="0.45">
      <c r="AI3004" s="92"/>
    </row>
    <row r="3005" spans="35:35" x14ac:dyDescent="0.45">
      <c r="AI3005" s="92"/>
    </row>
    <row r="3006" spans="35:35" x14ac:dyDescent="0.45">
      <c r="AI3006" s="92"/>
    </row>
    <row r="3007" spans="35:35" x14ac:dyDescent="0.45">
      <c r="AI3007" s="92"/>
    </row>
    <row r="3008" spans="35:35" x14ac:dyDescent="0.45">
      <c r="AI3008" s="92"/>
    </row>
    <row r="3009" spans="35:35" x14ac:dyDescent="0.45">
      <c r="AI3009" s="92"/>
    </row>
    <row r="3010" spans="35:35" x14ac:dyDescent="0.45">
      <c r="AI3010" s="92"/>
    </row>
    <row r="3011" spans="35:35" x14ac:dyDescent="0.45">
      <c r="AI3011" s="92"/>
    </row>
    <row r="3012" spans="35:35" x14ac:dyDescent="0.45">
      <c r="AI3012" s="92"/>
    </row>
    <row r="3013" spans="35:35" x14ac:dyDescent="0.45">
      <c r="AI3013" s="92"/>
    </row>
    <row r="3014" spans="35:35" x14ac:dyDescent="0.45">
      <c r="AI3014" s="92"/>
    </row>
    <row r="3015" spans="35:35" x14ac:dyDescent="0.45">
      <c r="AI3015" s="92"/>
    </row>
    <row r="3016" spans="35:35" x14ac:dyDescent="0.45">
      <c r="AI3016" s="92"/>
    </row>
    <row r="3017" spans="35:35" x14ac:dyDescent="0.45">
      <c r="AI3017" s="92"/>
    </row>
    <row r="3018" spans="35:35" x14ac:dyDescent="0.45">
      <c r="AI3018" s="92"/>
    </row>
    <row r="3019" spans="35:35" x14ac:dyDescent="0.45">
      <c r="AI3019" s="92"/>
    </row>
    <row r="3020" spans="35:35" x14ac:dyDescent="0.45">
      <c r="AI3020" s="92"/>
    </row>
    <row r="3021" spans="35:35" x14ac:dyDescent="0.45">
      <c r="AI3021" s="92"/>
    </row>
    <row r="3022" spans="35:35" x14ac:dyDescent="0.45">
      <c r="AI3022" s="92"/>
    </row>
    <row r="3023" spans="35:35" x14ac:dyDescent="0.45">
      <c r="AI3023" s="92"/>
    </row>
    <row r="3024" spans="35:35" x14ac:dyDescent="0.45">
      <c r="AI3024" s="92"/>
    </row>
    <row r="3025" spans="35:35" x14ac:dyDescent="0.45">
      <c r="AI3025" s="92"/>
    </row>
    <row r="3026" spans="35:35" x14ac:dyDescent="0.45">
      <c r="AI3026" s="92"/>
    </row>
    <row r="3027" spans="35:35" x14ac:dyDescent="0.45">
      <c r="AI3027" s="92"/>
    </row>
    <row r="3028" spans="35:35" x14ac:dyDescent="0.45">
      <c r="AI3028" s="92"/>
    </row>
    <row r="3029" spans="35:35" x14ac:dyDescent="0.45">
      <c r="AI3029" s="92"/>
    </row>
    <row r="3030" spans="35:35" x14ac:dyDescent="0.45">
      <c r="AI3030" s="92"/>
    </row>
    <row r="3031" spans="35:35" x14ac:dyDescent="0.45">
      <c r="AI3031" s="92"/>
    </row>
    <row r="3032" spans="35:35" x14ac:dyDescent="0.45">
      <c r="AI3032" s="92"/>
    </row>
    <row r="3033" spans="35:35" x14ac:dyDescent="0.45">
      <c r="AI3033" s="92"/>
    </row>
    <row r="3034" spans="35:35" x14ac:dyDescent="0.45">
      <c r="AI3034" s="92"/>
    </row>
    <row r="3035" spans="35:35" x14ac:dyDescent="0.45">
      <c r="AI3035" s="92"/>
    </row>
    <row r="3036" spans="35:35" x14ac:dyDescent="0.45">
      <c r="AI3036" s="92"/>
    </row>
    <row r="3037" spans="35:35" x14ac:dyDescent="0.45">
      <c r="AI3037" s="92"/>
    </row>
    <row r="3038" spans="35:35" x14ac:dyDescent="0.45">
      <c r="AI3038" s="92"/>
    </row>
    <row r="3039" spans="35:35" x14ac:dyDescent="0.45">
      <c r="AI3039" s="92"/>
    </row>
    <row r="3040" spans="35:35" x14ac:dyDescent="0.45">
      <c r="AI3040" s="92"/>
    </row>
    <row r="3041" spans="35:35" x14ac:dyDescent="0.45">
      <c r="AI3041" s="92"/>
    </row>
    <row r="3042" spans="35:35" x14ac:dyDescent="0.45">
      <c r="AI3042" s="92"/>
    </row>
    <row r="3043" spans="35:35" x14ac:dyDescent="0.45">
      <c r="AI3043" s="92"/>
    </row>
    <row r="3044" spans="35:35" x14ac:dyDescent="0.45">
      <c r="AI3044" s="92"/>
    </row>
    <row r="3045" spans="35:35" x14ac:dyDescent="0.45">
      <c r="AI3045" s="92"/>
    </row>
    <row r="3046" spans="35:35" x14ac:dyDescent="0.45">
      <c r="AI3046" s="92"/>
    </row>
    <row r="3047" spans="35:35" x14ac:dyDescent="0.45">
      <c r="AI3047" s="92"/>
    </row>
    <row r="3048" spans="35:35" x14ac:dyDescent="0.45">
      <c r="AI3048" s="92"/>
    </row>
    <row r="3049" spans="35:35" x14ac:dyDescent="0.45">
      <c r="AI3049" s="92"/>
    </row>
    <row r="3050" spans="35:35" x14ac:dyDescent="0.45">
      <c r="AI3050" s="92"/>
    </row>
    <row r="3051" spans="35:35" x14ac:dyDescent="0.45">
      <c r="AI3051" s="92"/>
    </row>
    <row r="3052" spans="35:35" x14ac:dyDescent="0.45">
      <c r="AI3052" s="92"/>
    </row>
    <row r="3053" spans="35:35" x14ac:dyDescent="0.45">
      <c r="AI3053" s="92"/>
    </row>
    <row r="3054" spans="35:35" x14ac:dyDescent="0.45">
      <c r="AI3054" s="92"/>
    </row>
    <row r="3055" spans="35:35" x14ac:dyDescent="0.45">
      <c r="AI3055" s="92"/>
    </row>
    <row r="3056" spans="35:35" x14ac:dyDescent="0.45">
      <c r="AI3056" s="92"/>
    </row>
    <row r="3057" spans="35:35" x14ac:dyDescent="0.45">
      <c r="AI3057" s="92"/>
    </row>
    <row r="3058" spans="35:35" x14ac:dyDescent="0.45">
      <c r="AI3058" s="92"/>
    </row>
    <row r="3059" spans="35:35" x14ac:dyDescent="0.45">
      <c r="AI3059" s="92"/>
    </row>
    <row r="3060" spans="35:35" x14ac:dyDescent="0.45">
      <c r="AI3060" s="92"/>
    </row>
    <row r="3061" spans="35:35" x14ac:dyDescent="0.45">
      <c r="AI3061" s="92"/>
    </row>
    <row r="3062" spans="35:35" x14ac:dyDescent="0.45">
      <c r="AI3062" s="92"/>
    </row>
    <row r="3063" spans="35:35" x14ac:dyDescent="0.45">
      <c r="AI3063" s="92"/>
    </row>
    <row r="3064" spans="35:35" x14ac:dyDescent="0.45">
      <c r="AI3064" s="92"/>
    </row>
    <row r="3065" spans="35:35" x14ac:dyDescent="0.45">
      <c r="AI3065" s="92"/>
    </row>
    <row r="3066" spans="35:35" x14ac:dyDescent="0.45">
      <c r="AI3066" s="92"/>
    </row>
    <row r="3067" spans="35:35" x14ac:dyDescent="0.45">
      <c r="AI3067" s="92"/>
    </row>
    <row r="3068" spans="35:35" x14ac:dyDescent="0.45">
      <c r="AI3068" s="92"/>
    </row>
    <row r="3069" spans="35:35" x14ac:dyDescent="0.45">
      <c r="AI3069" s="92"/>
    </row>
    <row r="3070" spans="35:35" x14ac:dyDescent="0.45">
      <c r="AI3070" s="92"/>
    </row>
    <row r="3071" spans="35:35" x14ac:dyDescent="0.45">
      <c r="AI3071" s="92"/>
    </row>
    <row r="3072" spans="35:35" x14ac:dyDescent="0.45">
      <c r="AI3072" s="92"/>
    </row>
    <row r="3073" spans="35:35" x14ac:dyDescent="0.45">
      <c r="AI3073" s="92"/>
    </row>
    <row r="3074" spans="35:35" x14ac:dyDescent="0.45">
      <c r="AI3074" s="92"/>
    </row>
    <row r="3075" spans="35:35" x14ac:dyDescent="0.45">
      <c r="AI3075" s="92"/>
    </row>
    <row r="3076" spans="35:35" x14ac:dyDescent="0.45">
      <c r="AI3076" s="92"/>
    </row>
    <row r="3077" spans="35:35" x14ac:dyDescent="0.45">
      <c r="AI3077" s="92"/>
    </row>
    <row r="3078" spans="35:35" x14ac:dyDescent="0.45">
      <c r="AI3078" s="92"/>
    </row>
    <row r="3079" spans="35:35" x14ac:dyDescent="0.45">
      <c r="AI3079" s="92"/>
    </row>
    <row r="3080" spans="35:35" x14ac:dyDescent="0.45">
      <c r="AI3080" s="92"/>
    </row>
    <row r="3081" spans="35:35" x14ac:dyDescent="0.45">
      <c r="AI3081" s="92"/>
    </row>
    <row r="3082" spans="35:35" x14ac:dyDescent="0.45">
      <c r="AI3082" s="92"/>
    </row>
    <row r="3083" spans="35:35" x14ac:dyDescent="0.45">
      <c r="AI3083" s="92"/>
    </row>
    <row r="3084" spans="35:35" x14ac:dyDescent="0.45">
      <c r="AI3084" s="92"/>
    </row>
    <row r="3085" spans="35:35" x14ac:dyDescent="0.45">
      <c r="AI3085" s="92"/>
    </row>
    <row r="3086" spans="35:35" x14ac:dyDescent="0.45">
      <c r="AI3086" s="92"/>
    </row>
    <row r="3087" spans="35:35" x14ac:dyDescent="0.45">
      <c r="AI3087" s="92"/>
    </row>
    <row r="3088" spans="35:35" x14ac:dyDescent="0.45">
      <c r="AI3088" s="92"/>
    </row>
    <row r="3089" spans="35:35" x14ac:dyDescent="0.45">
      <c r="AI3089" s="92"/>
    </row>
    <row r="3090" spans="35:35" x14ac:dyDescent="0.45">
      <c r="AI3090" s="92"/>
    </row>
    <row r="3091" spans="35:35" x14ac:dyDescent="0.45">
      <c r="AI3091" s="92"/>
    </row>
    <row r="3092" spans="35:35" x14ac:dyDescent="0.45">
      <c r="AI3092" s="92"/>
    </row>
    <row r="3093" spans="35:35" x14ac:dyDescent="0.45">
      <c r="AI3093" s="92"/>
    </row>
    <row r="3094" spans="35:35" x14ac:dyDescent="0.45">
      <c r="AI3094" s="92"/>
    </row>
    <row r="3095" spans="35:35" x14ac:dyDescent="0.45">
      <c r="AI3095" s="92"/>
    </row>
    <row r="3096" spans="35:35" x14ac:dyDescent="0.45">
      <c r="AI3096" s="92"/>
    </row>
    <row r="3097" spans="35:35" x14ac:dyDescent="0.45">
      <c r="AI3097" s="92"/>
    </row>
    <row r="3098" spans="35:35" x14ac:dyDescent="0.45">
      <c r="AI3098" s="92"/>
    </row>
    <row r="3099" spans="35:35" x14ac:dyDescent="0.45">
      <c r="AI3099" s="92"/>
    </row>
    <row r="3100" spans="35:35" x14ac:dyDescent="0.45">
      <c r="AI3100" s="92"/>
    </row>
    <row r="3101" spans="35:35" x14ac:dyDescent="0.45">
      <c r="AI3101" s="92"/>
    </row>
    <row r="3102" spans="35:35" x14ac:dyDescent="0.45">
      <c r="AI3102" s="92"/>
    </row>
    <row r="3103" spans="35:35" x14ac:dyDescent="0.45">
      <c r="AI3103" s="92"/>
    </row>
    <row r="3104" spans="35:35" x14ac:dyDescent="0.45">
      <c r="AI3104" s="92"/>
    </row>
    <row r="3105" spans="35:35" x14ac:dyDescent="0.45">
      <c r="AI3105" s="92"/>
    </row>
    <row r="3106" spans="35:35" x14ac:dyDescent="0.45">
      <c r="AI3106" s="92"/>
    </row>
    <row r="3107" spans="35:35" x14ac:dyDescent="0.45">
      <c r="AI3107" s="92"/>
    </row>
    <row r="3108" spans="35:35" x14ac:dyDescent="0.45">
      <c r="AI3108" s="92"/>
    </row>
    <row r="3109" spans="35:35" x14ac:dyDescent="0.45">
      <c r="AI3109" s="92"/>
    </row>
    <row r="3110" spans="35:35" x14ac:dyDescent="0.45">
      <c r="AI3110" s="92"/>
    </row>
    <row r="3111" spans="35:35" x14ac:dyDescent="0.45">
      <c r="AI3111" s="92"/>
    </row>
    <row r="3112" spans="35:35" x14ac:dyDescent="0.45">
      <c r="AI3112" s="92"/>
    </row>
    <row r="3113" spans="35:35" x14ac:dyDescent="0.45">
      <c r="AI3113" s="92"/>
    </row>
    <row r="3114" spans="35:35" x14ac:dyDescent="0.45">
      <c r="AI3114" s="92"/>
    </row>
    <row r="3115" spans="35:35" x14ac:dyDescent="0.45">
      <c r="AI3115" s="92"/>
    </row>
    <row r="3116" spans="35:35" x14ac:dyDescent="0.45">
      <c r="AI3116" s="92"/>
    </row>
    <row r="3117" spans="35:35" x14ac:dyDescent="0.45">
      <c r="AI3117" s="92"/>
    </row>
    <row r="3118" spans="35:35" x14ac:dyDescent="0.45">
      <c r="AI3118" s="92"/>
    </row>
    <row r="3119" spans="35:35" x14ac:dyDescent="0.45">
      <c r="AI3119" s="92"/>
    </row>
    <row r="3120" spans="35:35" x14ac:dyDescent="0.45">
      <c r="AI3120" s="92"/>
    </row>
    <row r="3121" spans="35:35" x14ac:dyDescent="0.45">
      <c r="AI3121" s="92"/>
    </row>
    <row r="3122" spans="35:35" x14ac:dyDescent="0.45">
      <c r="AI3122" s="92"/>
    </row>
    <row r="3123" spans="35:35" x14ac:dyDescent="0.45">
      <c r="AI3123" s="92"/>
    </row>
    <row r="3124" spans="35:35" x14ac:dyDescent="0.45">
      <c r="AI3124" s="92"/>
    </row>
    <row r="3125" spans="35:35" x14ac:dyDescent="0.45">
      <c r="AI3125" s="92"/>
    </row>
    <row r="3126" spans="35:35" x14ac:dyDescent="0.45">
      <c r="AI3126" s="92"/>
    </row>
    <row r="3127" spans="35:35" x14ac:dyDescent="0.45">
      <c r="AI3127" s="92"/>
    </row>
    <row r="3128" spans="35:35" x14ac:dyDescent="0.45">
      <c r="AI3128" s="92"/>
    </row>
    <row r="3129" spans="35:35" x14ac:dyDescent="0.45">
      <c r="AI3129" s="92"/>
    </row>
    <row r="3130" spans="35:35" x14ac:dyDescent="0.45">
      <c r="AI3130" s="92"/>
    </row>
    <row r="3131" spans="35:35" x14ac:dyDescent="0.45">
      <c r="AI3131" s="92"/>
    </row>
    <row r="3132" spans="35:35" x14ac:dyDescent="0.45">
      <c r="AI3132" s="92"/>
    </row>
    <row r="3133" spans="35:35" x14ac:dyDescent="0.45">
      <c r="AI3133" s="92"/>
    </row>
    <row r="3134" spans="35:35" x14ac:dyDescent="0.45">
      <c r="AI3134" s="92"/>
    </row>
    <row r="3135" spans="35:35" x14ac:dyDescent="0.45">
      <c r="AI3135" s="92"/>
    </row>
    <row r="3136" spans="35:35" x14ac:dyDescent="0.45">
      <c r="AI3136" s="92"/>
    </row>
    <row r="3137" spans="35:35" x14ac:dyDescent="0.45">
      <c r="AI3137" s="92"/>
    </row>
    <row r="3138" spans="35:35" x14ac:dyDescent="0.45">
      <c r="AI3138" s="92"/>
    </row>
    <row r="3139" spans="35:35" x14ac:dyDescent="0.45">
      <c r="AI3139" s="92"/>
    </row>
    <row r="3140" spans="35:35" x14ac:dyDescent="0.45">
      <c r="AI3140" s="92"/>
    </row>
    <row r="3141" spans="35:35" x14ac:dyDescent="0.45">
      <c r="AI3141" s="92"/>
    </row>
    <row r="3142" spans="35:35" x14ac:dyDescent="0.45">
      <c r="AI3142" s="92"/>
    </row>
    <row r="3143" spans="35:35" x14ac:dyDescent="0.45">
      <c r="AI3143" s="92"/>
    </row>
    <row r="3144" spans="35:35" x14ac:dyDescent="0.45">
      <c r="AI3144" s="92"/>
    </row>
    <row r="3145" spans="35:35" x14ac:dyDescent="0.45">
      <c r="AI3145" s="92"/>
    </row>
    <row r="3146" spans="35:35" x14ac:dyDescent="0.45">
      <c r="AI3146" s="92"/>
    </row>
    <row r="3147" spans="35:35" x14ac:dyDescent="0.45">
      <c r="AI3147" s="92"/>
    </row>
    <row r="3148" spans="35:35" x14ac:dyDescent="0.45">
      <c r="AI3148" s="92"/>
    </row>
    <row r="3149" spans="35:35" x14ac:dyDescent="0.45">
      <c r="AI3149" s="92"/>
    </row>
    <row r="3150" spans="35:35" x14ac:dyDescent="0.45">
      <c r="AI3150" s="92"/>
    </row>
    <row r="3151" spans="35:35" x14ac:dyDescent="0.45">
      <c r="AI3151" s="92"/>
    </row>
    <row r="3152" spans="35:35" x14ac:dyDescent="0.45">
      <c r="AI3152" s="92"/>
    </row>
    <row r="3153" spans="35:35" x14ac:dyDescent="0.45">
      <c r="AI3153" s="92"/>
    </row>
    <row r="3154" spans="35:35" x14ac:dyDescent="0.45">
      <c r="AI3154" s="92"/>
    </row>
    <row r="3155" spans="35:35" x14ac:dyDescent="0.45">
      <c r="AI3155" s="92"/>
    </row>
    <row r="3156" spans="35:35" x14ac:dyDescent="0.45">
      <c r="AI3156" s="92"/>
    </row>
    <row r="3157" spans="35:35" x14ac:dyDescent="0.45">
      <c r="AI3157" s="92"/>
    </row>
    <row r="3158" spans="35:35" x14ac:dyDescent="0.45">
      <c r="AI3158" s="92"/>
    </row>
    <row r="3159" spans="35:35" x14ac:dyDescent="0.45">
      <c r="AI3159" s="92"/>
    </row>
    <row r="3160" spans="35:35" x14ac:dyDescent="0.45">
      <c r="AI3160" s="92"/>
    </row>
    <row r="3161" spans="35:35" x14ac:dyDescent="0.45">
      <c r="AI3161" s="92"/>
    </row>
    <row r="3162" spans="35:35" x14ac:dyDescent="0.45">
      <c r="AI3162" s="92"/>
    </row>
    <row r="3163" spans="35:35" x14ac:dyDescent="0.45">
      <c r="AI3163" s="92"/>
    </row>
    <row r="3164" spans="35:35" x14ac:dyDescent="0.45">
      <c r="AI3164" s="92"/>
    </row>
    <row r="3165" spans="35:35" x14ac:dyDescent="0.45">
      <c r="AI3165" s="92"/>
    </row>
    <row r="3166" spans="35:35" x14ac:dyDescent="0.45">
      <c r="AI3166" s="92"/>
    </row>
    <row r="3167" spans="35:35" x14ac:dyDescent="0.45">
      <c r="AI3167" s="92"/>
    </row>
    <row r="3168" spans="35:35" x14ac:dyDescent="0.45">
      <c r="AI3168" s="92"/>
    </row>
    <row r="3169" spans="35:35" x14ac:dyDescent="0.45">
      <c r="AI3169" s="92"/>
    </row>
    <row r="3170" spans="35:35" x14ac:dyDescent="0.45">
      <c r="AI3170" s="92"/>
    </row>
    <row r="3171" spans="35:35" x14ac:dyDescent="0.45">
      <c r="AI3171" s="92"/>
    </row>
    <row r="3172" spans="35:35" x14ac:dyDescent="0.45">
      <c r="AI3172" s="92"/>
    </row>
    <row r="3173" spans="35:35" x14ac:dyDescent="0.45">
      <c r="AI3173" s="92"/>
    </row>
    <row r="3174" spans="35:35" x14ac:dyDescent="0.45">
      <c r="AI3174" s="92"/>
    </row>
    <row r="3175" spans="35:35" x14ac:dyDescent="0.45">
      <c r="AI3175" s="92"/>
    </row>
    <row r="3176" spans="35:35" x14ac:dyDescent="0.45">
      <c r="AI3176" s="92"/>
    </row>
    <row r="3177" spans="35:35" x14ac:dyDescent="0.45">
      <c r="AI3177" s="92"/>
    </row>
    <row r="3178" spans="35:35" x14ac:dyDescent="0.45">
      <c r="AI3178" s="92"/>
    </row>
    <row r="3179" spans="35:35" x14ac:dyDescent="0.45">
      <c r="AI3179" s="92"/>
    </row>
    <row r="3180" spans="35:35" x14ac:dyDescent="0.45">
      <c r="AI3180" s="92"/>
    </row>
    <row r="3181" spans="35:35" x14ac:dyDescent="0.45">
      <c r="AI3181" s="92"/>
    </row>
    <row r="3182" spans="35:35" x14ac:dyDescent="0.45">
      <c r="AI3182" s="92"/>
    </row>
    <row r="3183" spans="35:35" x14ac:dyDescent="0.45">
      <c r="AI3183" s="92"/>
    </row>
    <row r="3184" spans="35:35" x14ac:dyDescent="0.45">
      <c r="AI3184" s="92"/>
    </row>
    <row r="3185" spans="35:35" x14ac:dyDescent="0.45">
      <c r="AI3185" s="92"/>
    </row>
    <row r="3186" spans="35:35" x14ac:dyDescent="0.45">
      <c r="AI3186" s="92"/>
    </row>
    <row r="3187" spans="35:35" x14ac:dyDescent="0.45">
      <c r="AI3187" s="92"/>
    </row>
    <row r="3188" spans="35:35" x14ac:dyDescent="0.45">
      <c r="AI3188" s="92"/>
    </row>
    <row r="3189" spans="35:35" x14ac:dyDescent="0.45">
      <c r="AI3189" s="92"/>
    </row>
    <row r="3190" spans="35:35" x14ac:dyDescent="0.45">
      <c r="AI3190" s="92"/>
    </row>
    <row r="3191" spans="35:35" x14ac:dyDescent="0.45">
      <c r="AI3191" s="92"/>
    </row>
    <row r="3192" spans="35:35" x14ac:dyDescent="0.45">
      <c r="AI3192" s="92"/>
    </row>
    <row r="3193" spans="35:35" x14ac:dyDescent="0.45">
      <c r="AI3193" s="92"/>
    </row>
    <row r="3194" spans="35:35" x14ac:dyDescent="0.45">
      <c r="AI3194" s="92"/>
    </row>
    <row r="3195" spans="35:35" x14ac:dyDescent="0.45">
      <c r="AI3195" s="92"/>
    </row>
    <row r="3196" spans="35:35" x14ac:dyDescent="0.45">
      <c r="AI3196" s="92"/>
    </row>
    <row r="3197" spans="35:35" x14ac:dyDescent="0.45">
      <c r="AI3197" s="92"/>
    </row>
    <row r="3198" spans="35:35" x14ac:dyDescent="0.45">
      <c r="AI3198" s="92"/>
    </row>
    <row r="3199" spans="35:35" x14ac:dyDescent="0.45">
      <c r="AI3199" s="92"/>
    </row>
    <row r="3200" spans="35:35" x14ac:dyDescent="0.45">
      <c r="AI3200" s="92"/>
    </row>
    <row r="3201" spans="35:35" x14ac:dyDescent="0.45">
      <c r="AI3201" s="92"/>
    </row>
    <row r="3202" spans="35:35" x14ac:dyDescent="0.45">
      <c r="AI3202" s="92"/>
    </row>
    <row r="3203" spans="35:35" x14ac:dyDescent="0.45">
      <c r="AI3203" s="92"/>
    </row>
    <row r="3204" spans="35:35" x14ac:dyDescent="0.45">
      <c r="AI3204" s="92"/>
    </row>
    <row r="3205" spans="35:35" x14ac:dyDescent="0.45">
      <c r="AI3205" s="92"/>
    </row>
    <row r="3206" spans="35:35" x14ac:dyDescent="0.45">
      <c r="AI3206" s="92"/>
    </row>
    <row r="3207" spans="35:35" x14ac:dyDescent="0.45">
      <c r="AI3207" s="92"/>
    </row>
    <row r="3208" spans="35:35" x14ac:dyDescent="0.45">
      <c r="AI3208" s="92"/>
    </row>
    <row r="3209" spans="35:35" x14ac:dyDescent="0.45">
      <c r="AI3209" s="92"/>
    </row>
    <row r="3210" spans="35:35" x14ac:dyDescent="0.45">
      <c r="AI3210" s="92"/>
    </row>
    <row r="3211" spans="35:35" x14ac:dyDescent="0.45">
      <c r="AI3211" s="92"/>
    </row>
    <row r="3212" spans="35:35" x14ac:dyDescent="0.45">
      <c r="AI3212" s="92"/>
    </row>
    <row r="3213" spans="35:35" x14ac:dyDescent="0.45">
      <c r="AI3213" s="92"/>
    </row>
    <row r="3214" spans="35:35" x14ac:dyDescent="0.45">
      <c r="AI3214" s="92"/>
    </row>
    <row r="3215" spans="35:35" x14ac:dyDescent="0.45">
      <c r="AI3215" s="92"/>
    </row>
    <row r="3216" spans="35:35" x14ac:dyDescent="0.45">
      <c r="AI3216" s="92"/>
    </row>
    <row r="3217" spans="35:35" x14ac:dyDescent="0.45">
      <c r="AI3217" s="92"/>
    </row>
    <row r="3218" spans="35:35" x14ac:dyDescent="0.45">
      <c r="AI3218" s="92"/>
    </row>
    <row r="3219" spans="35:35" x14ac:dyDescent="0.45">
      <c r="AI3219" s="92"/>
    </row>
    <row r="3220" spans="35:35" x14ac:dyDescent="0.45">
      <c r="AI3220" s="92"/>
    </row>
    <row r="3221" spans="35:35" x14ac:dyDescent="0.45">
      <c r="AI3221" s="92"/>
    </row>
    <row r="3222" spans="35:35" x14ac:dyDescent="0.45">
      <c r="AI3222" s="92"/>
    </row>
    <row r="3223" spans="35:35" x14ac:dyDescent="0.45">
      <c r="AI3223" s="92"/>
    </row>
    <row r="3224" spans="35:35" x14ac:dyDescent="0.45">
      <c r="AI3224" s="92"/>
    </row>
    <row r="3225" spans="35:35" x14ac:dyDescent="0.45">
      <c r="AI3225" s="92"/>
    </row>
    <row r="3226" spans="35:35" x14ac:dyDescent="0.45">
      <c r="AI3226" s="92"/>
    </row>
    <row r="3227" spans="35:35" x14ac:dyDescent="0.45">
      <c r="AI3227" s="92"/>
    </row>
    <row r="3228" spans="35:35" x14ac:dyDescent="0.45">
      <c r="AI3228" s="92"/>
    </row>
    <row r="3229" spans="35:35" x14ac:dyDescent="0.45">
      <c r="AI3229" s="92"/>
    </row>
    <row r="3230" spans="35:35" x14ac:dyDescent="0.45">
      <c r="AI3230" s="92"/>
    </row>
    <row r="3231" spans="35:35" x14ac:dyDescent="0.45">
      <c r="AI3231" s="92"/>
    </row>
    <row r="3232" spans="35:35" x14ac:dyDescent="0.45">
      <c r="AI3232" s="92"/>
    </row>
    <row r="3233" spans="35:35" x14ac:dyDescent="0.45">
      <c r="AI3233" s="92"/>
    </row>
    <row r="3234" spans="35:35" x14ac:dyDescent="0.45">
      <c r="AI3234" s="92"/>
    </row>
    <row r="3235" spans="35:35" x14ac:dyDescent="0.45">
      <c r="AI3235" s="92"/>
    </row>
    <row r="3236" spans="35:35" x14ac:dyDescent="0.45">
      <c r="AI3236" s="92"/>
    </row>
    <row r="3237" spans="35:35" x14ac:dyDescent="0.45">
      <c r="AI3237" s="92"/>
    </row>
    <row r="3238" spans="35:35" x14ac:dyDescent="0.45">
      <c r="AI3238" s="92"/>
    </row>
    <row r="3239" spans="35:35" x14ac:dyDescent="0.45">
      <c r="AI3239" s="92"/>
    </row>
    <row r="3240" spans="35:35" x14ac:dyDescent="0.45">
      <c r="AI3240" s="92"/>
    </row>
    <row r="3241" spans="35:35" x14ac:dyDescent="0.45">
      <c r="AI3241" s="92"/>
    </row>
    <row r="3242" spans="35:35" x14ac:dyDescent="0.45">
      <c r="AI3242" s="92"/>
    </row>
    <row r="3243" spans="35:35" x14ac:dyDescent="0.45">
      <c r="AI3243" s="92"/>
    </row>
    <row r="3244" spans="35:35" x14ac:dyDescent="0.45">
      <c r="AI3244" s="92"/>
    </row>
    <row r="3245" spans="35:35" x14ac:dyDescent="0.45">
      <c r="AI3245" s="92"/>
    </row>
    <row r="3246" spans="35:35" x14ac:dyDescent="0.45">
      <c r="AI3246" s="92"/>
    </row>
    <row r="3247" spans="35:35" x14ac:dyDescent="0.45">
      <c r="AI3247" s="92"/>
    </row>
    <row r="3248" spans="35:35" x14ac:dyDescent="0.45">
      <c r="AI3248" s="92"/>
    </row>
    <row r="3249" spans="35:35" x14ac:dyDescent="0.45">
      <c r="AI3249" s="92"/>
    </row>
    <row r="3250" spans="35:35" x14ac:dyDescent="0.45">
      <c r="AI3250" s="92"/>
    </row>
    <row r="3251" spans="35:35" x14ac:dyDescent="0.45">
      <c r="AI3251" s="92"/>
    </row>
    <row r="3252" spans="35:35" x14ac:dyDescent="0.45">
      <c r="AI3252" s="92"/>
    </row>
    <row r="3253" spans="35:35" x14ac:dyDescent="0.45">
      <c r="AI3253" s="92"/>
    </row>
    <row r="3254" spans="35:35" x14ac:dyDescent="0.45">
      <c r="AI3254" s="92"/>
    </row>
    <row r="3255" spans="35:35" x14ac:dyDescent="0.45">
      <c r="AI3255" s="92"/>
    </row>
    <row r="3256" spans="35:35" x14ac:dyDescent="0.45">
      <c r="AI3256" s="92"/>
    </row>
    <row r="3257" spans="35:35" x14ac:dyDescent="0.45">
      <c r="AI3257" s="92"/>
    </row>
    <row r="3258" spans="35:35" x14ac:dyDescent="0.45">
      <c r="AI3258" s="92"/>
    </row>
    <row r="3259" spans="35:35" x14ac:dyDescent="0.45">
      <c r="AI3259" s="92"/>
    </row>
    <row r="3260" spans="35:35" x14ac:dyDescent="0.45">
      <c r="AI3260" s="92"/>
    </row>
    <row r="3261" spans="35:35" x14ac:dyDescent="0.45">
      <c r="AI3261" s="92"/>
    </row>
    <row r="3262" spans="35:35" x14ac:dyDescent="0.45">
      <c r="AI3262" s="92"/>
    </row>
    <row r="3263" spans="35:35" x14ac:dyDescent="0.45">
      <c r="AI3263" s="92"/>
    </row>
    <row r="3264" spans="35:35" x14ac:dyDescent="0.45">
      <c r="AI3264" s="92"/>
    </row>
    <row r="3265" spans="35:35" x14ac:dyDescent="0.45">
      <c r="AI3265" s="92"/>
    </row>
    <row r="3266" spans="35:35" x14ac:dyDescent="0.45">
      <c r="AI3266" s="92"/>
    </row>
    <row r="3267" spans="35:35" x14ac:dyDescent="0.45">
      <c r="AI3267" s="92"/>
    </row>
    <row r="3268" spans="35:35" x14ac:dyDescent="0.45">
      <c r="AI3268" s="92"/>
    </row>
    <row r="3269" spans="35:35" x14ac:dyDescent="0.45">
      <c r="AI3269" s="92"/>
    </row>
    <row r="3270" spans="35:35" x14ac:dyDescent="0.45">
      <c r="AI3270" s="92"/>
    </row>
    <row r="3271" spans="35:35" x14ac:dyDescent="0.45">
      <c r="AI3271" s="92"/>
    </row>
    <row r="3272" spans="35:35" x14ac:dyDescent="0.45">
      <c r="AI3272" s="92"/>
    </row>
    <row r="3273" spans="35:35" x14ac:dyDescent="0.45">
      <c r="AI3273" s="92"/>
    </row>
    <row r="3274" spans="35:35" x14ac:dyDescent="0.45">
      <c r="AI3274" s="92"/>
    </row>
    <row r="3275" spans="35:35" x14ac:dyDescent="0.45">
      <c r="AI3275" s="92"/>
    </row>
    <row r="3276" spans="35:35" x14ac:dyDescent="0.45">
      <c r="AI3276" s="92"/>
    </row>
    <row r="3277" spans="35:35" x14ac:dyDescent="0.45">
      <c r="AI3277" s="92"/>
    </row>
    <row r="3278" spans="35:35" x14ac:dyDescent="0.45">
      <c r="AI3278" s="92"/>
    </row>
    <row r="3279" spans="35:35" x14ac:dyDescent="0.45">
      <c r="AI3279" s="92"/>
    </row>
    <row r="3280" spans="35:35" x14ac:dyDescent="0.45">
      <c r="AI3280" s="92"/>
    </row>
    <row r="3281" spans="35:35" x14ac:dyDescent="0.45">
      <c r="AI3281" s="92"/>
    </row>
    <row r="3282" spans="35:35" x14ac:dyDescent="0.45">
      <c r="AI3282" s="92"/>
    </row>
    <row r="3283" spans="35:35" x14ac:dyDescent="0.45">
      <c r="AI3283" s="92"/>
    </row>
    <row r="3284" spans="35:35" x14ac:dyDescent="0.45">
      <c r="AI3284" s="92"/>
    </row>
    <row r="3285" spans="35:35" x14ac:dyDescent="0.45">
      <c r="AI3285" s="92"/>
    </row>
    <row r="3286" spans="35:35" x14ac:dyDescent="0.45">
      <c r="AI3286" s="92"/>
    </row>
    <row r="3287" spans="35:35" x14ac:dyDescent="0.45">
      <c r="AI3287" s="92"/>
    </row>
    <row r="3288" spans="35:35" x14ac:dyDescent="0.45">
      <c r="AI3288" s="92"/>
    </row>
    <row r="3289" spans="35:35" x14ac:dyDescent="0.45">
      <c r="AI3289" s="92"/>
    </row>
    <row r="3290" spans="35:35" x14ac:dyDescent="0.45">
      <c r="AI3290" s="92"/>
    </row>
    <row r="3291" spans="35:35" x14ac:dyDescent="0.45">
      <c r="AI3291" s="92"/>
    </row>
    <row r="3292" spans="35:35" x14ac:dyDescent="0.45">
      <c r="AI3292" s="92"/>
    </row>
    <row r="3293" spans="35:35" x14ac:dyDescent="0.45">
      <c r="AI3293" s="92"/>
    </row>
    <row r="3294" spans="35:35" x14ac:dyDescent="0.45">
      <c r="AI3294" s="92"/>
    </row>
    <row r="3295" spans="35:35" x14ac:dyDescent="0.45">
      <c r="AI3295" s="92"/>
    </row>
    <row r="3296" spans="35:35" x14ac:dyDescent="0.45">
      <c r="AI3296" s="92"/>
    </row>
    <row r="3297" spans="35:35" x14ac:dyDescent="0.45">
      <c r="AI3297" s="92"/>
    </row>
    <row r="3298" spans="35:35" x14ac:dyDescent="0.45">
      <c r="AI3298" s="92"/>
    </row>
    <row r="3299" spans="35:35" x14ac:dyDescent="0.45">
      <c r="AI3299" s="92"/>
    </row>
    <row r="3300" spans="35:35" x14ac:dyDescent="0.45">
      <c r="AI3300" s="92"/>
    </row>
    <row r="3301" spans="35:35" x14ac:dyDescent="0.45">
      <c r="AI3301" s="92"/>
    </row>
    <row r="3302" spans="35:35" x14ac:dyDescent="0.45">
      <c r="AI3302" s="92"/>
    </row>
    <row r="3303" spans="35:35" x14ac:dyDescent="0.45">
      <c r="AI3303" s="92"/>
    </row>
    <row r="3304" spans="35:35" x14ac:dyDescent="0.45">
      <c r="AI3304" s="92"/>
    </row>
    <row r="3305" spans="35:35" x14ac:dyDescent="0.45">
      <c r="AI3305" s="92"/>
    </row>
    <row r="3306" spans="35:35" x14ac:dyDescent="0.45">
      <c r="AI3306" s="92"/>
    </row>
    <row r="3307" spans="35:35" x14ac:dyDescent="0.45">
      <c r="AI3307" s="92"/>
    </row>
    <row r="3308" spans="35:35" x14ac:dyDescent="0.45">
      <c r="AI3308" s="92"/>
    </row>
    <row r="3309" spans="35:35" x14ac:dyDescent="0.45">
      <c r="AI3309" s="92"/>
    </row>
    <row r="3310" spans="35:35" x14ac:dyDescent="0.45">
      <c r="AI3310" s="92"/>
    </row>
    <row r="3311" spans="35:35" x14ac:dyDescent="0.45">
      <c r="AI3311" s="92"/>
    </row>
    <row r="3312" spans="35:35" x14ac:dyDescent="0.45">
      <c r="AI3312" s="92"/>
    </row>
    <row r="3313" spans="35:35" x14ac:dyDescent="0.45">
      <c r="AI3313" s="92"/>
    </row>
    <row r="3314" spans="35:35" x14ac:dyDescent="0.45">
      <c r="AI3314" s="92"/>
    </row>
    <row r="3315" spans="35:35" x14ac:dyDescent="0.45">
      <c r="AI3315" s="92"/>
    </row>
    <row r="3316" spans="35:35" x14ac:dyDescent="0.45">
      <c r="AI3316" s="92"/>
    </row>
    <row r="3317" spans="35:35" x14ac:dyDescent="0.45">
      <c r="AI3317" s="92"/>
    </row>
    <row r="3318" spans="35:35" x14ac:dyDescent="0.45">
      <c r="AI3318" s="92"/>
    </row>
    <row r="3319" spans="35:35" x14ac:dyDescent="0.45">
      <c r="AI3319" s="92"/>
    </row>
    <row r="3320" spans="35:35" x14ac:dyDescent="0.45">
      <c r="AI3320" s="92"/>
    </row>
    <row r="3321" spans="35:35" x14ac:dyDescent="0.45">
      <c r="AI3321" s="92"/>
    </row>
    <row r="3322" spans="35:35" x14ac:dyDescent="0.45">
      <c r="AI3322" s="92"/>
    </row>
    <row r="3323" spans="35:35" x14ac:dyDescent="0.45">
      <c r="AI3323" s="92"/>
    </row>
    <row r="3324" spans="35:35" x14ac:dyDescent="0.45">
      <c r="AI3324" s="92"/>
    </row>
    <row r="3325" spans="35:35" x14ac:dyDescent="0.45">
      <c r="AI3325" s="92"/>
    </row>
    <row r="3326" spans="35:35" x14ac:dyDescent="0.45">
      <c r="AI3326" s="92"/>
    </row>
    <row r="3327" spans="35:35" x14ac:dyDescent="0.45">
      <c r="AI3327" s="92"/>
    </row>
    <row r="3328" spans="35:35" x14ac:dyDescent="0.45">
      <c r="AI3328" s="92"/>
    </row>
    <row r="3329" spans="35:35" x14ac:dyDescent="0.45">
      <c r="AI3329" s="92"/>
    </row>
    <row r="3330" spans="35:35" x14ac:dyDescent="0.45">
      <c r="AI3330" s="92"/>
    </row>
    <row r="3331" spans="35:35" x14ac:dyDescent="0.45">
      <c r="AI3331" s="92"/>
    </row>
    <row r="3332" spans="35:35" x14ac:dyDescent="0.45">
      <c r="AI3332" s="92"/>
    </row>
    <row r="3333" spans="35:35" x14ac:dyDescent="0.45">
      <c r="AI3333" s="92"/>
    </row>
    <row r="3334" spans="35:35" x14ac:dyDescent="0.45">
      <c r="AI3334" s="92"/>
    </row>
    <row r="3335" spans="35:35" x14ac:dyDescent="0.45">
      <c r="AI3335" s="92"/>
    </row>
    <row r="3336" spans="35:35" x14ac:dyDescent="0.45">
      <c r="AI3336" s="92"/>
    </row>
    <row r="3337" spans="35:35" x14ac:dyDescent="0.45">
      <c r="AI3337" s="92"/>
    </row>
    <row r="3338" spans="35:35" x14ac:dyDescent="0.45">
      <c r="AI3338" s="92"/>
    </row>
    <row r="3339" spans="35:35" x14ac:dyDescent="0.45">
      <c r="AI3339" s="92"/>
    </row>
    <row r="3340" spans="35:35" x14ac:dyDescent="0.45">
      <c r="AI3340" s="92"/>
    </row>
    <row r="3341" spans="35:35" x14ac:dyDescent="0.45">
      <c r="AI3341" s="92"/>
    </row>
    <row r="3342" spans="35:35" x14ac:dyDescent="0.45">
      <c r="AI3342" s="92"/>
    </row>
    <row r="3343" spans="35:35" x14ac:dyDescent="0.45">
      <c r="AI3343" s="92"/>
    </row>
    <row r="3344" spans="35:35" x14ac:dyDescent="0.45">
      <c r="AI3344" s="92"/>
    </row>
    <row r="3345" spans="35:35" x14ac:dyDescent="0.45">
      <c r="AI3345" s="92"/>
    </row>
    <row r="3346" spans="35:35" x14ac:dyDescent="0.45">
      <c r="AI3346" s="92"/>
    </row>
    <row r="3347" spans="35:35" x14ac:dyDescent="0.45">
      <c r="AI3347" s="92"/>
    </row>
    <row r="3348" spans="35:35" x14ac:dyDescent="0.45">
      <c r="AI3348" s="92"/>
    </row>
    <row r="3349" spans="35:35" x14ac:dyDescent="0.45">
      <c r="AI3349" s="92"/>
    </row>
    <row r="3350" spans="35:35" x14ac:dyDescent="0.45">
      <c r="AI3350" s="92"/>
    </row>
    <row r="3351" spans="35:35" x14ac:dyDescent="0.45">
      <c r="AI3351" s="92"/>
    </row>
    <row r="3352" spans="35:35" x14ac:dyDescent="0.45">
      <c r="AI3352" s="92"/>
    </row>
    <row r="3353" spans="35:35" x14ac:dyDescent="0.45">
      <c r="AI3353" s="92"/>
    </row>
    <row r="3354" spans="35:35" x14ac:dyDescent="0.45">
      <c r="AI3354" s="92"/>
    </row>
    <row r="3355" spans="35:35" x14ac:dyDescent="0.45">
      <c r="AI3355" s="92"/>
    </row>
    <row r="3356" spans="35:35" x14ac:dyDescent="0.45">
      <c r="AI3356" s="92"/>
    </row>
    <row r="3357" spans="35:35" x14ac:dyDescent="0.45">
      <c r="AI3357" s="92"/>
    </row>
    <row r="3358" spans="35:35" x14ac:dyDescent="0.45">
      <c r="AI3358" s="92"/>
    </row>
    <row r="3359" spans="35:35" x14ac:dyDescent="0.45">
      <c r="AI3359" s="92"/>
    </row>
    <row r="3360" spans="35:35" x14ac:dyDescent="0.45">
      <c r="AI3360" s="92"/>
    </row>
    <row r="3361" spans="35:35" x14ac:dyDescent="0.45">
      <c r="AI3361" s="92"/>
    </row>
    <row r="3362" spans="35:35" x14ac:dyDescent="0.45">
      <c r="AI3362" s="92"/>
    </row>
    <row r="3363" spans="35:35" x14ac:dyDescent="0.45">
      <c r="AI3363" s="92"/>
    </row>
    <row r="3364" spans="35:35" x14ac:dyDescent="0.45">
      <c r="AI3364" s="92"/>
    </row>
    <row r="3365" spans="35:35" x14ac:dyDescent="0.45">
      <c r="AI3365" s="92"/>
    </row>
    <row r="3366" spans="35:35" x14ac:dyDescent="0.45">
      <c r="AI3366" s="92"/>
    </row>
    <row r="3367" spans="35:35" x14ac:dyDescent="0.45">
      <c r="AI3367" s="92"/>
    </row>
    <row r="3368" spans="35:35" x14ac:dyDescent="0.45">
      <c r="AI3368" s="92"/>
    </row>
    <row r="3369" spans="35:35" x14ac:dyDescent="0.45">
      <c r="AI3369" s="92"/>
    </row>
    <row r="3370" spans="35:35" x14ac:dyDescent="0.45">
      <c r="AI3370" s="92"/>
    </row>
    <row r="3371" spans="35:35" x14ac:dyDescent="0.45">
      <c r="AI3371" s="92"/>
    </row>
    <row r="3372" spans="35:35" x14ac:dyDescent="0.45">
      <c r="AI3372" s="92"/>
    </row>
    <row r="3373" spans="35:35" x14ac:dyDescent="0.45">
      <c r="AI3373" s="92"/>
    </row>
    <row r="3374" spans="35:35" x14ac:dyDescent="0.45">
      <c r="AI3374" s="92"/>
    </row>
    <row r="3375" spans="35:35" x14ac:dyDescent="0.45">
      <c r="AI3375" s="92"/>
    </row>
    <row r="3376" spans="35:35" x14ac:dyDescent="0.45">
      <c r="AI3376" s="92"/>
    </row>
    <row r="3377" spans="35:35" x14ac:dyDescent="0.45">
      <c r="AI3377" s="92"/>
    </row>
    <row r="3378" spans="35:35" x14ac:dyDescent="0.45">
      <c r="AI3378" s="92"/>
    </row>
    <row r="3379" spans="35:35" x14ac:dyDescent="0.45">
      <c r="AI3379" s="92"/>
    </row>
    <row r="3380" spans="35:35" x14ac:dyDescent="0.45">
      <c r="AI3380" s="92"/>
    </row>
    <row r="3381" spans="35:35" x14ac:dyDescent="0.45">
      <c r="AI3381" s="92"/>
    </row>
    <row r="3382" spans="35:35" x14ac:dyDescent="0.45">
      <c r="AI3382" s="92"/>
    </row>
    <row r="3383" spans="35:35" x14ac:dyDescent="0.45">
      <c r="AI3383" s="92"/>
    </row>
    <row r="3384" spans="35:35" x14ac:dyDescent="0.45">
      <c r="AI3384" s="92"/>
    </row>
    <row r="3385" spans="35:35" x14ac:dyDescent="0.45">
      <c r="AI3385" s="92"/>
    </row>
    <row r="3386" spans="35:35" x14ac:dyDescent="0.45">
      <c r="AI3386" s="92"/>
    </row>
    <row r="3387" spans="35:35" x14ac:dyDescent="0.45">
      <c r="AI3387" s="92"/>
    </row>
    <row r="3388" spans="35:35" x14ac:dyDescent="0.45">
      <c r="AI3388" s="92"/>
    </row>
    <row r="3389" spans="35:35" x14ac:dyDescent="0.45">
      <c r="AI3389" s="92"/>
    </row>
    <row r="3390" spans="35:35" x14ac:dyDescent="0.45">
      <c r="AI3390" s="92"/>
    </row>
    <row r="3391" spans="35:35" x14ac:dyDescent="0.45">
      <c r="AI3391" s="92"/>
    </row>
    <row r="3392" spans="35:35" x14ac:dyDescent="0.45">
      <c r="AI3392" s="92"/>
    </row>
    <row r="3393" spans="35:35" x14ac:dyDescent="0.45">
      <c r="AI3393" s="92"/>
    </row>
    <row r="3394" spans="35:35" x14ac:dyDescent="0.45">
      <c r="AI3394" s="92"/>
    </row>
    <row r="3395" spans="35:35" x14ac:dyDescent="0.45">
      <c r="AI3395" s="92"/>
    </row>
    <row r="3396" spans="35:35" x14ac:dyDescent="0.45">
      <c r="AI3396" s="92"/>
    </row>
    <row r="3397" spans="35:35" x14ac:dyDescent="0.45">
      <c r="AI3397" s="92"/>
    </row>
    <row r="3398" spans="35:35" x14ac:dyDescent="0.45">
      <c r="AI3398" s="92"/>
    </row>
    <row r="3399" spans="35:35" x14ac:dyDescent="0.45">
      <c r="AI3399" s="92"/>
    </row>
    <row r="3400" spans="35:35" x14ac:dyDescent="0.45">
      <c r="AI3400" s="92"/>
    </row>
    <row r="3401" spans="35:35" x14ac:dyDescent="0.45">
      <c r="AI3401" s="92"/>
    </row>
    <row r="3402" spans="35:35" x14ac:dyDescent="0.45">
      <c r="AI3402" s="92"/>
    </row>
    <row r="3403" spans="35:35" x14ac:dyDescent="0.45">
      <c r="AI3403" s="92"/>
    </row>
    <row r="3404" spans="35:35" x14ac:dyDescent="0.45">
      <c r="AI3404" s="92"/>
    </row>
    <row r="3405" spans="35:35" x14ac:dyDescent="0.45">
      <c r="AI3405" s="92"/>
    </row>
    <row r="3406" spans="35:35" x14ac:dyDescent="0.45">
      <c r="AI3406" s="92"/>
    </row>
    <row r="3407" spans="35:35" x14ac:dyDescent="0.45">
      <c r="AI3407" s="92"/>
    </row>
    <row r="3408" spans="35:35" x14ac:dyDescent="0.45">
      <c r="AI3408" s="92"/>
    </row>
    <row r="3409" spans="35:35" x14ac:dyDescent="0.45">
      <c r="AI3409" s="92"/>
    </row>
    <row r="3410" spans="35:35" x14ac:dyDescent="0.45">
      <c r="AI3410" s="92"/>
    </row>
    <row r="3411" spans="35:35" x14ac:dyDescent="0.45">
      <c r="AI3411" s="92"/>
    </row>
    <row r="3412" spans="35:35" x14ac:dyDescent="0.45">
      <c r="AI3412" s="92"/>
    </row>
    <row r="3413" spans="35:35" x14ac:dyDescent="0.45">
      <c r="AI3413" s="92"/>
    </row>
    <row r="3414" spans="35:35" x14ac:dyDescent="0.45">
      <c r="AI3414" s="92"/>
    </row>
    <row r="3415" spans="35:35" x14ac:dyDescent="0.45">
      <c r="AI3415" s="92"/>
    </row>
    <row r="3416" spans="35:35" x14ac:dyDescent="0.45">
      <c r="AI3416" s="92"/>
    </row>
    <row r="3417" spans="35:35" x14ac:dyDescent="0.45">
      <c r="AI3417" s="92"/>
    </row>
    <row r="3418" spans="35:35" x14ac:dyDescent="0.45">
      <c r="AI3418" s="92"/>
    </row>
    <row r="3419" spans="35:35" x14ac:dyDescent="0.45">
      <c r="AI3419" s="92"/>
    </row>
    <row r="3420" spans="35:35" x14ac:dyDescent="0.45">
      <c r="AI3420" s="92"/>
    </row>
    <row r="3421" spans="35:35" x14ac:dyDescent="0.45">
      <c r="AI3421" s="92"/>
    </row>
    <row r="3422" spans="35:35" x14ac:dyDescent="0.45">
      <c r="AI3422" s="92"/>
    </row>
    <row r="3423" spans="35:35" x14ac:dyDescent="0.45">
      <c r="AI3423" s="92"/>
    </row>
    <row r="3424" spans="35:35" x14ac:dyDescent="0.45">
      <c r="AI3424" s="92"/>
    </row>
    <row r="3425" spans="35:35" x14ac:dyDescent="0.45">
      <c r="AI3425" s="92"/>
    </row>
    <row r="3426" spans="35:35" x14ac:dyDescent="0.45">
      <c r="AI3426" s="92"/>
    </row>
    <row r="3427" spans="35:35" x14ac:dyDescent="0.45">
      <c r="AI3427" s="92"/>
    </row>
    <row r="3428" spans="35:35" x14ac:dyDescent="0.45">
      <c r="AI3428" s="92"/>
    </row>
    <row r="3429" spans="35:35" x14ac:dyDescent="0.45">
      <c r="AI3429" s="92"/>
    </row>
    <row r="3430" spans="35:35" x14ac:dyDescent="0.45">
      <c r="AI3430" s="92"/>
    </row>
    <row r="3431" spans="35:35" x14ac:dyDescent="0.45">
      <c r="AI3431" s="92"/>
    </row>
    <row r="3432" spans="35:35" x14ac:dyDescent="0.45">
      <c r="AI3432" s="92"/>
    </row>
    <row r="3433" spans="35:35" x14ac:dyDescent="0.45">
      <c r="AI3433" s="92"/>
    </row>
    <row r="3434" spans="35:35" x14ac:dyDescent="0.45">
      <c r="AI3434" s="92"/>
    </row>
    <row r="3435" spans="35:35" x14ac:dyDescent="0.45">
      <c r="AI3435" s="92"/>
    </row>
    <row r="3436" spans="35:35" x14ac:dyDescent="0.45">
      <c r="AI3436" s="92"/>
    </row>
    <row r="3437" spans="35:35" x14ac:dyDescent="0.45">
      <c r="AI3437" s="92"/>
    </row>
    <row r="3438" spans="35:35" x14ac:dyDescent="0.45">
      <c r="AI3438" s="92"/>
    </row>
    <row r="3439" spans="35:35" x14ac:dyDescent="0.45">
      <c r="AI3439" s="92"/>
    </row>
    <row r="3440" spans="35:35" x14ac:dyDescent="0.45">
      <c r="AI3440" s="92"/>
    </row>
    <row r="3441" spans="35:35" x14ac:dyDescent="0.45">
      <c r="AI3441" s="92"/>
    </row>
    <row r="3442" spans="35:35" x14ac:dyDescent="0.45">
      <c r="AI3442" s="92"/>
    </row>
    <row r="3443" spans="35:35" x14ac:dyDescent="0.45">
      <c r="AI3443" s="92"/>
    </row>
    <row r="3444" spans="35:35" x14ac:dyDescent="0.45">
      <c r="AI3444" s="92"/>
    </row>
    <row r="3445" spans="35:35" x14ac:dyDescent="0.45">
      <c r="AI3445" s="92"/>
    </row>
    <row r="3446" spans="35:35" x14ac:dyDescent="0.45">
      <c r="AI3446" s="92"/>
    </row>
    <row r="3447" spans="35:35" x14ac:dyDescent="0.45">
      <c r="AI3447" s="92"/>
    </row>
    <row r="3448" spans="35:35" x14ac:dyDescent="0.45">
      <c r="AI3448" s="92"/>
    </row>
    <row r="3449" spans="35:35" x14ac:dyDescent="0.45">
      <c r="AI3449" s="92"/>
    </row>
    <row r="3450" spans="35:35" x14ac:dyDescent="0.45">
      <c r="AI3450" s="92"/>
    </row>
    <row r="3451" spans="35:35" x14ac:dyDescent="0.45">
      <c r="AI3451" s="92"/>
    </row>
    <row r="3452" spans="35:35" x14ac:dyDescent="0.45">
      <c r="AI3452" s="92"/>
    </row>
    <row r="3453" spans="35:35" x14ac:dyDescent="0.45">
      <c r="AI3453" s="92"/>
    </row>
    <row r="3454" spans="35:35" x14ac:dyDescent="0.45">
      <c r="AI3454" s="92"/>
    </row>
    <row r="3455" spans="35:35" x14ac:dyDescent="0.45">
      <c r="AI3455" s="92"/>
    </row>
    <row r="3456" spans="35:35" x14ac:dyDescent="0.45">
      <c r="AI3456" s="92"/>
    </row>
    <row r="3457" spans="35:35" x14ac:dyDescent="0.45">
      <c r="AI3457" s="92"/>
    </row>
    <row r="3458" spans="35:35" x14ac:dyDescent="0.45">
      <c r="AI3458" s="92"/>
    </row>
    <row r="3459" spans="35:35" x14ac:dyDescent="0.45">
      <c r="AI3459" s="92"/>
    </row>
    <row r="3460" spans="35:35" x14ac:dyDescent="0.45">
      <c r="AI3460" s="92"/>
    </row>
    <row r="3461" spans="35:35" x14ac:dyDescent="0.45">
      <c r="AI3461" s="92"/>
    </row>
    <row r="3462" spans="35:35" x14ac:dyDescent="0.45">
      <c r="AI3462" s="92"/>
    </row>
    <row r="3463" spans="35:35" x14ac:dyDescent="0.45">
      <c r="AI3463" s="92"/>
    </row>
    <row r="3464" spans="35:35" x14ac:dyDescent="0.45">
      <c r="AI3464" s="92"/>
    </row>
    <row r="3465" spans="35:35" x14ac:dyDescent="0.45">
      <c r="AI3465" s="92"/>
    </row>
    <row r="3466" spans="35:35" x14ac:dyDescent="0.45">
      <c r="AI3466" s="92"/>
    </row>
    <row r="3467" spans="35:35" x14ac:dyDescent="0.45">
      <c r="AI3467" s="92"/>
    </row>
    <row r="3468" spans="35:35" x14ac:dyDescent="0.45">
      <c r="AI3468" s="92"/>
    </row>
    <row r="3469" spans="35:35" x14ac:dyDescent="0.45">
      <c r="AI3469" s="92"/>
    </row>
    <row r="3470" spans="35:35" x14ac:dyDescent="0.45">
      <c r="AI3470" s="92"/>
    </row>
    <row r="3471" spans="35:35" x14ac:dyDescent="0.45">
      <c r="AI3471" s="92"/>
    </row>
    <row r="3472" spans="35:35" x14ac:dyDescent="0.45">
      <c r="AI3472" s="92"/>
    </row>
    <row r="3473" spans="35:35" x14ac:dyDescent="0.45">
      <c r="AI3473" s="92"/>
    </row>
    <row r="3474" spans="35:35" x14ac:dyDescent="0.45">
      <c r="AI3474" s="92"/>
    </row>
    <row r="3475" spans="35:35" x14ac:dyDescent="0.45">
      <c r="AI3475" s="92"/>
    </row>
    <row r="3476" spans="35:35" x14ac:dyDescent="0.45">
      <c r="AI3476" s="92"/>
    </row>
    <row r="3477" spans="35:35" x14ac:dyDescent="0.45">
      <c r="AI3477" s="92"/>
    </row>
    <row r="3478" spans="35:35" x14ac:dyDescent="0.45">
      <c r="AI3478" s="92"/>
    </row>
    <row r="3479" spans="35:35" x14ac:dyDescent="0.45">
      <c r="AI3479" s="92"/>
    </row>
    <row r="3480" spans="35:35" x14ac:dyDescent="0.45">
      <c r="AI3480" s="92"/>
    </row>
    <row r="3481" spans="35:35" x14ac:dyDescent="0.45">
      <c r="AI3481" s="92"/>
    </row>
    <row r="3482" spans="35:35" x14ac:dyDescent="0.45">
      <c r="AI3482" s="92"/>
    </row>
    <row r="3483" spans="35:35" x14ac:dyDescent="0.45">
      <c r="AI3483" s="92"/>
    </row>
    <row r="3484" spans="35:35" x14ac:dyDescent="0.45">
      <c r="AI3484" s="92"/>
    </row>
    <row r="3485" spans="35:35" x14ac:dyDescent="0.45">
      <c r="AI3485" s="92"/>
    </row>
    <row r="3486" spans="35:35" x14ac:dyDescent="0.45">
      <c r="AI3486" s="92"/>
    </row>
    <row r="3487" spans="35:35" x14ac:dyDescent="0.45">
      <c r="AI3487" s="92"/>
    </row>
    <row r="3488" spans="35:35" x14ac:dyDescent="0.45">
      <c r="AI3488" s="92"/>
    </row>
    <row r="3489" spans="35:35" x14ac:dyDescent="0.45">
      <c r="AI3489" s="92"/>
    </row>
    <row r="3490" spans="35:35" x14ac:dyDescent="0.45">
      <c r="AI3490" s="92"/>
    </row>
    <row r="3491" spans="35:35" x14ac:dyDescent="0.45">
      <c r="AI3491" s="92"/>
    </row>
    <row r="3492" spans="35:35" x14ac:dyDescent="0.45">
      <c r="AI3492" s="92"/>
    </row>
    <row r="3493" spans="35:35" x14ac:dyDescent="0.45">
      <c r="AI3493" s="92"/>
    </row>
    <row r="3494" spans="35:35" x14ac:dyDescent="0.45">
      <c r="AI3494" s="92"/>
    </row>
    <row r="3495" spans="35:35" x14ac:dyDescent="0.45">
      <c r="AI3495" s="92"/>
    </row>
    <row r="3496" spans="35:35" x14ac:dyDescent="0.45">
      <c r="AI3496" s="92"/>
    </row>
    <row r="3497" spans="35:35" x14ac:dyDescent="0.45">
      <c r="AI3497" s="92"/>
    </row>
    <row r="3498" spans="35:35" x14ac:dyDescent="0.45">
      <c r="AI3498" s="92"/>
    </row>
    <row r="3499" spans="35:35" x14ac:dyDescent="0.45">
      <c r="AI3499" s="92"/>
    </row>
    <row r="3500" spans="35:35" x14ac:dyDescent="0.45">
      <c r="AI3500" s="92"/>
    </row>
    <row r="3501" spans="35:35" x14ac:dyDescent="0.45">
      <c r="AI3501" s="92"/>
    </row>
    <row r="3502" spans="35:35" x14ac:dyDescent="0.45">
      <c r="AI3502" s="92"/>
    </row>
    <row r="3503" spans="35:35" x14ac:dyDescent="0.45">
      <c r="AI3503" s="92"/>
    </row>
    <row r="3504" spans="35:35" x14ac:dyDescent="0.45">
      <c r="AI3504" s="92"/>
    </row>
    <row r="3505" spans="35:35" x14ac:dyDescent="0.45">
      <c r="AI3505" s="92"/>
    </row>
    <row r="3506" spans="35:35" x14ac:dyDescent="0.45">
      <c r="AI3506" s="92"/>
    </row>
    <row r="3507" spans="35:35" x14ac:dyDescent="0.45">
      <c r="AI3507" s="92"/>
    </row>
    <row r="3508" spans="35:35" x14ac:dyDescent="0.45">
      <c r="AI3508" s="92"/>
    </row>
    <row r="3509" spans="35:35" x14ac:dyDescent="0.45">
      <c r="AI3509" s="92"/>
    </row>
    <row r="3510" spans="35:35" x14ac:dyDescent="0.45">
      <c r="AI3510" s="92"/>
    </row>
    <row r="3511" spans="35:35" x14ac:dyDescent="0.45">
      <c r="AI3511" s="92"/>
    </row>
    <row r="3512" spans="35:35" x14ac:dyDescent="0.45">
      <c r="AI3512" s="92"/>
    </row>
    <row r="3513" spans="35:35" x14ac:dyDescent="0.45">
      <c r="AI3513" s="92"/>
    </row>
    <row r="3514" spans="35:35" x14ac:dyDescent="0.45">
      <c r="AI3514" s="92"/>
    </row>
    <row r="3515" spans="35:35" x14ac:dyDescent="0.45">
      <c r="AI3515" s="92"/>
    </row>
    <row r="3516" spans="35:35" x14ac:dyDescent="0.45">
      <c r="AI3516" s="92"/>
    </row>
    <row r="3517" spans="35:35" x14ac:dyDescent="0.45">
      <c r="AI3517" s="92"/>
    </row>
    <row r="3518" spans="35:35" x14ac:dyDescent="0.45">
      <c r="AI3518" s="92"/>
    </row>
    <row r="3519" spans="35:35" x14ac:dyDescent="0.45">
      <c r="AI3519" s="92"/>
    </row>
    <row r="3520" spans="35:35" x14ac:dyDescent="0.45">
      <c r="AI3520" s="92"/>
    </row>
    <row r="3521" spans="35:35" x14ac:dyDescent="0.45">
      <c r="AI3521" s="92"/>
    </row>
    <row r="3522" spans="35:35" x14ac:dyDescent="0.45">
      <c r="AI3522" s="92"/>
    </row>
    <row r="3523" spans="35:35" x14ac:dyDescent="0.45">
      <c r="AI3523" s="92"/>
    </row>
    <row r="3524" spans="35:35" x14ac:dyDescent="0.45">
      <c r="AI3524" s="92"/>
    </row>
    <row r="3525" spans="35:35" x14ac:dyDescent="0.45">
      <c r="AI3525" s="92"/>
    </row>
    <row r="3526" spans="35:35" x14ac:dyDescent="0.45">
      <c r="AI3526" s="92"/>
    </row>
    <row r="3527" spans="35:35" x14ac:dyDescent="0.45">
      <c r="AI3527" s="92"/>
    </row>
    <row r="3528" spans="35:35" x14ac:dyDescent="0.45">
      <c r="AI3528" s="92"/>
    </row>
    <row r="3529" spans="35:35" x14ac:dyDescent="0.45">
      <c r="AI3529" s="92"/>
    </row>
    <row r="3530" spans="35:35" x14ac:dyDescent="0.45">
      <c r="AI3530" s="92"/>
    </row>
    <row r="3531" spans="35:35" x14ac:dyDescent="0.45">
      <c r="AI3531" s="92"/>
    </row>
    <row r="3532" spans="35:35" x14ac:dyDescent="0.45">
      <c r="AI3532" s="92"/>
    </row>
    <row r="3533" spans="35:35" x14ac:dyDescent="0.45">
      <c r="AI3533" s="92"/>
    </row>
    <row r="3534" spans="35:35" x14ac:dyDescent="0.45">
      <c r="AI3534" s="92"/>
    </row>
    <row r="3535" spans="35:35" x14ac:dyDescent="0.45">
      <c r="AI3535" s="92"/>
    </row>
    <row r="3536" spans="35:35" x14ac:dyDescent="0.45">
      <c r="AI3536" s="92"/>
    </row>
    <row r="3537" spans="35:35" x14ac:dyDescent="0.45">
      <c r="AI3537" s="92"/>
    </row>
    <row r="3538" spans="35:35" x14ac:dyDescent="0.45">
      <c r="AI3538" s="92"/>
    </row>
    <row r="3539" spans="35:35" x14ac:dyDescent="0.45">
      <c r="AI3539" s="92"/>
    </row>
    <row r="3540" spans="35:35" x14ac:dyDescent="0.45">
      <c r="AI3540" s="92"/>
    </row>
    <row r="3541" spans="35:35" x14ac:dyDescent="0.45">
      <c r="AI3541" s="92"/>
    </row>
    <row r="3542" spans="35:35" x14ac:dyDescent="0.45">
      <c r="AI3542" s="92"/>
    </row>
    <row r="3543" spans="35:35" x14ac:dyDescent="0.45">
      <c r="AI3543" s="92"/>
    </row>
    <row r="3544" spans="35:35" x14ac:dyDescent="0.45">
      <c r="AI3544" s="92"/>
    </row>
    <row r="3545" spans="35:35" x14ac:dyDescent="0.45">
      <c r="AI3545" s="92"/>
    </row>
    <row r="3546" spans="35:35" x14ac:dyDescent="0.45">
      <c r="AI3546" s="92"/>
    </row>
    <row r="3547" spans="35:35" x14ac:dyDescent="0.45">
      <c r="AI3547" s="92"/>
    </row>
    <row r="3548" spans="35:35" x14ac:dyDescent="0.45">
      <c r="AI3548" s="92"/>
    </row>
    <row r="3549" spans="35:35" x14ac:dyDescent="0.45">
      <c r="AI3549" s="92"/>
    </row>
    <row r="3550" spans="35:35" x14ac:dyDescent="0.45">
      <c r="AI3550" s="92"/>
    </row>
    <row r="3551" spans="35:35" x14ac:dyDescent="0.45">
      <c r="AI3551" s="92"/>
    </row>
    <row r="3552" spans="35:35" x14ac:dyDescent="0.45">
      <c r="AI3552" s="92"/>
    </row>
    <row r="3553" spans="35:35" x14ac:dyDescent="0.45">
      <c r="AI3553" s="92"/>
    </row>
    <row r="3554" spans="35:35" x14ac:dyDescent="0.45">
      <c r="AI3554" s="92"/>
    </row>
    <row r="3555" spans="35:35" x14ac:dyDescent="0.45">
      <c r="AI3555" s="92"/>
    </row>
    <row r="3556" spans="35:35" x14ac:dyDescent="0.45">
      <c r="AI3556" s="92"/>
    </row>
    <row r="3557" spans="35:35" x14ac:dyDescent="0.45">
      <c r="AI3557" s="92"/>
    </row>
    <row r="3558" spans="35:35" x14ac:dyDescent="0.45">
      <c r="AI3558" s="92"/>
    </row>
    <row r="3559" spans="35:35" x14ac:dyDescent="0.45">
      <c r="AI3559" s="92"/>
    </row>
    <row r="3560" spans="35:35" x14ac:dyDescent="0.45">
      <c r="AI3560" s="92"/>
    </row>
    <row r="3561" spans="35:35" x14ac:dyDescent="0.45">
      <c r="AI3561" s="92"/>
    </row>
    <row r="3562" spans="35:35" x14ac:dyDescent="0.45">
      <c r="AI3562" s="92"/>
    </row>
    <row r="3563" spans="35:35" x14ac:dyDescent="0.45">
      <c r="AI3563" s="92"/>
    </row>
    <row r="3564" spans="35:35" x14ac:dyDescent="0.45">
      <c r="AI3564" s="92"/>
    </row>
    <row r="3565" spans="35:35" x14ac:dyDescent="0.45">
      <c r="AI3565" s="92"/>
    </row>
    <row r="3566" spans="35:35" x14ac:dyDescent="0.45">
      <c r="AI3566" s="92"/>
    </row>
    <row r="3567" spans="35:35" x14ac:dyDescent="0.45">
      <c r="AI3567" s="92"/>
    </row>
    <row r="3568" spans="35:35" x14ac:dyDescent="0.45">
      <c r="AI3568" s="92"/>
    </row>
    <row r="3569" spans="35:35" x14ac:dyDescent="0.45">
      <c r="AI3569" s="92"/>
    </row>
    <row r="3570" spans="35:35" x14ac:dyDescent="0.45">
      <c r="AI3570" s="92"/>
    </row>
    <row r="3571" spans="35:35" x14ac:dyDescent="0.45">
      <c r="AI3571" s="92"/>
    </row>
    <row r="3572" spans="35:35" x14ac:dyDescent="0.45">
      <c r="AI3572" s="92"/>
    </row>
    <row r="3573" spans="35:35" x14ac:dyDescent="0.45">
      <c r="AI3573" s="92"/>
    </row>
    <row r="3574" spans="35:35" x14ac:dyDescent="0.45">
      <c r="AI3574" s="92"/>
    </row>
    <row r="3575" spans="35:35" x14ac:dyDescent="0.45">
      <c r="AI3575" s="92"/>
    </row>
    <row r="3576" spans="35:35" x14ac:dyDescent="0.45">
      <c r="AI3576" s="92"/>
    </row>
    <row r="3577" spans="35:35" x14ac:dyDescent="0.45">
      <c r="AI3577" s="92"/>
    </row>
    <row r="3578" spans="35:35" x14ac:dyDescent="0.45">
      <c r="AI3578" s="92"/>
    </row>
    <row r="3579" spans="35:35" x14ac:dyDescent="0.45">
      <c r="AI3579" s="92"/>
    </row>
    <row r="3580" spans="35:35" x14ac:dyDescent="0.45">
      <c r="AI3580" s="92"/>
    </row>
    <row r="3581" spans="35:35" x14ac:dyDescent="0.45">
      <c r="AI3581" s="92"/>
    </row>
    <row r="3582" spans="35:35" x14ac:dyDescent="0.45">
      <c r="AI3582" s="92"/>
    </row>
    <row r="3583" spans="35:35" x14ac:dyDescent="0.45">
      <c r="AI3583" s="92"/>
    </row>
    <row r="3584" spans="35:35" x14ac:dyDescent="0.45">
      <c r="AI3584" s="92"/>
    </row>
    <row r="3585" spans="35:35" x14ac:dyDescent="0.45">
      <c r="AI3585" s="92"/>
    </row>
    <row r="3586" spans="35:35" x14ac:dyDescent="0.45">
      <c r="AI3586" s="92"/>
    </row>
    <row r="3587" spans="35:35" x14ac:dyDescent="0.45">
      <c r="AI3587" s="92"/>
    </row>
    <row r="3588" spans="35:35" x14ac:dyDescent="0.45">
      <c r="AI3588" s="92"/>
    </row>
    <row r="3589" spans="35:35" x14ac:dyDescent="0.45">
      <c r="AI3589" s="92"/>
    </row>
    <row r="3590" spans="35:35" x14ac:dyDescent="0.45">
      <c r="AI3590" s="92"/>
    </row>
    <row r="3591" spans="35:35" x14ac:dyDescent="0.45">
      <c r="AI3591" s="92"/>
    </row>
    <row r="3592" spans="35:35" x14ac:dyDescent="0.45">
      <c r="AI3592" s="92"/>
    </row>
    <row r="3593" spans="35:35" x14ac:dyDescent="0.45">
      <c r="AI3593" s="92"/>
    </row>
    <row r="3594" spans="35:35" x14ac:dyDescent="0.45">
      <c r="AI3594" s="92"/>
    </row>
    <row r="3595" spans="35:35" x14ac:dyDescent="0.45">
      <c r="AI3595" s="92"/>
    </row>
    <row r="3596" spans="35:35" x14ac:dyDescent="0.45">
      <c r="AI3596" s="92"/>
    </row>
    <row r="3597" spans="35:35" x14ac:dyDescent="0.45">
      <c r="AI3597" s="92"/>
    </row>
    <row r="3598" spans="35:35" x14ac:dyDescent="0.45">
      <c r="AI3598" s="92"/>
    </row>
    <row r="3599" spans="35:35" x14ac:dyDescent="0.45">
      <c r="AI3599" s="92"/>
    </row>
    <row r="3600" spans="35:35" x14ac:dyDescent="0.45">
      <c r="AI3600" s="92"/>
    </row>
    <row r="3601" spans="35:35" x14ac:dyDescent="0.45">
      <c r="AI3601" s="92"/>
    </row>
    <row r="3602" spans="35:35" x14ac:dyDescent="0.45">
      <c r="AI3602" s="92"/>
    </row>
    <row r="3603" spans="35:35" x14ac:dyDescent="0.45">
      <c r="AI3603" s="92"/>
    </row>
    <row r="3604" spans="35:35" x14ac:dyDescent="0.45">
      <c r="AI3604" s="92"/>
    </row>
    <row r="3605" spans="35:35" x14ac:dyDescent="0.45">
      <c r="AI3605" s="92"/>
    </row>
    <row r="3606" spans="35:35" x14ac:dyDescent="0.45">
      <c r="AI3606" s="92"/>
    </row>
    <row r="3607" spans="35:35" x14ac:dyDescent="0.45">
      <c r="AI3607" s="92"/>
    </row>
    <row r="3608" spans="35:35" x14ac:dyDescent="0.45">
      <c r="AI3608" s="92"/>
    </row>
    <row r="3609" spans="35:35" x14ac:dyDescent="0.45">
      <c r="AI3609" s="92"/>
    </row>
    <row r="3610" spans="35:35" x14ac:dyDescent="0.45">
      <c r="AI3610" s="92"/>
    </row>
    <row r="3611" spans="35:35" x14ac:dyDescent="0.45">
      <c r="AI3611" s="92"/>
    </row>
    <row r="3612" spans="35:35" x14ac:dyDescent="0.45">
      <c r="AI3612" s="92"/>
    </row>
    <row r="3613" spans="35:35" x14ac:dyDescent="0.45">
      <c r="AI3613" s="92"/>
    </row>
    <row r="3614" spans="35:35" x14ac:dyDescent="0.45">
      <c r="AI3614" s="92"/>
    </row>
    <row r="3615" spans="35:35" x14ac:dyDescent="0.45">
      <c r="AI3615" s="92"/>
    </row>
    <row r="3616" spans="35:35" x14ac:dyDescent="0.45">
      <c r="AI3616" s="92"/>
    </row>
    <row r="3617" spans="35:35" x14ac:dyDescent="0.45">
      <c r="AI3617" s="92"/>
    </row>
    <row r="3618" spans="35:35" x14ac:dyDescent="0.45">
      <c r="AI3618" s="92"/>
    </row>
    <row r="3619" spans="35:35" x14ac:dyDescent="0.45">
      <c r="AI3619" s="92"/>
    </row>
    <row r="3620" spans="35:35" x14ac:dyDescent="0.45">
      <c r="AI3620" s="92"/>
    </row>
    <row r="3621" spans="35:35" x14ac:dyDescent="0.45">
      <c r="AI3621" s="92"/>
    </row>
    <row r="3622" spans="35:35" x14ac:dyDescent="0.45">
      <c r="AI3622" s="92"/>
    </row>
    <row r="3623" spans="35:35" x14ac:dyDescent="0.45">
      <c r="AI3623" s="92"/>
    </row>
    <row r="3624" spans="35:35" x14ac:dyDescent="0.45">
      <c r="AI3624" s="92"/>
    </row>
    <row r="3625" spans="35:35" x14ac:dyDescent="0.45">
      <c r="AI3625" s="92"/>
    </row>
    <row r="3626" spans="35:35" x14ac:dyDescent="0.45">
      <c r="AI3626" s="92"/>
    </row>
    <row r="3627" spans="35:35" x14ac:dyDescent="0.45">
      <c r="AI3627" s="92"/>
    </row>
    <row r="3628" spans="35:35" x14ac:dyDescent="0.45">
      <c r="AI3628" s="92"/>
    </row>
    <row r="3629" spans="35:35" x14ac:dyDescent="0.45">
      <c r="AI3629" s="92"/>
    </row>
    <row r="3630" spans="35:35" x14ac:dyDescent="0.45">
      <c r="AI3630" s="92"/>
    </row>
    <row r="3631" spans="35:35" x14ac:dyDescent="0.45">
      <c r="AI3631" s="92"/>
    </row>
    <row r="3632" spans="35:35" x14ac:dyDescent="0.45">
      <c r="AI3632" s="92"/>
    </row>
    <row r="3633" spans="35:35" x14ac:dyDescent="0.45">
      <c r="AI3633" s="92"/>
    </row>
    <row r="3634" spans="35:35" x14ac:dyDescent="0.45">
      <c r="AI3634" s="92"/>
    </row>
    <row r="3635" spans="35:35" x14ac:dyDescent="0.45">
      <c r="AI3635" s="92"/>
    </row>
    <row r="3636" spans="35:35" x14ac:dyDescent="0.45">
      <c r="AI3636" s="92"/>
    </row>
    <row r="3637" spans="35:35" x14ac:dyDescent="0.45">
      <c r="AI3637" s="92"/>
    </row>
    <row r="3638" spans="35:35" x14ac:dyDescent="0.45">
      <c r="AI3638" s="92"/>
    </row>
    <row r="3639" spans="35:35" x14ac:dyDescent="0.45">
      <c r="AI3639" s="92"/>
    </row>
    <row r="3640" spans="35:35" x14ac:dyDescent="0.45">
      <c r="AI3640" s="92"/>
    </row>
    <row r="3641" spans="35:35" x14ac:dyDescent="0.45">
      <c r="AI3641" s="92"/>
    </row>
    <row r="3642" spans="35:35" x14ac:dyDescent="0.45">
      <c r="AI3642" s="92"/>
    </row>
    <row r="3643" spans="35:35" x14ac:dyDescent="0.45">
      <c r="AI3643" s="92"/>
    </row>
    <row r="3644" spans="35:35" x14ac:dyDescent="0.45">
      <c r="AI3644" s="92"/>
    </row>
    <row r="3645" spans="35:35" x14ac:dyDescent="0.45">
      <c r="AI3645" s="92"/>
    </row>
    <row r="3646" spans="35:35" x14ac:dyDescent="0.45">
      <c r="AI3646" s="92"/>
    </row>
    <row r="3647" spans="35:35" x14ac:dyDescent="0.45">
      <c r="AI3647" s="92"/>
    </row>
    <row r="3648" spans="35:35" x14ac:dyDescent="0.45">
      <c r="AI3648" s="92"/>
    </row>
    <row r="3649" spans="35:35" x14ac:dyDescent="0.45">
      <c r="AI3649" s="92"/>
    </row>
    <row r="3650" spans="35:35" x14ac:dyDescent="0.45">
      <c r="AI3650" s="92"/>
    </row>
    <row r="3651" spans="35:35" x14ac:dyDescent="0.45">
      <c r="AI3651" s="92"/>
    </row>
    <row r="3652" spans="35:35" x14ac:dyDescent="0.45">
      <c r="AI3652" s="92"/>
    </row>
    <row r="3653" spans="35:35" x14ac:dyDescent="0.45">
      <c r="AI3653" s="92"/>
    </row>
    <row r="3654" spans="35:35" x14ac:dyDescent="0.45">
      <c r="AI3654" s="92"/>
    </row>
    <row r="3655" spans="35:35" x14ac:dyDescent="0.45">
      <c r="AI3655" s="92"/>
    </row>
    <row r="3656" spans="35:35" x14ac:dyDescent="0.45">
      <c r="AI3656" s="92"/>
    </row>
    <row r="3657" spans="35:35" x14ac:dyDescent="0.45">
      <c r="AI3657" s="92"/>
    </row>
    <row r="3658" spans="35:35" x14ac:dyDescent="0.45">
      <c r="AI3658" s="92"/>
    </row>
    <row r="3659" spans="35:35" x14ac:dyDescent="0.45">
      <c r="AI3659" s="92"/>
    </row>
    <row r="3660" spans="35:35" x14ac:dyDescent="0.45">
      <c r="AI3660" s="92"/>
    </row>
    <row r="3661" spans="35:35" x14ac:dyDescent="0.45">
      <c r="AI3661" s="92"/>
    </row>
    <row r="3662" spans="35:35" x14ac:dyDescent="0.45">
      <c r="AI3662" s="92"/>
    </row>
    <row r="3663" spans="35:35" x14ac:dyDescent="0.45">
      <c r="AI3663" s="92"/>
    </row>
    <row r="3664" spans="35:35" x14ac:dyDescent="0.45">
      <c r="AI3664" s="92"/>
    </row>
    <row r="3665" spans="35:35" x14ac:dyDescent="0.45">
      <c r="AI3665" s="92"/>
    </row>
    <row r="3666" spans="35:35" x14ac:dyDescent="0.45">
      <c r="AI3666" s="92"/>
    </row>
    <row r="3667" spans="35:35" x14ac:dyDescent="0.45">
      <c r="AI3667" s="92"/>
    </row>
    <row r="3668" spans="35:35" x14ac:dyDescent="0.45">
      <c r="AI3668" s="92"/>
    </row>
    <row r="3669" spans="35:35" x14ac:dyDescent="0.45">
      <c r="AI3669" s="92"/>
    </row>
    <row r="3670" spans="35:35" x14ac:dyDescent="0.45">
      <c r="AI3670" s="92"/>
    </row>
    <row r="3671" spans="35:35" x14ac:dyDescent="0.45">
      <c r="AI3671" s="92"/>
    </row>
    <row r="3672" spans="35:35" x14ac:dyDescent="0.45">
      <c r="AI3672" s="92"/>
    </row>
    <row r="3673" spans="35:35" x14ac:dyDescent="0.45">
      <c r="AI3673" s="92"/>
    </row>
    <row r="3674" spans="35:35" x14ac:dyDescent="0.45">
      <c r="AI3674" s="92"/>
    </row>
    <row r="3675" spans="35:35" x14ac:dyDescent="0.45">
      <c r="AI3675" s="92"/>
    </row>
    <row r="3676" spans="35:35" x14ac:dyDescent="0.45">
      <c r="AI3676" s="92"/>
    </row>
    <row r="3677" spans="35:35" x14ac:dyDescent="0.45">
      <c r="AI3677" s="92"/>
    </row>
    <row r="3678" spans="35:35" x14ac:dyDescent="0.45">
      <c r="AI3678" s="92"/>
    </row>
    <row r="3679" spans="35:35" x14ac:dyDescent="0.45">
      <c r="AI3679" s="92"/>
    </row>
    <row r="3680" spans="35:35" x14ac:dyDescent="0.45">
      <c r="AI3680" s="92"/>
    </row>
    <row r="3681" spans="35:35" x14ac:dyDescent="0.45">
      <c r="AI3681" s="92"/>
    </row>
    <row r="3682" spans="35:35" x14ac:dyDescent="0.45">
      <c r="AI3682" s="92"/>
    </row>
    <row r="3683" spans="35:35" x14ac:dyDescent="0.45">
      <c r="AI3683" s="92"/>
    </row>
    <row r="3684" spans="35:35" x14ac:dyDescent="0.45">
      <c r="AI3684" s="92"/>
    </row>
    <row r="3685" spans="35:35" x14ac:dyDescent="0.45">
      <c r="AI3685" s="92"/>
    </row>
    <row r="3686" spans="35:35" x14ac:dyDescent="0.45">
      <c r="AI3686" s="92"/>
    </row>
    <row r="3687" spans="35:35" x14ac:dyDescent="0.45">
      <c r="AI3687" s="92"/>
    </row>
    <row r="3688" spans="35:35" x14ac:dyDescent="0.45">
      <c r="AI3688" s="92"/>
    </row>
    <row r="3689" spans="35:35" x14ac:dyDescent="0.45">
      <c r="AI3689" s="92"/>
    </row>
    <row r="3690" spans="35:35" x14ac:dyDescent="0.45">
      <c r="AI3690" s="92"/>
    </row>
    <row r="3691" spans="35:35" x14ac:dyDescent="0.45">
      <c r="AI3691" s="92"/>
    </row>
    <row r="3692" spans="35:35" x14ac:dyDescent="0.45">
      <c r="AI3692" s="92"/>
    </row>
    <row r="3693" spans="35:35" x14ac:dyDescent="0.45">
      <c r="AI3693" s="92"/>
    </row>
    <row r="3694" spans="35:35" x14ac:dyDescent="0.45">
      <c r="AI3694" s="92"/>
    </row>
    <row r="3695" spans="35:35" x14ac:dyDescent="0.45">
      <c r="AI3695" s="92"/>
    </row>
    <row r="3696" spans="35:35" x14ac:dyDescent="0.45">
      <c r="AI3696" s="92"/>
    </row>
    <row r="3697" spans="35:35" x14ac:dyDescent="0.45">
      <c r="AI3697" s="92"/>
    </row>
    <row r="3698" spans="35:35" x14ac:dyDescent="0.45">
      <c r="AI3698" s="92"/>
    </row>
    <row r="3699" spans="35:35" x14ac:dyDescent="0.45">
      <c r="AI3699" s="92"/>
    </row>
    <row r="3700" spans="35:35" x14ac:dyDescent="0.45">
      <c r="AI3700" s="92"/>
    </row>
    <row r="3701" spans="35:35" x14ac:dyDescent="0.45">
      <c r="AI3701" s="92"/>
    </row>
    <row r="3702" spans="35:35" x14ac:dyDescent="0.45">
      <c r="AI3702" s="92"/>
    </row>
    <row r="3703" spans="35:35" x14ac:dyDescent="0.45">
      <c r="AI3703" s="92"/>
    </row>
    <row r="3704" spans="35:35" x14ac:dyDescent="0.45">
      <c r="AI3704" s="92"/>
    </row>
    <row r="3705" spans="35:35" x14ac:dyDescent="0.45">
      <c r="AI3705" s="92"/>
    </row>
    <row r="3706" spans="35:35" x14ac:dyDescent="0.45">
      <c r="AI3706" s="92"/>
    </row>
    <row r="3707" spans="35:35" x14ac:dyDescent="0.45">
      <c r="AI3707" s="92"/>
    </row>
    <row r="3708" spans="35:35" x14ac:dyDescent="0.45">
      <c r="AI3708" s="92"/>
    </row>
    <row r="3709" spans="35:35" x14ac:dyDescent="0.45">
      <c r="AI3709" s="92"/>
    </row>
    <row r="3710" spans="35:35" x14ac:dyDescent="0.45">
      <c r="AI3710" s="92"/>
    </row>
    <row r="3711" spans="35:35" x14ac:dyDescent="0.45">
      <c r="AI3711" s="92"/>
    </row>
    <row r="3712" spans="35:35" x14ac:dyDescent="0.45">
      <c r="AI3712" s="92"/>
    </row>
    <row r="3713" spans="35:35" x14ac:dyDescent="0.45">
      <c r="AI3713" s="92"/>
    </row>
    <row r="3714" spans="35:35" x14ac:dyDescent="0.45">
      <c r="AI3714" s="92"/>
    </row>
    <row r="3715" spans="35:35" x14ac:dyDescent="0.45">
      <c r="AI3715" s="92"/>
    </row>
    <row r="3716" spans="35:35" x14ac:dyDescent="0.45">
      <c r="AI3716" s="92"/>
    </row>
    <row r="3717" spans="35:35" x14ac:dyDescent="0.45">
      <c r="AI3717" s="92"/>
    </row>
    <row r="3718" spans="35:35" x14ac:dyDescent="0.45">
      <c r="AI3718" s="92"/>
    </row>
    <row r="3719" spans="35:35" x14ac:dyDescent="0.45">
      <c r="AI3719" s="92"/>
    </row>
    <row r="3720" spans="35:35" x14ac:dyDescent="0.45">
      <c r="AI3720" s="92"/>
    </row>
    <row r="3721" spans="35:35" x14ac:dyDescent="0.45">
      <c r="AI3721" s="92"/>
    </row>
    <row r="3722" spans="35:35" x14ac:dyDescent="0.45">
      <c r="AI3722" s="92"/>
    </row>
    <row r="3723" spans="35:35" x14ac:dyDescent="0.45">
      <c r="AI3723" s="92"/>
    </row>
    <row r="3724" spans="35:35" x14ac:dyDescent="0.45">
      <c r="AI3724" s="92"/>
    </row>
    <row r="3725" spans="35:35" x14ac:dyDescent="0.45">
      <c r="AI3725" s="92"/>
    </row>
    <row r="3726" spans="35:35" x14ac:dyDescent="0.45">
      <c r="AI3726" s="92"/>
    </row>
    <row r="3727" spans="35:35" x14ac:dyDescent="0.45">
      <c r="AI3727" s="92"/>
    </row>
    <row r="3728" spans="35:35" x14ac:dyDescent="0.45">
      <c r="AI3728" s="92"/>
    </row>
    <row r="3729" spans="35:35" x14ac:dyDescent="0.45">
      <c r="AI3729" s="92"/>
    </row>
    <row r="3730" spans="35:35" x14ac:dyDescent="0.45">
      <c r="AI3730" s="92"/>
    </row>
    <row r="3731" spans="35:35" x14ac:dyDescent="0.45">
      <c r="AI3731" s="92"/>
    </row>
    <row r="3732" spans="35:35" x14ac:dyDescent="0.45">
      <c r="AI3732" s="92"/>
    </row>
    <row r="3733" spans="35:35" x14ac:dyDescent="0.45">
      <c r="AI3733" s="92"/>
    </row>
    <row r="3734" spans="35:35" x14ac:dyDescent="0.45">
      <c r="AI3734" s="92"/>
    </row>
    <row r="3735" spans="35:35" x14ac:dyDescent="0.45">
      <c r="AI3735" s="92"/>
    </row>
    <row r="3736" spans="35:35" x14ac:dyDescent="0.45">
      <c r="AI3736" s="92"/>
    </row>
    <row r="3737" spans="35:35" x14ac:dyDescent="0.45">
      <c r="AI3737" s="92"/>
    </row>
    <row r="3738" spans="35:35" x14ac:dyDescent="0.45">
      <c r="AI3738" s="92"/>
    </row>
    <row r="3739" spans="35:35" x14ac:dyDescent="0.45">
      <c r="AI3739" s="92"/>
    </row>
    <row r="3740" spans="35:35" x14ac:dyDescent="0.45">
      <c r="AI3740" s="92"/>
    </row>
    <row r="3741" spans="35:35" x14ac:dyDescent="0.45">
      <c r="AI3741" s="92"/>
    </row>
    <row r="3742" spans="35:35" x14ac:dyDescent="0.45">
      <c r="AI3742" s="92"/>
    </row>
    <row r="3743" spans="35:35" x14ac:dyDescent="0.45">
      <c r="AI3743" s="92"/>
    </row>
    <row r="3744" spans="35:35" x14ac:dyDescent="0.45">
      <c r="AI3744" s="92"/>
    </row>
    <row r="3745" spans="35:35" x14ac:dyDescent="0.45">
      <c r="AI3745" s="92"/>
    </row>
    <row r="3746" spans="35:35" x14ac:dyDescent="0.45">
      <c r="AI3746" s="92"/>
    </row>
    <row r="3747" spans="35:35" x14ac:dyDescent="0.45">
      <c r="AI3747" s="92"/>
    </row>
    <row r="3748" spans="35:35" x14ac:dyDescent="0.45">
      <c r="AI3748" s="92"/>
    </row>
    <row r="3749" spans="35:35" x14ac:dyDescent="0.45">
      <c r="AI3749" s="92"/>
    </row>
    <row r="3750" spans="35:35" x14ac:dyDescent="0.45">
      <c r="AI3750" s="92"/>
    </row>
    <row r="3751" spans="35:35" x14ac:dyDescent="0.45">
      <c r="AI3751" s="92"/>
    </row>
    <row r="3752" spans="35:35" x14ac:dyDescent="0.45">
      <c r="AI3752" s="92"/>
    </row>
    <row r="3753" spans="35:35" x14ac:dyDescent="0.45">
      <c r="AI3753" s="92"/>
    </row>
    <row r="3754" spans="35:35" x14ac:dyDescent="0.45">
      <c r="AI3754" s="92"/>
    </row>
    <row r="3755" spans="35:35" x14ac:dyDescent="0.45">
      <c r="AI3755" s="92"/>
    </row>
    <row r="3756" spans="35:35" x14ac:dyDescent="0.45">
      <c r="AI3756" s="92"/>
    </row>
    <row r="3757" spans="35:35" x14ac:dyDescent="0.45">
      <c r="AI3757" s="92"/>
    </row>
    <row r="3758" spans="35:35" x14ac:dyDescent="0.45">
      <c r="AI3758" s="92"/>
    </row>
    <row r="3759" spans="35:35" x14ac:dyDescent="0.45">
      <c r="AI3759" s="92"/>
    </row>
    <row r="3760" spans="35:35" x14ac:dyDescent="0.45">
      <c r="AI3760" s="92"/>
    </row>
    <row r="3761" spans="35:35" x14ac:dyDescent="0.45">
      <c r="AI3761" s="92"/>
    </row>
    <row r="3762" spans="35:35" x14ac:dyDescent="0.45">
      <c r="AI3762" s="92"/>
    </row>
    <row r="3763" spans="35:35" x14ac:dyDescent="0.45">
      <c r="AI3763" s="92"/>
    </row>
    <row r="3764" spans="35:35" x14ac:dyDescent="0.45">
      <c r="AI3764" s="92"/>
    </row>
    <row r="3765" spans="35:35" x14ac:dyDescent="0.45">
      <c r="AI3765" s="92"/>
    </row>
    <row r="3766" spans="35:35" x14ac:dyDescent="0.45">
      <c r="AI3766" s="92"/>
    </row>
    <row r="3767" spans="35:35" x14ac:dyDescent="0.45">
      <c r="AI3767" s="92"/>
    </row>
    <row r="3768" spans="35:35" x14ac:dyDescent="0.45">
      <c r="AI3768" s="92"/>
    </row>
    <row r="3769" spans="35:35" x14ac:dyDescent="0.45">
      <c r="AI3769" s="92"/>
    </row>
    <row r="3770" spans="35:35" x14ac:dyDescent="0.45">
      <c r="AI3770" s="92"/>
    </row>
    <row r="3771" spans="35:35" x14ac:dyDescent="0.45">
      <c r="AI3771" s="92"/>
    </row>
    <row r="3772" spans="35:35" x14ac:dyDescent="0.45">
      <c r="AI3772" s="92"/>
    </row>
    <row r="3773" spans="35:35" x14ac:dyDescent="0.45">
      <c r="AI3773" s="92"/>
    </row>
    <row r="3774" spans="35:35" x14ac:dyDescent="0.45">
      <c r="AI3774" s="92"/>
    </row>
    <row r="3775" spans="35:35" x14ac:dyDescent="0.45">
      <c r="AI3775" s="92"/>
    </row>
    <row r="3776" spans="35:35" x14ac:dyDescent="0.45">
      <c r="AI3776" s="92"/>
    </row>
    <row r="3777" spans="35:35" x14ac:dyDescent="0.45">
      <c r="AI3777" s="92"/>
    </row>
    <row r="3778" spans="35:35" x14ac:dyDescent="0.45">
      <c r="AI3778" s="92"/>
    </row>
    <row r="3779" spans="35:35" x14ac:dyDescent="0.45">
      <c r="AI3779" s="92"/>
    </row>
    <row r="3780" spans="35:35" x14ac:dyDescent="0.45">
      <c r="AI3780" s="92"/>
    </row>
    <row r="3781" spans="35:35" x14ac:dyDescent="0.45">
      <c r="AI3781" s="92"/>
    </row>
    <row r="3782" spans="35:35" x14ac:dyDescent="0.45">
      <c r="AI3782" s="92"/>
    </row>
    <row r="3783" spans="35:35" x14ac:dyDescent="0.45">
      <c r="AI3783" s="92"/>
    </row>
    <row r="3784" spans="35:35" x14ac:dyDescent="0.45">
      <c r="AI3784" s="92"/>
    </row>
    <row r="3785" spans="35:35" x14ac:dyDescent="0.45">
      <c r="AI3785" s="92"/>
    </row>
    <row r="3786" spans="35:35" x14ac:dyDescent="0.45">
      <c r="AI3786" s="92"/>
    </row>
    <row r="3787" spans="35:35" x14ac:dyDescent="0.45">
      <c r="AI3787" s="92"/>
    </row>
    <row r="3788" spans="35:35" x14ac:dyDescent="0.45">
      <c r="AI3788" s="92"/>
    </row>
    <row r="3789" spans="35:35" x14ac:dyDescent="0.45">
      <c r="AI3789" s="92"/>
    </row>
    <row r="3790" spans="35:35" x14ac:dyDescent="0.45">
      <c r="AI3790" s="92"/>
    </row>
    <row r="3791" spans="35:35" x14ac:dyDescent="0.45">
      <c r="AI3791" s="92"/>
    </row>
    <row r="3792" spans="35:35" x14ac:dyDescent="0.45">
      <c r="AI3792" s="92"/>
    </row>
    <row r="3793" spans="35:35" x14ac:dyDescent="0.45">
      <c r="AI3793" s="92"/>
    </row>
    <row r="3794" spans="35:35" x14ac:dyDescent="0.45">
      <c r="AI3794" s="92"/>
    </row>
    <row r="3795" spans="35:35" x14ac:dyDescent="0.45">
      <c r="AI3795" s="92"/>
    </row>
    <row r="3796" spans="35:35" x14ac:dyDescent="0.45">
      <c r="AI3796" s="92"/>
    </row>
    <row r="3797" spans="35:35" x14ac:dyDescent="0.45">
      <c r="AI3797" s="92"/>
    </row>
    <row r="3798" spans="35:35" x14ac:dyDescent="0.45">
      <c r="AI3798" s="92"/>
    </row>
    <row r="3799" spans="35:35" x14ac:dyDescent="0.45">
      <c r="AI3799" s="92"/>
    </row>
    <row r="3800" spans="35:35" x14ac:dyDescent="0.45">
      <c r="AI3800" s="92"/>
    </row>
    <row r="3801" spans="35:35" x14ac:dyDescent="0.45">
      <c r="AI3801" s="92"/>
    </row>
    <row r="3802" spans="35:35" x14ac:dyDescent="0.45">
      <c r="AI3802" s="92"/>
    </row>
    <row r="3803" spans="35:35" x14ac:dyDescent="0.45">
      <c r="AI3803" s="92"/>
    </row>
    <row r="3804" spans="35:35" x14ac:dyDescent="0.45">
      <c r="AI3804" s="92"/>
    </row>
    <row r="3805" spans="35:35" x14ac:dyDescent="0.45">
      <c r="AI3805" s="92"/>
    </row>
    <row r="3806" spans="35:35" x14ac:dyDescent="0.45">
      <c r="AI3806" s="92"/>
    </row>
    <row r="3807" spans="35:35" x14ac:dyDescent="0.45">
      <c r="AI3807" s="92"/>
    </row>
    <row r="3808" spans="35:35" x14ac:dyDescent="0.45">
      <c r="AI3808" s="92"/>
    </row>
    <row r="3809" spans="35:35" x14ac:dyDescent="0.45">
      <c r="AI3809" s="92"/>
    </row>
    <row r="3810" spans="35:35" x14ac:dyDescent="0.45">
      <c r="AI3810" s="92"/>
    </row>
    <row r="3811" spans="35:35" x14ac:dyDescent="0.45">
      <c r="AI3811" s="92"/>
    </row>
    <row r="3812" spans="35:35" x14ac:dyDescent="0.45">
      <c r="AI3812" s="92"/>
    </row>
    <row r="3813" spans="35:35" x14ac:dyDescent="0.45">
      <c r="AI3813" s="92"/>
    </row>
    <row r="3814" spans="35:35" x14ac:dyDescent="0.45">
      <c r="AI3814" s="92"/>
    </row>
    <row r="3815" spans="35:35" x14ac:dyDescent="0.45">
      <c r="AI3815" s="92"/>
    </row>
    <row r="3816" spans="35:35" x14ac:dyDescent="0.45">
      <c r="AI3816" s="92"/>
    </row>
    <row r="3817" spans="35:35" x14ac:dyDescent="0.45">
      <c r="AI3817" s="92"/>
    </row>
    <row r="3818" spans="35:35" x14ac:dyDescent="0.45">
      <c r="AI3818" s="92"/>
    </row>
    <row r="3819" spans="35:35" x14ac:dyDescent="0.45">
      <c r="AI3819" s="92"/>
    </row>
    <row r="3820" spans="35:35" x14ac:dyDescent="0.45">
      <c r="AI3820" s="92"/>
    </row>
    <row r="3821" spans="35:35" x14ac:dyDescent="0.45">
      <c r="AI3821" s="92"/>
    </row>
    <row r="3822" spans="35:35" x14ac:dyDescent="0.45">
      <c r="AI3822" s="92"/>
    </row>
    <row r="3823" spans="35:35" x14ac:dyDescent="0.45">
      <c r="AI3823" s="92"/>
    </row>
    <row r="3824" spans="35:35" x14ac:dyDescent="0.45">
      <c r="AI3824" s="92"/>
    </row>
    <row r="3825" spans="35:35" x14ac:dyDescent="0.45">
      <c r="AI3825" s="92"/>
    </row>
    <row r="3826" spans="35:35" x14ac:dyDescent="0.45">
      <c r="AI3826" s="92"/>
    </row>
    <row r="3827" spans="35:35" x14ac:dyDescent="0.45">
      <c r="AI3827" s="92"/>
    </row>
    <row r="3828" spans="35:35" x14ac:dyDescent="0.45">
      <c r="AI3828" s="92"/>
    </row>
    <row r="3829" spans="35:35" x14ac:dyDescent="0.45">
      <c r="AI3829" s="92"/>
    </row>
    <row r="3830" spans="35:35" x14ac:dyDescent="0.45">
      <c r="AI3830" s="92"/>
    </row>
    <row r="3831" spans="35:35" x14ac:dyDescent="0.45">
      <c r="AI3831" s="92"/>
    </row>
    <row r="3832" spans="35:35" x14ac:dyDescent="0.45">
      <c r="AI3832" s="92"/>
    </row>
    <row r="3833" spans="35:35" x14ac:dyDescent="0.45">
      <c r="AI3833" s="92"/>
    </row>
    <row r="3834" spans="35:35" x14ac:dyDescent="0.45">
      <c r="AI3834" s="92"/>
    </row>
    <row r="3835" spans="35:35" x14ac:dyDescent="0.45">
      <c r="AI3835" s="92"/>
    </row>
    <row r="3836" spans="35:35" x14ac:dyDescent="0.45">
      <c r="AI3836" s="92"/>
    </row>
    <row r="3837" spans="35:35" x14ac:dyDescent="0.45">
      <c r="AI3837" s="92"/>
    </row>
    <row r="3838" spans="35:35" x14ac:dyDescent="0.45">
      <c r="AI3838" s="92"/>
    </row>
    <row r="3839" spans="35:35" x14ac:dyDescent="0.45">
      <c r="AI3839" s="92"/>
    </row>
    <row r="3840" spans="35:35" x14ac:dyDescent="0.45">
      <c r="AI3840" s="92"/>
    </row>
    <row r="3841" spans="35:35" x14ac:dyDescent="0.45">
      <c r="AI3841" s="92"/>
    </row>
    <row r="3842" spans="35:35" x14ac:dyDescent="0.45">
      <c r="AI3842" s="92"/>
    </row>
    <row r="3843" spans="35:35" x14ac:dyDescent="0.45">
      <c r="AI3843" s="92"/>
    </row>
    <row r="3844" spans="35:35" x14ac:dyDescent="0.45">
      <c r="AI3844" s="92"/>
    </row>
    <row r="3845" spans="35:35" x14ac:dyDescent="0.45">
      <c r="AI3845" s="92"/>
    </row>
    <row r="3846" spans="35:35" x14ac:dyDescent="0.45">
      <c r="AI3846" s="92"/>
    </row>
    <row r="3847" spans="35:35" x14ac:dyDescent="0.45">
      <c r="AI3847" s="92"/>
    </row>
    <row r="3848" spans="35:35" x14ac:dyDescent="0.45">
      <c r="AI3848" s="92"/>
    </row>
    <row r="3849" spans="35:35" x14ac:dyDescent="0.45">
      <c r="AI3849" s="92"/>
    </row>
    <row r="3850" spans="35:35" x14ac:dyDescent="0.45">
      <c r="AI3850" s="92"/>
    </row>
    <row r="3851" spans="35:35" x14ac:dyDescent="0.45">
      <c r="AI3851" s="92"/>
    </row>
    <row r="3852" spans="35:35" x14ac:dyDescent="0.45">
      <c r="AI3852" s="92"/>
    </row>
    <row r="3853" spans="35:35" x14ac:dyDescent="0.45">
      <c r="AI3853" s="92"/>
    </row>
    <row r="3854" spans="35:35" x14ac:dyDescent="0.45">
      <c r="AI3854" s="92"/>
    </row>
    <row r="3855" spans="35:35" x14ac:dyDescent="0.45">
      <c r="AI3855" s="92"/>
    </row>
    <row r="3856" spans="35:35" x14ac:dyDescent="0.45">
      <c r="AI3856" s="92"/>
    </row>
    <row r="3857" spans="35:35" x14ac:dyDescent="0.45">
      <c r="AI3857" s="92"/>
    </row>
    <row r="3858" spans="35:35" x14ac:dyDescent="0.45">
      <c r="AI3858" s="92"/>
    </row>
    <row r="3859" spans="35:35" x14ac:dyDescent="0.45">
      <c r="AI3859" s="92"/>
    </row>
    <row r="3860" spans="35:35" x14ac:dyDescent="0.45">
      <c r="AI3860" s="92"/>
    </row>
    <row r="3861" spans="35:35" x14ac:dyDescent="0.45">
      <c r="AI3861" s="92"/>
    </row>
    <row r="3862" spans="35:35" x14ac:dyDescent="0.45">
      <c r="AI3862" s="92"/>
    </row>
    <row r="3863" spans="35:35" x14ac:dyDescent="0.45">
      <c r="AI3863" s="92"/>
    </row>
    <row r="3864" spans="35:35" x14ac:dyDescent="0.45">
      <c r="AI3864" s="92"/>
    </row>
    <row r="3865" spans="35:35" x14ac:dyDescent="0.45">
      <c r="AI3865" s="92"/>
    </row>
    <row r="3866" spans="35:35" x14ac:dyDescent="0.45">
      <c r="AI3866" s="92"/>
    </row>
    <row r="3867" spans="35:35" x14ac:dyDescent="0.45">
      <c r="AI3867" s="92"/>
    </row>
    <row r="3868" spans="35:35" x14ac:dyDescent="0.45">
      <c r="AI3868" s="92"/>
    </row>
    <row r="3869" spans="35:35" x14ac:dyDescent="0.45">
      <c r="AI3869" s="92"/>
    </row>
    <row r="3870" spans="35:35" x14ac:dyDescent="0.45">
      <c r="AI3870" s="92"/>
    </row>
    <row r="3871" spans="35:35" x14ac:dyDescent="0.45">
      <c r="AI3871" s="92"/>
    </row>
    <row r="3872" spans="35:35" x14ac:dyDescent="0.45">
      <c r="AI3872" s="92"/>
    </row>
    <row r="3873" spans="35:35" x14ac:dyDescent="0.45">
      <c r="AI3873" s="92"/>
    </row>
    <row r="3874" spans="35:35" x14ac:dyDescent="0.45">
      <c r="AI3874" s="92"/>
    </row>
    <row r="3875" spans="35:35" x14ac:dyDescent="0.45">
      <c r="AI3875" s="92"/>
    </row>
    <row r="3876" spans="35:35" x14ac:dyDescent="0.45">
      <c r="AI3876" s="92"/>
    </row>
    <row r="3877" spans="35:35" x14ac:dyDescent="0.45">
      <c r="AI3877" s="92"/>
    </row>
    <row r="3878" spans="35:35" x14ac:dyDescent="0.45">
      <c r="AI3878" s="92"/>
    </row>
    <row r="3879" spans="35:35" x14ac:dyDescent="0.45">
      <c r="AI3879" s="92"/>
    </row>
    <row r="3880" spans="35:35" x14ac:dyDescent="0.45">
      <c r="AI3880" s="92"/>
    </row>
    <row r="3881" spans="35:35" x14ac:dyDescent="0.45">
      <c r="AI3881" s="92"/>
    </row>
    <row r="3882" spans="35:35" x14ac:dyDescent="0.45">
      <c r="AI3882" s="92"/>
    </row>
    <row r="3883" spans="35:35" x14ac:dyDescent="0.45">
      <c r="AI3883" s="92"/>
    </row>
    <row r="3884" spans="35:35" x14ac:dyDescent="0.45">
      <c r="AI3884" s="92"/>
    </row>
    <row r="3885" spans="35:35" x14ac:dyDescent="0.45">
      <c r="AI3885" s="92"/>
    </row>
    <row r="3886" spans="35:35" x14ac:dyDescent="0.45">
      <c r="AI3886" s="92"/>
    </row>
    <row r="3887" spans="35:35" x14ac:dyDescent="0.45">
      <c r="AI3887" s="92"/>
    </row>
    <row r="3888" spans="35:35" x14ac:dyDescent="0.45">
      <c r="AI3888" s="92"/>
    </row>
    <row r="3889" spans="35:35" x14ac:dyDescent="0.45">
      <c r="AI3889" s="92"/>
    </row>
    <row r="3890" spans="35:35" x14ac:dyDescent="0.45">
      <c r="AI3890" s="92"/>
    </row>
    <row r="3891" spans="35:35" x14ac:dyDescent="0.45">
      <c r="AI3891" s="92"/>
    </row>
    <row r="3892" spans="35:35" x14ac:dyDescent="0.45">
      <c r="AI3892" s="92"/>
    </row>
    <row r="3893" spans="35:35" x14ac:dyDescent="0.45">
      <c r="AI3893" s="92"/>
    </row>
    <row r="3894" spans="35:35" x14ac:dyDescent="0.45">
      <c r="AI3894" s="92"/>
    </row>
    <row r="3895" spans="35:35" x14ac:dyDescent="0.45">
      <c r="AI3895" s="92"/>
    </row>
    <row r="3896" spans="35:35" x14ac:dyDescent="0.45">
      <c r="AI3896" s="92"/>
    </row>
    <row r="3897" spans="35:35" x14ac:dyDescent="0.45">
      <c r="AI3897" s="92"/>
    </row>
    <row r="3898" spans="35:35" x14ac:dyDescent="0.45">
      <c r="AI3898" s="92"/>
    </row>
    <row r="3899" spans="35:35" x14ac:dyDescent="0.45">
      <c r="AI3899" s="92"/>
    </row>
    <row r="3900" spans="35:35" x14ac:dyDescent="0.45">
      <c r="AI3900" s="92"/>
    </row>
    <row r="3901" spans="35:35" x14ac:dyDescent="0.45">
      <c r="AI3901" s="92"/>
    </row>
    <row r="3902" spans="35:35" x14ac:dyDescent="0.45">
      <c r="AI3902" s="92"/>
    </row>
    <row r="3903" spans="35:35" x14ac:dyDescent="0.45">
      <c r="AI3903" s="92"/>
    </row>
    <row r="3904" spans="35:35" x14ac:dyDescent="0.45">
      <c r="AI3904" s="92"/>
    </row>
    <row r="3905" spans="35:35" x14ac:dyDescent="0.45">
      <c r="AI3905" s="92"/>
    </row>
    <row r="3906" spans="35:35" x14ac:dyDescent="0.45">
      <c r="AI3906" s="92"/>
    </row>
    <row r="3907" spans="35:35" x14ac:dyDescent="0.45">
      <c r="AI3907" s="92"/>
    </row>
    <row r="3908" spans="35:35" x14ac:dyDescent="0.45">
      <c r="AI3908" s="92"/>
    </row>
    <row r="3909" spans="35:35" x14ac:dyDescent="0.45">
      <c r="AI3909" s="92"/>
    </row>
    <row r="3910" spans="35:35" x14ac:dyDescent="0.45">
      <c r="AI3910" s="92"/>
    </row>
    <row r="3911" spans="35:35" x14ac:dyDescent="0.45">
      <c r="AI3911" s="92"/>
    </row>
    <row r="3912" spans="35:35" x14ac:dyDescent="0.45">
      <c r="AI3912" s="92"/>
    </row>
    <row r="3913" spans="35:35" x14ac:dyDescent="0.45">
      <c r="AI3913" s="92"/>
    </row>
    <row r="3914" spans="35:35" x14ac:dyDescent="0.45">
      <c r="AI3914" s="92"/>
    </row>
    <row r="3915" spans="35:35" x14ac:dyDescent="0.45">
      <c r="AI3915" s="92"/>
    </row>
    <row r="3916" spans="35:35" x14ac:dyDescent="0.45">
      <c r="AI3916" s="92"/>
    </row>
    <row r="3917" spans="35:35" x14ac:dyDescent="0.45">
      <c r="AI3917" s="92"/>
    </row>
    <row r="3918" spans="35:35" x14ac:dyDescent="0.45">
      <c r="AI3918" s="92"/>
    </row>
    <row r="3919" spans="35:35" x14ac:dyDescent="0.45">
      <c r="AI3919" s="92"/>
    </row>
    <row r="3920" spans="35:35" x14ac:dyDescent="0.45">
      <c r="AI3920" s="92"/>
    </row>
    <row r="3921" spans="35:35" x14ac:dyDescent="0.45">
      <c r="AI3921" s="92"/>
    </row>
    <row r="3922" spans="35:35" x14ac:dyDescent="0.45">
      <c r="AI3922" s="92"/>
    </row>
    <row r="3923" spans="35:35" x14ac:dyDescent="0.45">
      <c r="AI3923" s="92"/>
    </row>
    <row r="3924" spans="35:35" x14ac:dyDescent="0.45">
      <c r="AI3924" s="92"/>
    </row>
    <row r="3925" spans="35:35" x14ac:dyDescent="0.45">
      <c r="AI3925" s="92"/>
    </row>
    <row r="3926" spans="35:35" x14ac:dyDescent="0.45">
      <c r="AI3926" s="92"/>
    </row>
    <row r="3927" spans="35:35" x14ac:dyDescent="0.45">
      <c r="AI3927" s="92"/>
    </row>
    <row r="3928" spans="35:35" x14ac:dyDescent="0.45">
      <c r="AI3928" s="92"/>
    </row>
    <row r="3929" spans="35:35" x14ac:dyDescent="0.45">
      <c r="AI3929" s="92"/>
    </row>
    <row r="3930" spans="35:35" x14ac:dyDescent="0.45">
      <c r="AI3930" s="92"/>
    </row>
    <row r="3931" spans="35:35" x14ac:dyDescent="0.45">
      <c r="AI3931" s="92"/>
    </row>
    <row r="3932" spans="35:35" x14ac:dyDescent="0.45">
      <c r="AI3932" s="92"/>
    </row>
    <row r="3933" spans="35:35" x14ac:dyDescent="0.45">
      <c r="AI3933" s="92"/>
    </row>
    <row r="3934" spans="35:35" x14ac:dyDescent="0.45">
      <c r="AI3934" s="92"/>
    </row>
    <row r="3935" spans="35:35" x14ac:dyDescent="0.45">
      <c r="AI3935" s="92"/>
    </row>
    <row r="3936" spans="35:35" x14ac:dyDescent="0.45">
      <c r="AI3936" s="92"/>
    </row>
    <row r="3937" spans="35:35" x14ac:dyDescent="0.45">
      <c r="AI3937" s="92"/>
    </row>
    <row r="3938" spans="35:35" x14ac:dyDescent="0.45">
      <c r="AI3938" s="92"/>
    </row>
    <row r="3939" spans="35:35" x14ac:dyDescent="0.45">
      <c r="AI3939" s="92"/>
    </row>
    <row r="3940" spans="35:35" x14ac:dyDescent="0.45">
      <c r="AI3940" s="92"/>
    </row>
    <row r="3941" spans="35:35" x14ac:dyDescent="0.45">
      <c r="AI3941" s="92"/>
    </row>
    <row r="3942" spans="35:35" x14ac:dyDescent="0.45">
      <c r="AI3942" s="92"/>
    </row>
    <row r="3943" spans="35:35" x14ac:dyDescent="0.45">
      <c r="AI3943" s="92"/>
    </row>
    <row r="3944" spans="35:35" x14ac:dyDescent="0.45">
      <c r="AI3944" s="92"/>
    </row>
    <row r="3945" spans="35:35" x14ac:dyDescent="0.45">
      <c r="AI3945" s="92"/>
    </row>
    <row r="3946" spans="35:35" x14ac:dyDescent="0.45">
      <c r="AI3946" s="92"/>
    </row>
    <row r="3947" spans="35:35" x14ac:dyDescent="0.45">
      <c r="AI3947" s="92"/>
    </row>
    <row r="3948" spans="35:35" x14ac:dyDescent="0.45">
      <c r="AI3948" s="92"/>
    </row>
    <row r="3949" spans="35:35" x14ac:dyDescent="0.45">
      <c r="AI3949" s="92"/>
    </row>
    <row r="3950" spans="35:35" x14ac:dyDescent="0.45">
      <c r="AI3950" s="92"/>
    </row>
    <row r="3951" spans="35:35" x14ac:dyDescent="0.45">
      <c r="AI3951" s="92"/>
    </row>
    <row r="3952" spans="35:35" x14ac:dyDescent="0.45">
      <c r="AI3952" s="92"/>
    </row>
    <row r="3953" spans="35:35" x14ac:dyDescent="0.45">
      <c r="AI3953" s="92"/>
    </row>
    <row r="3954" spans="35:35" x14ac:dyDescent="0.45">
      <c r="AI3954" s="92"/>
    </row>
    <row r="3955" spans="35:35" x14ac:dyDescent="0.45">
      <c r="AI3955" s="92"/>
    </row>
    <row r="3956" spans="35:35" x14ac:dyDescent="0.45">
      <c r="AI3956" s="92"/>
    </row>
    <row r="3957" spans="35:35" x14ac:dyDescent="0.45">
      <c r="AI3957" s="92"/>
    </row>
    <row r="3958" spans="35:35" x14ac:dyDescent="0.45">
      <c r="AI3958" s="92"/>
    </row>
    <row r="3959" spans="35:35" x14ac:dyDescent="0.45">
      <c r="AI3959" s="92"/>
    </row>
    <row r="3960" spans="35:35" x14ac:dyDescent="0.45">
      <c r="AI3960" s="92"/>
    </row>
    <row r="3961" spans="35:35" x14ac:dyDescent="0.45">
      <c r="AI3961" s="92"/>
    </row>
    <row r="3962" spans="35:35" x14ac:dyDescent="0.45">
      <c r="AI3962" s="92"/>
    </row>
    <row r="3963" spans="35:35" x14ac:dyDescent="0.45">
      <c r="AI3963" s="92"/>
    </row>
    <row r="3964" spans="35:35" x14ac:dyDescent="0.45">
      <c r="AI3964" s="92"/>
    </row>
    <row r="3965" spans="35:35" x14ac:dyDescent="0.45">
      <c r="AI3965" s="92"/>
    </row>
    <row r="3966" spans="35:35" x14ac:dyDescent="0.45">
      <c r="AI3966" s="92"/>
    </row>
    <row r="3967" spans="35:35" x14ac:dyDescent="0.45">
      <c r="AI3967" s="92"/>
    </row>
    <row r="3968" spans="35:35" x14ac:dyDescent="0.45">
      <c r="AI3968" s="92"/>
    </row>
    <row r="3969" spans="35:35" x14ac:dyDescent="0.45">
      <c r="AI3969" s="92"/>
    </row>
    <row r="3970" spans="35:35" x14ac:dyDescent="0.45">
      <c r="AI3970" s="92"/>
    </row>
    <row r="3971" spans="35:35" x14ac:dyDescent="0.45">
      <c r="AI3971" s="92"/>
    </row>
    <row r="3972" spans="35:35" x14ac:dyDescent="0.45">
      <c r="AI3972" s="92"/>
    </row>
    <row r="3973" spans="35:35" x14ac:dyDescent="0.45">
      <c r="AI3973" s="92"/>
    </row>
    <row r="3974" spans="35:35" x14ac:dyDescent="0.45">
      <c r="AI3974" s="92"/>
    </row>
    <row r="3975" spans="35:35" x14ac:dyDescent="0.45">
      <c r="AI3975" s="92"/>
    </row>
    <row r="3976" spans="35:35" x14ac:dyDescent="0.45">
      <c r="AI3976" s="92"/>
    </row>
    <row r="3977" spans="35:35" x14ac:dyDescent="0.45">
      <c r="AI3977" s="92"/>
    </row>
    <row r="3978" spans="35:35" x14ac:dyDescent="0.45">
      <c r="AI3978" s="92"/>
    </row>
    <row r="3979" spans="35:35" x14ac:dyDescent="0.45">
      <c r="AI3979" s="92"/>
    </row>
    <row r="3980" spans="35:35" x14ac:dyDescent="0.45">
      <c r="AI3980" s="92"/>
    </row>
    <row r="3981" spans="35:35" x14ac:dyDescent="0.45">
      <c r="AI3981" s="92"/>
    </row>
    <row r="3982" spans="35:35" x14ac:dyDescent="0.45">
      <c r="AI3982" s="92"/>
    </row>
    <row r="3983" spans="35:35" x14ac:dyDescent="0.45">
      <c r="AI3983" s="92"/>
    </row>
    <row r="3984" spans="35:35" x14ac:dyDescent="0.45">
      <c r="AI3984" s="92"/>
    </row>
    <row r="3985" spans="35:35" x14ac:dyDescent="0.45">
      <c r="AI3985" s="92"/>
    </row>
    <row r="3986" spans="35:35" x14ac:dyDescent="0.45">
      <c r="AI3986" s="92"/>
    </row>
    <row r="3987" spans="35:35" x14ac:dyDescent="0.45">
      <c r="AI3987" s="92"/>
    </row>
    <row r="3988" spans="35:35" x14ac:dyDescent="0.45">
      <c r="AI3988" s="92"/>
    </row>
    <row r="3989" spans="35:35" x14ac:dyDescent="0.45">
      <c r="AI3989" s="92"/>
    </row>
    <row r="3990" spans="35:35" x14ac:dyDescent="0.45">
      <c r="AI3990" s="92"/>
    </row>
    <row r="3991" spans="35:35" x14ac:dyDescent="0.45">
      <c r="AI3991" s="92"/>
    </row>
    <row r="3992" spans="35:35" x14ac:dyDescent="0.45">
      <c r="AI3992" s="92"/>
    </row>
    <row r="3993" spans="35:35" x14ac:dyDescent="0.45">
      <c r="AI3993" s="92"/>
    </row>
    <row r="3994" spans="35:35" x14ac:dyDescent="0.45">
      <c r="AI3994" s="92"/>
    </row>
    <row r="3995" spans="35:35" x14ac:dyDescent="0.45">
      <c r="AI3995" s="92"/>
    </row>
    <row r="3996" spans="35:35" x14ac:dyDescent="0.45">
      <c r="AI3996" s="92"/>
    </row>
    <row r="3997" spans="35:35" x14ac:dyDescent="0.45">
      <c r="AI3997" s="92"/>
    </row>
    <row r="3998" spans="35:35" x14ac:dyDescent="0.45">
      <c r="AI3998" s="92"/>
    </row>
    <row r="3999" spans="35:35" x14ac:dyDescent="0.45">
      <c r="AI3999" s="92"/>
    </row>
    <row r="4000" spans="35:35" x14ac:dyDescent="0.45">
      <c r="AI4000" s="92"/>
    </row>
    <row r="4001" spans="35:35" x14ac:dyDescent="0.45">
      <c r="AI4001" s="92"/>
    </row>
    <row r="4002" spans="35:35" x14ac:dyDescent="0.45">
      <c r="AI4002" s="92"/>
    </row>
    <row r="4003" spans="35:35" x14ac:dyDescent="0.45">
      <c r="AI4003" s="92"/>
    </row>
    <row r="4004" spans="35:35" x14ac:dyDescent="0.45">
      <c r="AI4004" s="92"/>
    </row>
    <row r="4005" spans="35:35" x14ac:dyDescent="0.45">
      <c r="AI4005" s="92"/>
    </row>
    <row r="4006" spans="35:35" x14ac:dyDescent="0.45">
      <c r="AI4006" s="92"/>
    </row>
    <row r="4007" spans="35:35" x14ac:dyDescent="0.45">
      <c r="AI4007" s="92"/>
    </row>
    <row r="4008" spans="35:35" x14ac:dyDescent="0.45">
      <c r="AI4008" s="92"/>
    </row>
    <row r="4009" spans="35:35" x14ac:dyDescent="0.45">
      <c r="AI4009" s="92"/>
    </row>
    <row r="4010" spans="35:35" x14ac:dyDescent="0.45">
      <c r="AI4010" s="92"/>
    </row>
    <row r="4011" spans="35:35" x14ac:dyDescent="0.45">
      <c r="AI4011" s="92"/>
    </row>
    <row r="4012" spans="35:35" x14ac:dyDescent="0.45">
      <c r="AI4012" s="92"/>
    </row>
    <row r="4013" spans="35:35" x14ac:dyDescent="0.45">
      <c r="AI4013" s="92"/>
    </row>
    <row r="4014" spans="35:35" x14ac:dyDescent="0.45">
      <c r="AI4014" s="92"/>
    </row>
    <row r="4015" spans="35:35" x14ac:dyDescent="0.45">
      <c r="AI4015" s="92"/>
    </row>
    <row r="4016" spans="35:35" x14ac:dyDescent="0.45">
      <c r="AI4016" s="92"/>
    </row>
    <row r="4017" spans="35:35" x14ac:dyDescent="0.45">
      <c r="AI4017" s="92"/>
    </row>
    <row r="4018" spans="35:35" x14ac:dyDescent="0.45">
      <c r="AI4018" s="92"/>
    </row>
    <row r="4019" spans="35:35" x14ac:dyDescent="0.45">
      <c r="AI4019" s="92"/>
    </row>
    <row r="4020" spans="35:35" x14ac:dyDescent="0.45">
      <c r="AI4020" s="92"/>
    </row>
    <row r="4021" spans="35:35" x14ac:dyDescent="0.45">
      <c r="AI4021" s="92"/>
    </row>
    <row r="4022" spans="35:35" x14ac:dyDescent="0.45">
      <c r="AI4022" s="92"/>
    </row>
    <row r="4023" spans="35:35" x14ac:dyDescent="0.45">
      <c r="AI4023" s="92"/>
    </row>
    <row r="4024" spans="35:35" x14ac:dyDescent="0.45">
      <c r="AI4024" s="92"/>
    </row>
    <row r="4025" spans="35:35" x14ac:dyDescent="0.45">
      <c r="AI4025" s="92"/>
    </row>
    <row r="4026" spans="35:35" x14ac:dyDescent="0.45">
      <c r="AI4026" s="92"/>
    </row>
    <row r="4027" spans="35:35" x14ac:dyDescent="0.45">
      <c r="AI4027" s="92"/>
    </row>
    <row r="4028" spans="35:35" x14ac:dyDescent="0.45">
      <c r="AI4028" s="92"/>
    </row>
    <row r="4029" spans="35:35" x14ac:dyDescent="0.45">
      <c r="AI4029" s="92"/>
    </row>
    <row r="4030" spans="35:35" x14ac:dyDescent="0.45">
      <c r="AI4030" s="92"/>
    </row>
    <row r="4031" spans="35:35" x14ac:dyDescent="0.45">
      <c r="AI4031" s="92"/>
    </row>
    <row r="4032" spans="35:35" x14ac:dyDescent="0.45">
      <c r="AI4032" s="92"/>
    </row>
    <row r="4033" spans="35:35" x14ac:dyDescent="0.45">
      <c r="AI4033" s="92"/>
    </row>
    <row r="4034" spans="35:35" x14ac:dyDescent="0.45">
      <c r="AI4034" s="92"/>
    </row>
    <row r="4035" spans="35:35" x14ac:dyDescent="0.45">
      <c r="AI4035" s="92"/>
    </row>
    <row r="4036" spans="35:35" x14ac:dyDescent="0.45">
      <c r="AI4036" s="92"/>
    </row>
    <row r="4037" spans="35:35" x14ac:dyDescent="0.45">
      <c r="AI4037" s="92"/>
    </row>
    <row r="4038" spans="35:35" x14ac:dyDescent="0.45">
      <c r="AI4038" s="92"/>
    </row>
    <row r="4039" spans="35:35" x14ac:dyDescent="0.45">
      <c r="AI4039" s="92"/>
    </row>
    <row r="4040" spans="35:35" x14ac:dyDescent="0.45">
      <c r="AI4040" s="92"/>
    </row>
    <row r="4041" spans="35:35" x14ac:dyDescent="0.45">
      <c r="AI4041" s="92"/>
    </row>
    <row r="4042" spans="35:35" x14ac:dyDescent="0.45">
      <c r="AI4042" s="92"/>
    </row>
    <row r="4043" spans="35:35" x14ac:dyDescent="0.45">
      <c r="AI4043" s="92"/>
    </row>
    <row r="4044" spans="35:35" x14ac:dyDescent="0.45">
      <c r="AI4044" s="92"/>
    </row>
    <row r="4045" spans="35:35" x14ac:dyDescent="0.45">
      <c r="AI4045" s="92"/>
    </row>
    <row r="4046" spans="35:35" x14ac:dyDescent="0.45">
      <c r="AI4046" s="92"/>
    </row>
    <row r="4047" spans="35:35" x14ac:dyDescent="0.45">
      <c r="AI4047" s="92"/>
    </row>
    <row r="4048" spans="35:35" x14ac:dyDescent="0.45">
      <c r="AI4048" s="92"/>
    </row>
    <row r="4049" spans="35:35" x14ac:dyDescent="0.45">
      <c r="AI4049" s="92"/>
    </row>
    <row r="4050" spans="35:35" x14ac:dyDescent="0.45">
      <c r="AI4050" s="92"/>
    </row>
    <row r="4051" spans="35:35" x14ac:dyDescent="0.45">
      <c r="AI4051" s="92"/>
    </row>
    <row r="4052" spans="35:35" x14ac:dyDescent="0.45">
      <c r="AI4052" s="92"/>
    </row>
    <row r="4053" spans="35:35" x14ac:dyDescent="0.45">
      <c r="AI4053" s="92"/>
    </row>
    <row r="4054" spans="35:35" x14ac:dyDescent="0.45">
      <c r="AI4054" s="92"/>
    </row>
    <row r="4055" spans="35:35" x14ac:dyDescent="0.45">
      <c r="AI4055" s="92"/>
    </row>
    <row r="4056" spans="35:35" x14ac:dyDescent="0.45">
      <c r="AI4056" s="92"/>
    </row>
    <row r="4057" spans="35:35" x14ac:dyDescent="0.45">
      <c r="AI4057" s="92"/>
    </row>
    <row r="4058" spans="35:35" x14ac:dyDescent="0.45">
      <c r="AI4058" s="92"/>
    </row>
    <row r="4059" spans="35:35" x14ac:dyDescent="0.45">
      <c r="AI4059" s="92"/>
    </row>
    <row r="4060" spans="35:35" x14ac:dyDescent="0.45">
      <c r="AI4060" s="92"/>
    </row>
    <row r="4061" spans="35:35" x14ac:dyDescent="0.45">
      <c r="AI4061" s="92"/>
    </row>
    <row r="4062" spans="35:35" x14ac:dyDescent="0.45">
      <c r="AI4062" s="92"/>
    </row>
    <row r="4063" spans="35:35" x14ac:dyDescent="0.45">
      <c r="AI4063" s="92"/>
    </row>
    <row r="4064" spans="35:35" x14ac:dyDescent="0.45">
      <c r="AI4064" s="92"/>
    </row>
    <row r="4065" spans="35:35" x14ac:dyDescent="0.45">
      <c r="AI4065" s="92"/>
    </row>
    <row r="4066" spans="35:35" x14ac:dyDescent="0.45">
      <c r="AI4066" s="92"/>
    </row>
    <row r="4067" spans="35:35" x14ac:dyDescent="0.45">
      <c r="AI4067" s="92"/>
    </row>
    <row r="4068" spans="35:35" x14ac:dyDescent="0.45">
      <c r="AI4068" s="92"/>
    </row>
    <row r="4069" spans="35:35" x14ac:dyDescent="0.45">
      <c r="AI4069" s="92"/>
    </row>
    <row r="4070" spans="35:35" x14ac:dyDescent="0.45">
      <c r="AI4070" s="92"/>
    </row>
    <row r="4071" spans="35:35" x14ac:dyDescent="0.45">
      <c r="AI4071" s="92"/>
    </row>
    <row r="4072" spans="35:35" x14ac:dyDescent="0.45">
      <c r="AI4072" s="92"/>
    </row>
    <row r="4073" spans="35:35" x14ac:dyDescent="0.45">
      <c r="AI4073" s="92"/>
    </row>
    <row r="4074" spans="35:35" x14ac:dyDescent="0.45">
      <c r="AI4074" s="92"/>
    </row>
    <row r="4075" spans="35:35" x14ac:dyDescent="0.45">
      <c r="AI4075" s="92"/>
    </row>
    <row r="4076" spans="35:35" x14ac:dyDescent="0.45">
      <c r="AI4076" s="92"/>
    </row>
    <row r="4077" spans="35:35" x14ac:dyDescent="0.45">
      <c r="AI4077" s="92"/>
    </row>
    <row r="4078" spans="35:35" x14ac:dyDescent="0.45">
      <c r="AI4078" s="92"/>
    </row>
    <row r="4079" spans="35:35" x14ac:dyDescent="0.45">
      <c r="AI4079" s="92"/>
    </row>
    <row r="4080" spans="35:35" x14ac:dyDescent="0.45">
      <c r="AI4080" s="92"/>
    </row>
    <row r="4081" spans="35:35" x14ac:dyDescent="0.45">
      <c r="AI4081" s="92"/>
    </row>
    <row r="4082" spans="35:35" x14ac:dyDescent="0.45">
      <c r="AI4082" s="92"/>
    </row>
    <row r="4083" spans="35:35" x14ac:dyDescent="0.45">
      <c r="AI4083" s="92"/>
    </row>
    <row r="4084" spans="35:35" x14ac:dyDescent="0.45">
      <c r="AI4084" s="92"/>
    </row>
    <row r="4085" spans="35:35" x14ac:dyDescent="0.45">
      <c r="AI4085" s="92"/>
    </row>
    <row r="4086" spans="35:35" x14ac:dyDescent="0.45">
      <c r="AI4086" s="92"/>
    </row>
    <row r="4087" spans="35:35" x14ac:dyDescent="0.45">
      <c r="AI4087" s="92"/>
    </row>
    <row r="4088" spans="35:35" x14ac:dyDescent="0.45">
      <c r="AI4088" s="92"/>
    </row>
    <row r="4089" spans="35:35" x14ac:dyDescent="0.45">
      <c r="AI4089" s="92"/>
    </row>
    <row r="4090" spans="35:35" x14ac:dyDescent="0.45">
      <c r="AI4090" s="92"/>
    </row>
    <row r="4091" spans="35:35" x14ac:dyDescent="0.45">
      <c r="AI4091" s="92"/>
    </row>
    <row r="4092" spans="35:35" x14ac:dyDescent="0.45">
      <c r="AI4092" s="92"/>
    </row>
    <row r="4093" spans="35:35" x14ac:dyDescent="0.45">
      <c r="AI4093" s="92"/>
    </row>
    <row r="4094" spans="35:35" x14ac:dyDescent="0.45">
      <c r="AI4094" s="92"/>
    </row>
    <row r="4095" spans="35:35" x14ac:dyDescent="0.45">
      <c r="AI4095" s="92"/>
    </row>
    <row r="4096" spans="35:35" x14ac:dyDescent="0.45">
      <c r="AI4096" s="92"/>
    </row>
    <row r="4097" spans="35:35" x14ac:dyDescent="0.45">
      <c r="AI4097" s="92"/>
    </row>
    <row r="4098" spans="35:35" x14ac:dyDescent="0.45">
      <c r="AI4098" s="92"/>
    </row>
    <row r="4099" spans="35:35" x14ac:dyDescent="0.45">
      <c r="AI4099" s="92"/>
    </row>
    <row r="4100" spans="35:35" x14ac:dyDescent="0.45">
      <c r="AI4100" s="92"/>
    </row>
    <row r="4101" spans="35:35" x14ac:dyDescent="0.45">
      <c r="AI4101" s="92"/>
    </row>
    <row r="4102" spans="35:35" x14ac:dyDescent="0.45">
      <c r="AI4102" s="92"/>
    </row>
    <row r="4103" spans="35:35" x14ac:dyDescent="0.45">
      <c r="AI4103" s="92"/>
    </row>
    <row r="4104" spans="35:35" x14ac:dyDescent="0.45">
      <c r="AI4104" s="92"/>
    </row>
    <row r="4105" spans="35:35" x14ac:dyDescent="0.45">
      <c r="AI4105" s="92"/>
    </row>
    <row r="4106" spans="35:35" x14ac:dyDescent="0.45">
      <c r="AI4106" s="92"/>
    </row>
    <row r="4107" spans="35:35" x14ac:dyDescent="0.45">
      <c r="AI4107" s="92"/>
    </row>
    <row r="4108" spans="35:35" x14ac:dyDescent="0.45">
      <c r="AI4108" s="92"/>
    </row>
    <row r="4109" spans="35:35" x14ac:dyDescent="0.45">
      <c r="AI4109" s="92"/>
    </row>
    <row r="4110" spans="35:35" x14ac:dyDescent="0.45">
      <c r="AI4110" s="92"/>
    </row>
    <row r="4111" spans="35:35" x14ac:dyDescent="0.45">
      <c r="AI4111" s="92"/>
    </row>
    <row r="4112" spans="35:35" x14ac:dyDescent="0.45">
      <c r="AI4112" s="92"/>
    </row>
    <row r="4113" spans="35:35" x14ac:dyDescent="0.45">
      <c r="AI4113" s="92"/>
    </row>
    <row r="4114" spans="35:35" x14ac:dyDescent="0.45">
      <c r="AI4114" s="92"/>
    </row>
    <row r="4115" spans="35:35" x14ac:dyDescent="0.45">
      <c r="AI4115" s="92"/>
    </row>
    <row r="4116" spans="35:35" x14ac:dyDescent="0.45">
      <c r="AI4116" s="92"/>
    </row>
    <row r="4117" spans="35:35" x14ac:dyDescent="0.45">
      <c r="AI4117" s="92"/>
    </row>
    <row r="4118" spans="35:35" x14ac:dyDescent="0.45">
      <c r="AI4118" s="92"/>
    </row>
    <row r="4119" spans="35:35" x14ac:dyDescent="0.45">
      <c r="AI4119" s="92"/>
    </row>
    <row r="4120" spans="35:35" x14ac:dyDescent="0.45">
      <c r="AI4120" s="92"/>
    </row>
    <row r="4121" spans="35:35" x14ac:dyDescent="0.45">
      <c r="AI4121" s="92"/>
    </row>
    <row r="4122" spans="35:35" x14ac:dyDescent="0.45">
      <c r="AI4122" s="92"/>
    </row>
    <row r="4123" spans="35:35" x14ac:dyDescent="0.45">
      <c r="AI4123" s="92"/>
    </row>
    <row r="4124" spans="35:35" x14ac:dyDescent="0.45">
      <c r="AI4124" s="92"/>
    </row>
    <row r="4125" spans="35:35" x14ac:dyDescent="0.45">
      <c r="AI4125" s="92"/>
    </row>
    <row r="4126" spans="35:35" x14ac:dyDescent="0.45">
      <c r="AI4126" s="92"/>
    </row>
    <row r="4127" spans="35:35" x14ac:dyDescent="0.45">
      <c r="AI4127" s="92"/>
    </row>
    <row r="4128" spans="35:35" x14ac:dyDescent="0.45">
      <c r="AI4128" s="92"/>
    </row>
    <row r="4129" spans="35:35" x14ac:dyDescent="0.45">
      <c r="AI4129" s="92"/>
    </row>
    <row r="4130" spans="35:35" x14ac:dyDescent="0.45">
      <c r="AI4130" s="92"/>
    </row>
    <row r="4131" spans="35:35" x14ac:dyDescent="0.45">
      <c r="AI4131" s="92"/>
    </row>
    <row r="4132" spans="35:35" x14ac:dyDescent="0.45">
      <c r="AI4132" s="92"/>
    </row>
    <row r="4133" spans="35:35" x14ac:dyDescent="0.45">
      <c r="AI4133" s="92"/>
    </row>
    <row r="4134" spans="35:35" x14ac:dyDescent="0.45">
      <c r="AI4134" s="92"/>
    </row>
    <row r="4135" spans="35:35" x14ac:dyDescent="0.45">
      <c r="AI4135" s="92"/>
    </row>
    <row r="4136" spans="35:35" x14ac:dyDescent="0.45">
      <c r="AI4136" s="92"/>
    </row>
    <row r="4137" spans="35:35" x14ac:dyDescent="0.45">
      <c r="AI4137" s="92"/>
    </row>
    <row r="4138" spans="35:35" x14ac:dyDescent="0.45">
      <c r="AI4138" s="92"/>
    </row>
    <row r="4139" spans="35:35" x14ac:dyDescent="0.45">
      <c r="AI4139" s="92"/>
    </row>
    <row r="4140" spans="35:35" x14ac:dyDescent="0.45">
      <c r="AI4140" s="92"/>
    </row>
    <row r="4141" spans="35:35" x14ac:dyDescent="0.45">
      <c r="AI4141" s="92"/>
    </row>
    <row r="4142" spans="35:35" x14ac:dyDescent="0.45">
      <c r="AI4142" s="92"/>
    </row>
    <row r="4143" spans="35:35" x14ac:dyDescent="0.45">
      <c r="AI4143" s="92"/>
    </row>
    <row r="4144" spans="35:35" x14ac:dyDescent="0.45">
      <c r="AI4144" s="92"/>
    </row>
    <row r="4145" spans="35:35" x14ac:dyDescent="0.45">
      <c r="AI4145" s="92"/>
    </row>
    <row r="4146" spans="35:35" x14ac:dyDescent="0.45">
      <c r="AI4146" s="92"/>
    </row>
    <row r="4147" spans="35:35" x14ac:dyDescent="0.45">
      <c r="AI4147" s="92"/>
    </row>
    <row r="4148" spans="35:35" x14ac:dyDescent="0.45">
      <c r="AI4148" s="92"/>
    </row>
    <row r="4149" spans="35:35" x14ac:dyDescent="0.45">
      <c r="AI4149" s="92"/>
    </row>
    <row r="4150" spans="35:35" x14ac:dyDescent="0.45">
      <c r="AI4150" s="92"/>
    </row>
    <row r="4151" spans="35:35" x14ac:dyDescent="0.45">
      <c r="AI4151" s="92"/>
    </row>
    <row r="4152" spans="35:35" x14ac:dyDescent="0.45">
      <c r="AI4152" s="92"/>
    </row>
    <row r="4153" spans="35:35" x14ac:dyDescent="0.45">
      <c r="AI4153" s="92"/>
    </row>
    <row r="4154" spans="35:35" x14ac:dyDescent="0.45">
      <c r="AI4154" s="92"/>
    </row>
    <row r="4155" spans="35:35" x14ac:dyDescent="0.45">
      <c r="AI4155" s="92"/>
    </row>
    <row r="4156" spans="35:35" x14ac:dyDescent="0.45">
      <c r="AI4156" s="92"/>
    </row>
    <row r="4157" spans="35:35" x14ac:dyDescent="0.45">
      <c r="AI4157" s="92"/>
    </row>
    <row r="4158" spans="35:35" x14ac:dyDescent="0.45">
      <c r="AI4158" s="92"/>
    </row>
    <row r="4159" spans="35:35" x14ac:dyDescent="0.45">
      <c r="AI4159" s="92"/>
    </row>
    <row r="4160" spans="35:35" x14ac:dyDescent="0.45">
      <c r="AI4160" s="92"/>
    </row>
    <row r="4161" spans="35:35" x14ac:dyDescent="0.45">
      <c r="AI4161" s="92"/>
    </row>
    <row r="4162" spans="35:35" x14ac:dyDescent="0.45">
      <c r="AI4162" s="92"/>
    </row>
    <row r="4163" spans="35:35" x14ac:dyDescent="0.45">
      <c r="AI4163" s="92"/>
    </row>
    <row r="4164" spans="35:35" x14ac:dyDescent="0.45">
      <c r="AI4164" s="92"/>
    </row>
    <row r="4165" spans="35:35" x14ac:dyDescent="0.45">
      <c r="AI4165" s="92"/>
    </row>
    <row r="4166" spans="35:35" x14ac:dyDescent="0.45">
      <c r="AI4166" s="92"/>
    </row>
    <row r="4167" spans="35:35" x14ac:dyDescent="0.45">
      <c r="AI4167" s="92"/>
    </row>
    <row r="4168" spans="35:35" x14ac:dyDescent="0.45">
      <c r="AI4168" s="92"/>
    </row>
    <row r="4169" spans="35:35" x14ac:dyDescent="0.45">
      <c r="AI4169" s="92"/>
    </row>
    <row r="4170" spans="35:35" x14ac:dyDescent="0.45">
      <c r="AI4170" s="92"/>
    </row>
    <row r="4171" spans="35:35" x14ac:dyDescent="0.45">
      <c r="AI4171" s="92"/>
    </row>
    <row r="4172" spans="35:35" x14ac:dyDescent="0.45">
      <c r="AI4172" s="92"/>
    </row>
    <row r="4173" spans="35:35" x14ac:dyDescent="0.45">
      <c r="AI4173" s="92"/>
    </row>
    <row r="4174" spans="35:35" x14ac:dyDescent="0.45">
      <c r="AI4174" s="92"/>
    </row>
    <row r="4175" spans="35:35" x14ac:dyDescent="0.45">
      <c r="AI4175" s="92"/>
    </row>
    <row r="4176" spans="35:35" x14ac:dyDescent="0.45">
      <c r="AI4176" s="92"/>
    </row>
    <row r="4177" spans="35:35" x14ac:dyDescent="0.45">
      <c r="AI4177" s="92"/>
    </row>
    <row r="4178" spans="35:35" x14ac:dyDescent="0.45">
      <c r="AI4178" s="92"/>
    </row>
    <row r="4179" spans="35:35" x14ac:dyDescent="0.45">
      <c r="AI4179" s="92"/>
    </row>
    <row r="4180" spans="35:35" x14ac:dyDescent="0.45">
      <c r="AI4180" s="92"/>
    </row>
    <row r="4181" spans="35:35" x14ac:dyDescent="0.45">
      <c r="AI4181" s="92"/>
    </row>
    <row r="4182" spans="35:35" x14ac:dyDescent="0.45">
      <c r="AI4182" s="92"/>
    </row>
    <row r="4183" spans="35:35" x14ac:dyDescent="0.45">
      <c r="AI4183" s="92"/>
    </row>
    <row r="4184" spans="35:35" x14ac:dyDescent="0.45">
      <c r="AI4184" s="92"/>
    </row>
    <row r="4185" spans="35:35" x14ac:dyDescent="0.45">
      <c r="AI4185" s="92"/>
    </row>
    <row r="4186" spans="35:35" x14ac:dyDescent="0.45">
      <c r="AI4186" s="92"/>
    </row>
    <row r="4187" spans="35:35" x14ac:dyDescent="0.45">
      <c r="AI4187" s="92"/>
    </row>
    <row r="4188" spans="35:35" x14ac:dyDescent="0.45">
      <c r="AI4188" s="92"/>
    </row>
    <row r="4189" spans="35:35" x14ac:dyDescent="0.45">
      <c r="AI4189" s="92"/>
    </row>
    <row r="4190" spans="35:35" x14ac:dyDescent="0.45">
      <c r="AI4190" s="92"/>
    </row>
    <row r="4191" spans="35:35" x14ac:dyDescent="0.45">
      <c r="AI4191" s="92"/>
    </row>
    <row r="4192" spans="35:35" x14ac:dyDescent="0.45">
      <c r="AI4192" s="92"/>
    </row>
    <row r="4193" spans="35:35" x14ac:dyDescent="0.45">
      <c r="AI4193" s="92"/>
    </row>
    <row r="4194" spans="35:35" x14ac:dyDescent="0.45">
      <c r="AI4194" s="92"/>
    </row>
    <row r="4195" spans="35:35" x14ac:dyDescent="0.45">
      <c r="AI4195" s="92"/>
    </row>
    <row r="4196" spans="35:35" x14ac:dyDescent="0.45">
      <c r="AI4196" s="92"/>
    </row>
    <row r="4197" spans="35:35" x14ac:dyDescent="0.45">
      <c r="AI4197" s="92"/>
    </row>
    <row r="4198" spans="35:35" x14ac:dyDescent="0.45">
      <c r="AI4198" s="92"/>
    </row>
    <row r="4199" spans="35:35" x14ac:dyDescent="0.45">
      <c r="AI4199" s="92"/>
    </row>
    <row r="4200" spans="35:35" x14ac:dyDescent="0.45">
      <c r="AI4200" s="92"/>
    </row>
    <row r="4201" spans="35:35" x14ac:dyDescent="0.45">
      <c r="AI4201" s="92"/>
    </row>
    <row r="4202" spans="35:35" x14ac:dyDescent="0.45">
      <c r="AI4202" s="92"/>
    </row>
    <row r="4203" spans="35:35" x14ac:dyDescent="0.45">
      <c r="AI4203" s="92"/>
    </row>
    <row r="4204" spans="35:35" x14ac:dyDescent="0.45">
      <c r="AI4204" s="92"/>
    </row>
    <row r="4205" spans="35:35" x14ac:dyDescent="0.45">
      <c r="AI4205" s="92"/>
    </row>
    <row r="4206" spans="35:35" x14ac:dyDescent="0.45">
      <c r="AI4206" s="92"/>
    </row>
    <row r="4207" spans="35:35" x14ac:dyDescent="0.45">
      <c r="AI4207" s="92"/>
    </row>
    <row r="4208" spans="35:35" x14ac:dyDescent="0.45">
      <c r="AI4208" s="92"/>
    </row>
    <row r="4209" spans="35:35" x14ac:dyDescent="0.45">
      <c r="AI4209" s="92"/>
    </row>
    <row r="4210" spans="35:35" x14ac:dyDescent="0.45">
      <c r="AI4210" s="92"/>
    </row>
    <row r="4211" spans="35:35" x14ac:dyDescent="0.45">
      <c r="AI4211" s="92"/>
    </row>
    <row r="4212" spans="35:35" x14ac:dyDescent="0.45">
      <c r="AI4212" s="92"/>
    </row>
    <row r="4213" spans="35:35" x14ac:dyDescent="0.45">
      <c r="AI4213" s="92"/>
    </row>
    <row r="4214" spans="35:35" x14ac:dyDescent="0.45">
      <c r="AI4214" s="92"/>
    </row>
    <row r="4215" spans="35:35" x14ac:dyDescent="0.45">
      <c r="AI4215" s="92"/>
    </row>
    <row r="4216" spans="35:35" x14ac:dyDescent="0.45">
      <c r="AI4216" s="92"/>
    </row>
    <row r="4217" spans="35:35" x14ac:dyDescent="0.45">
      <c r="AI4217" s="92"/>
    </row>
    <row r="4218" spans="35:35" x14ac:dyDescent="0.45">
      <c r="AI4218" s="92"/>
    </row>
    <row r="4219" spans="35:35" x14ac:dyDescent="0.45">
      <c r="AI4219" s="92"/>
    </row>
    <row r="4220" spans="35:35" x14ac:dyDescent="0.45">
      <c r="AI4220" s="92"/>
    </row>
    <row r="4221" spans="35:35" x14ac:dyDescent="0.45">
      <c r="AI4221" s="92"/>
    </row>
    <row r="4222" spans="35:35" x14ac:dyDescent="0.45">
      <c r="AI4222" s="92"/>
    </row>
    <row r="4223" spans="35:35" x14ac:dyDescent="0.45">
      <c r="AI4223" s="92"/>
    </row>
    <row r="4224" spans="35:35" x14ac:dyDescent="0.45">
      <c r="AI4224" s="92"/>
    </row>
    <row r="4225" spans="35:35" x14ac:dyDescent="0.45">
      <c r="AI4225" s="92"/>
    </row>
    <row r="4226" spans="35:35" x14ac:dyDescent="0.45">
      <c r="AI4226" s="92"/>
    </row>
    <row r="4227" spans="35:35" x14ac:dyDescent="0.45">
      <c r="AI4227" s="92"/>
    </row>
    <row r="4228" spans="35:35" x14ac:dyDescent="0.45">
      <c r="AI4228" s="92"/>
    </row>
    <row r="4229" spans="35:35" x14ac:dyDescent="0.45">
      <c r="AI4229" s="92"/>
    </row>
    <row r="4230" spans="35:35" x14ac:dyDescent="0.45">
      <c r="AI4230" s="92"/>
    </row>
    <row r="4231" spans="35:35" x14ac:dyDescent="0.45">
      <c r="AI4231" s="92"/>
    </row>
    <row r="4232" spans="35:35" x14ac:dyDescent="0.45">
      <c r="AI4232" s="92"/>
    </row>
    <row r="4233" spans="35:35" x14ac:dyDescent="0.45">
      <c r="AI4233" s="92"/>
    </row>
    <row r="4234" spans="35:35" x14ac:dyDescent="0.45">
      <c r="AI4234" s="92"/>
    </row>
    <row r="4235" spans="35:35" x14ac:dyDescent="0.45">
      <c r="AI4235" s="92"/>
    </row>
    <row r="4236" spans="35:35" x14ac:dyDescent="0.45">
      <c r="AI4236" s="92"/>
    </row>
    <row r="4237" spans="35:35" x14ac:dyDescent="0.45">
      <c r="AI4237" s="92"/>
    </row>
    <row r="4238" spans="35:35" x14ac:dyDescent="0.45">
      <c r="AI4238" s="92"/>
    </row>
    <row r="4239" spans="35:35" x14ac:dyDescent="0.45">
      <c r="AI4239" s="92"/>
    </row>
    <row r="4240" spans="35:35" x14ac:dyDescent="0.45">
      <c r="AI4240" s="92"/>
    </row>
    <row r="4241" spans="35:35" x14ac:dyDescent="0.45">
      <c r="AI4241" s="92"/>
    </row>
    <row r="4242" spans="35:35" x14ac:dyDescent="0.45">
      <c r="AI4242" s="92"/>
    </row>
    <row r="4243" spans="35:35" x14ac:dyDescent="0.45">
      <c r="AI4243" s="92"/>
    </row>
    <row r="4244" spans="35:35" x14ac:dyDescent="0.45">
      <c r="AI4244" s="92"/>
    </row>
    <row r="4245" spans="35:35" x14ac:dyDescent="0.45">
      <c r="AI4245" s="92"/>
    </row>
    <row r="4246" spans="35:35" x14ac:dyDescent="0.45">
      <c r="AI4246" s="92"/>
    </row>
    <row r="4247" spans="35:35" x14ac:dyDescent="0.45">
      <c r="AI4247" s="92"/>
    </row>
    <row r="4248" spans="35:35" x14ac:dyDescent="0.45">
      <c r="AI4248" s="92"/>
    </row>
    <row r="4249" spans="35:35" x14ac:dyDescent="0.45">
      <c r="AI4249" s="92"/>
    </row>
    <row r="4250" spans="35:35" x14ac:dyDescent="0.45">
      <c r="AI4250" s="92"/>
    </row>
    <row r="4251" spans="35:35" x14ac:dyDescent="0.45">
      <c r="AI4251" s="92"/>
    </row>
    <row r="4252" spans="35:35" x14ac:dyDescent="0.45">
      <c r="AI4252" s="92"/>
    </row>
    <row r="4253" spans="35:35" x14ac:dyDescent="0.45">
      <c r="AI4253" s="92"/>
    </row>
    <row r="4254" spans="35:35" x14ac:dyDescent="0.45">
      <c r="AI4254" s="92"/>
    </row>
    <row r="4255" spans="35:35" x14ac:dyDescent="0.45">
      <c r="AI4255" s="92"/>
    </row>
    <row r="4256" spans="35:35" x14ac:dyDescent="0.45">
      <c r="AI4256" s="92"/>
    </row>
    <row r="4257" spans="35:35" x14ac:dyDescent="0.45">
      <c r="AI4257" s="92"/>
    </row>
    <row r="4258" spans="35:35" x14ac:dyDescent="0.45">
      <c r="AI4258" s="92"/>
    </row>
    <row r="4259" spans="35:35" x14ac:dyDescent="0.45">
      <c r="AI4259" s="92"/>
    </row>
    <row r="4260" spans="35:35" x14ac:dyDescent="0.45">
      <c r="AI4260" s="92"/>
    </row>
    <row r="4261" spans="35:35" x14ac:dyDescent="0.45">
      <c r="AI4261" s="92"/>
    </row>
    <row r="4262" spans="35:35" x14ac:dyDescent="0.45">
      <c r="AI4262" s="92"/>
    </row>
    <row r="4263" spans="35:35" x14ac:dyDescent="0.45">
      <c r="AI4263" s="92"/>
    </row>
    <row r="4264" spans="35:35" x14ac:dyDescent="0.45">
      <c r="AI4264" s="92"/>
    </row>
    <row r="4265" spans="35:35" x14ac:dyDescent="0.45">
      <c r="AI4265" s="92"/>
    </row>
    <row r="4266" spans="35:35" x14ac:dyDescent="0.45">
      <c r="AI4266" s="92"/>
    </row>
    <row r="4267" spans="35:35" x14ac:dyDescent="0.45">
      <c r="AI4267" s="92"/>
    </row>
    <row r="4268" spans="35:35" x14ac:dyDescent="0.45">
      <c r="AI4268" s="92"/>
    </row>
    <row r="4269" spans="35:35" x14ac:dyDescent="0.45">
      <c r="AI4269" s="92"/>
    </row>
    <row r="4270" spans="35:35" x14ac:dyDescent="0.45">
      <c r="AI4270" s="92"/>
    </row>
    <row r="4271" spans="35:35" x14ac:dyDescent="0.45">
      <c r="AI4271" s="92"/>
    </row>
    <row r="4272" spans="35:35" x14ac:dyDescent="0.45">
      <c r="AI4272" s="92"/>
    </row>
    <row r="4273" spans="35:35" x14ac:dyDescent="0.45">
      <c r="AI4273" s="92"/>
    </row>
    <row r="4274" spans="35:35" x14ac:dyDescent="0.45">
      <c r="AI4274" s="92"/>
    </row>
    <row r="4275" spans="35:35" x14ac:dyDescent="0.45">
      <c r="AI4275" s="92"/>
    </row>
    <row r="4276" spans="35:35" x14ac:dyDescent="0.45">
      <c r="AI4276" s="92"/>
    </row>
    <row r="4277" spans="35:35" x14ac:dyDescent="0.45">
      <c r="AI4277" s="92"/>
    </row>
    <row r="4278" spans="35:35" x14ac:dyDescent="0.45">
      <c r="AI4278" s="92"/>
    </row>
    <row r="4279" spans="35:35" x14ac:dyDescent="0.45">
      <c r="AI4279" s="92"/>
    </row>
    <row r="4280" spans="35:35" x14ac:dyDescent="0.45">
      <c r="AI4280" s="92"/>
    </row>
    <row r="4281" spans="35:35" x14ac:dyDescent="0.45">
      <c r="AI4281" s="92"/>
    </row>
    <row r="4282" spans="35:35" x14ac:dyDescent="0.45">
      <c r="AI4282" s="92"/>
    </row>
    <row r="4283" spans="35:35" x14ac:dyDescent="0.45">
      <c r="AI4283" s="92"/>
    </row>
    <row r="4284" spans="35:35" x14ac:dyDescent="0.45">
      <c r="AI4284" s="92"/>
    </row>
    <row r="4285" spans="35:35" x14ac:dyDescent="0.45">
      <c r="AI4285" s="92"/>
    </row>
    <row r="4286" spans="35:35" x14ac:dyDescent="0.45">
      <c r="AI4286" s="92"/>
    </row>
    <row r="4287" spans="35:35" x14ac:dyDescent="0.45">
      <c r="AI4287" s="92"/>
    </row>
    <row r="4288" spans="35:35" x14ac:dyDescent="0.45">
      <c r="AI4288" s="92"/>
    </row>
    <row r="4289" spans="35:35" x14ac:dyDescent="0.45">
      <c r="AI4289" s="92"/>
    </row>
    <row r="4290" spans="35:35" x14ac:dyDescent="0.45">
      <c r="AI4290" s="92"/>
    </row>
    <row r="4291" spans="35:35" x14ac:dyDescent="0.45">
      <c r="AI4291" s="92"/>
    </row>
    <row r="4292" spans="35:35" x14ac:dyDescent="0.45">
      <c r="AI4292" s="92"/>
    </row>
    <row r="4293" spans="35:35" x14ac:dyDescent="0.45">
      <c r="AI4293" s="92"/>
    </row>
    <row r="4294" spans="35:35" x14ac:dyDescent="0.45">
      <c r="AI4294" s="92"/>
    </row>
    <row r="4295" spans="35:35" x14ac:dyDescent="0.45">
      <c r="AI4295" s="92"/>
    </row>
    <row r="4296" spans="35:35" x14ac:dyDescent="0.45">
      <c r="AI4296" s="92"/>
    </row>
    <row r="4297" spans="35:35" x14ac:dyDescent="0.45">
      <c r="AI4297" s="92"/>
    </row>
    <row r="4298" spans="35:35" x14ac:dyDescent="0.45">
      <c r="AI4298" s="92"/>
    </row>
    <row r="4299" spans="35:35" x14ac:dyDescent="0.45">
      <c r="AI4299" s="92"/>
    </row>
    <row r="4300" spans="35:35" x14ac:dyDescent="0.45">
      <c r="AI4300" s="92"/>
    </row>
    <row r="4301" spans="35:35" x14ac:dyDescent="0.45">
      <c r="AI4301" s="92"/>
    </row>
    <row r="4302" spans="35:35" x14ac:dyDescent="0.45">
      <c r="AI4302" s="92"/>
    </row>
    <row r="4303" spans="35:35" x14ac:dyDescent="0.45">
      <c r="AI4303" s="92"/>
    </row>
    <row r="4304" spans="35:35" x14ac:dyDescent="0.45">
      <c r="AI4304" s="92"/>
    </row>
    <row r="4305" spans="35:35" x14ac:dyDescent="0.45">
      <c r="AI4305" s="92"/>
    </row>
    <row r="4306" spans="35:35" x14ac:dyDescent="0.45">
      <c r="AI4306" s="92"/>
    </row>
    <row r="4307" spans="35:35" x14ac:dyDescent="0.45">
      <c r="AI4307" s="92"/>
    </row>
    <row r="4308" spans="35:35" x14ac:dyDescent="0.45">
      <c r="AI4308" s="92"/>
    </row>
    <row r="4309" spans="35:35" x14ac:dyDescent="0.45">
      <c r="AI4309" s="92"/>
    </row>
    <row r="4310" spans="35:35" x14ac:dyDescent="0.45">
      <c r="AI4310" s="92"/>
    </row>
    <row r="4311" spans="35:35" x14ac:dyDescent="0.45">
      <c r="AI4311" s="92"/>
    </row>
    <row r="4312" spans="35:35" x14ac:dyDescent="0.45">
      <c r="AI4312" s="92"/>
    </row>
    <row r="4313" spans="35:35" x14ac:dyDescent="0.45">
      <c r="AI4313" s="92"/>
    </row>
    <row r="4314" spans="35:35" x14ac:dyDescent="0.45">
      <c r="AI4314" s="92"/>
    </row>
    <row r="4315" spans="35:35" x14ac:dyDescent="0.45">
      <c r="AI4315" s="92"/>
    </row>
    <row r="4316" spans="35:35" x14ac:dyDescent="0.45">
      <c r="AI4316" s="92"/>
    </row>
    <row r="4317" spans="35:35" x14ac:dyDescent="0.45">
      <c r="AI4317" s="92"/>
    </row>
    <row r="4318" spans="35:35" x14ac:dyDescent="0.45">
      <c r="AI4318" s="92"/>
    </row>
    <row r="4319" spans="35:35" x14ac:dyDescent="0.45">
      <c r="AI4319" s="92"/>
    </row>
    <row r="4320" spans="35:35" x14ac:dyDescent="0.45">
      <c r="AI4320" s="92"/>
    </row>
    <row r="4321" spans="35:35" x14ac:dyDescent="0.45">
      <c r="AI4321" s="92"/>
    </row>
    <row r="4322" spans="35:35" x14ac:dyDescent="0.45">
      <c r="AI4322" s="92"/>
    </row>
    <row r="4323" spans="35:35" x14ac:dyDescent="0.45">
      <c r="AI4323" s="92"/>
    </row>
    <row r="4324" spans="35:35" x14ac:dyDescent="0.45">
      <c r="AI4324" s="92"/>
    </row>
    <row r="4325" spans="35:35" x14ac:dyDescent="0.45">
      <c r="AI4325" s="92"/>
    </row>
    <row r="4326" spans="35:35" x14ac:dyDescent="0.45">
      <c r="AI4326" s="92"/>
    </row>
    <row r="4327" spans="35:35" x14ac:dyDescent="0.45">
      <c r="AI4327" s="92"/>
    </row>
    <row r="4328" spans="35:35" x14ac:dyDescent="0.45">
      <c r="AI4328" s="92"/>
    </row>
    <row r="4329" spans="35:35" x14ac:dyDescent="0.45">
      <c r="AI4329" s="92"/>
    </row>
    <row r="4330" spans="35:35" x14ac:dyDescent="0.45">
      <c r="AI4330" s="92"/>
    </row>
    <row r="4331" spans="35:35" x14ac:dyDescent="0.45">
      <c r="AI4331" s="92"/>
    </row>
    <row r="4332" spans="35:35" x14ac:dyDescent="0.45">
      <c r="AI4332" s="92"/>
    </row>
    <row r="4333" spans="35:35" x14ac:dyDescent="0.45">
      <c r="AI4333" s="92"/>
    </row>
    <row r="4334" spans="35:35" x14ac:dyDescent="0.45">
      <c r="AI4334" s="92"/>
    </row>
    <row r="4335" spans="35:35" x14ac:dyDescent="0.45">
      <c r="AI4335" s="92"/>
    </row>
    <row r="4336" spans="35:35" x14ac:dyDescent="0.45">
      <c r="AI4336" s="92"/>
    </row>
    <row r="4337" spans="35:35" x14ac:dyDescent="0.45">
      <c r="AI4337" s="92"/>
    </row>
    <row r="4338" spans="35:35" x14ac:dyDescent="0.45">
      <c r="AI4338" s="92"/>
    </row>
    <row r="4339" spans="35:35" x14ac:dyDescent="0.45">
      <c r="AI4339" s="92"/>
    </row>
    <row r="4340" spans="35:35" x14ac:dyDescent="0.45">
      <c r="AI4340" s="92"/>
    </row>
    <row r="4341" spans="35:35" x14ac:dyDescent="0.45">
      <c r="AI4341" s="92"/>
    </row>
    <row r="4342" spans="35:35" x14ac:dyDescent="0.45">
      <c r="AI4342" s="92"/>
    </row>
    <row r="4343" spans="35:35" x14ac:dyDescent="0.45">
      <c r="AI4343" s="92"/>
    </row>
    <row r="4344" spans="35:35" x14ac:dyDescent="0.45">
      <c r="AI4344" s="92"/>
    </row>
    <row r="4345" spans="35:35" x14ac:dyDescent="0.45">
      <c r="AI4345" s="92"/>
    </row>
    <row r="4346" spans="35:35" x14ac:dyDescent="0.45">
      <c r="AI4346" s="92"/>
    </row>
    <row r="4347" spans="35:35" x14ac:dyDescent="0.45">
      <c r="AI4347" s="92"/>
    </row>
    <row r="4348" spans="35:35" x14ac:dyDescent="0.45">
      <c r="AI4348" s="92"/>
    </row>
    <row r="4349" spans="35:35" x14ac:dyDescent="0.45">
      <c r="AI4349" s="92"/>
    </row>
    <row r="4350" spans="35:35" x14ac:dyDescent="0.45">
      <c r="AI4350" s="92"/>
    </row>
    <row r="4351" spans="35:35" x14ac:dyDescent="0.45">
      <c r="AI4351" s="92"/>
    </row>
    <row r="4352" spans="35:35" x14ac:dyDescent="0.45">
      <c r="AI4352" s="92"/>
    </row>
    <row r="4353" spans="35:35" x14ac:dyDescent="0.45">
      <c r="AI4353" s="92"/>
    </row>
    <row r="4354" spans="35:35" x14ac:dyDescent="0.45">
      <c r="AI4354" s="92"/>
    </row>
    <row r="4355" spans="35:35" x14ac:dyDescent="0.45">
      <c r="AI4355" s="92"/>
    </row>
    <row r="4356" spans="35:35" x14ac:dyDescent="0.45">
      <c r="AI4356" s="92"/>
    </row>
    <row r="4357" spans="35:35" x14ac:dyDescent="0.45">
      <c r="AI4357" s="92"/>
    </row>
    <row r="4358" spans="35:35" x14ac:dyDescent="0.45">
      <c r="AI4358" s="92"/>
    </row>
    <row r="4359" spans="35:35" x14ac:dyDescent="0.45">
      <c r="AI4359" s="92"/>
    </row>
    <row r="4360" spans="35:35" x14ac:dyDescent="0.45">
      <c r="AI4360" s="92"/>
    </row>
    <row r="4361" spans="35:35" x14ac:dyDescent="0.45">
      <c r="AI4361" s="92"/>
    </row>
    <row r="4362" spans="35:35" x14ac:dyDescent="0.45">
      <c r="AI4362" s="92"/>
    </row>
    <row r="4363" spans="35:35" x14ac:dyDescent="0.45">
      <c r="AI4363" s="92"/>
    </row>
    <row r="4364" spans="35:35" x14ac:dyDescent="0.45">
      <c r="AI4364" s="92"/>
    </row>
    <row r="4365" spans="35:35" x14ac:dyDescent="0.45">
      <c r="AI4365" s="92"/>
    </row>
    <row r="4366" spans="35:35" x14ac:dyDescent="0.45">
      <c r="AI4366" s="92"/>
    </row>
    <row r="4367" spans="35:35" x14ac:dyDescent="0.45">
      <c r="AI4367" s="92"/>
    </row>
    <row r="4368" spans="35:35" x14ac:dyDescent="0.45">
      <c r="AI4368" s="92"/>
    </row>
    <row r="4369" spans="35:35" x14ac:dyDescent="0.45">
      <c r="AI4369" s="92"/>
    </row>
    <row r="4370" spans="35:35" x14ac:dyDescent="0.45">
      <c r="AI4370" s="92"/>
    </row>
    <row r="4371" spans="35:35" x14ac:dyDescent="0.45">
      <c r="AI4371" s="92"/>
    </row>
    <row r="4372" spans="35:35" x14ac:dyDescent="0.45">
      <c r="AI4372" s="92"/>
    </row>
    <row r="4373" spans="35:35" x14ac:dyDescent="0.45">
      <c r="AI4373" s="92"/>
    </row>
    <row r="4374" spans="35:35" x14ac:dyDescent="0.45">
      <c r="AI4374" s="92"/>
    </row>
    <row r="4375" spans="35:35" x14ac:dyDescent="0.45">
      <c r="AI4375" s="92"/>
    </row>
    <row r="4376" spans="35:35" x14ac:dyDescent="0.45">
      <c r="AI4376" s="92"/>
    </row>
    <row r="4377" spans="35:35" x14ac:dyDescent="0.45">
      <c r="AI4377" s="92"/>
    </row>
    <row r="4378" spans="35:35" x14ac:dyDescent="0.45">
      <c r="AI4378" s="92"/>
    </row>
    <row r="4379" spans="35:35" x14ac:dyDescent="0.45">
      <c r="AI4379" s="92"/>
    </row>
    <row r="4380" spans="35:35" x14ac:dyDescent="0.45">
      <c r="AI4380" s="92"/>
    </row>
    <row r="4381" spans="35:35" x14ac:dyDescent="0.45">
      <c r="AI4381" s="92"/>
    </row>
    <row r="4382" spans="35:35" x14ac:dyDescent="0.45">
      <c r="AI4382" s="92"/>
    </row>
    <row r="4383" spans="35:35" x14ac:dyDescent="0.45">
      <c r="AI4383" s="92"/>
    </row>
    <row r="4384" spans="35:35" x14ac:dyDescent="0.45">
      <c r="AI4384" s="92"/>
    </row>
    <row r="4385" spans="35:35" x14ac:dyDescent="0.45">
      <c r="AI4385" s="92"/>
    </row>
    <row r="4386" spans="35:35" x14ac:dyDescent="0.45">
      <c r="AI4386" s="92"/>
    </row>
    <row r="4387" spans="35:35" x14ac:dyDescent="0.45">
      <c r="AI4387" s="92"/>
    </row>
    <row r="4388" spans="35:35" x14ac:dyDescent="0.45">
      <c r="AI4388" s="92"/>
    </row>
    <row r="4389" spans="35:35" x14ac:dyDescent="0.45">
      <c r="AI4389" s="92"/>
    </row>
    <row r="4390" spans="35:35" x14ac:dyDescent="0.45">
      <c r="AI4390" s="92"/>
    </row>
    <row r="4391" spans="35:35" x14ac:dyDescent="0.45">
      <c r="AI4391" s="92"/>
    </row>
    <row r="4392" spans="35:35" x14ac:dyDescent="0.45">
      <c r="AI4392" s="92"/>
    </row>
    <row r="4393" spans="35:35" x14ac:dyDescent="0.45">
      <c r="AI4393" s="92"/>
    </row>
    <row r="4394" spans="35:35" x14ac:dyDescent="0.45">
      <c r="AI4394" s="92"/>
    </row>
    <row r="4395" spans="35:35" x14ac:dyDescent="0.45">
      <c r="AI4395" s="92"/>
    </row>
    <row r="4396" spans="35:35" x14ac:dyDescent="0.45">
      <c r="AI4396" s="92"/>
    </row>
    <row r="4397" spans="35:35" x14ac:dyDescent="0.45">
      <c r="AI4397" s="92"/>
    </row>
    <row r="4398" spans="35:35" x14ac:dyDescent="0.45">
      <c r="AI4398" s="92"/>
    </row>
    <row r="4399" spans="35:35" x14ac:dyDescent="0.45">
      <c r="AI4399" s="92"/>
    </row>
    <row r="4400" spans="35:35" x14ac:dyDescent="0.45">
      <c r="AI4400" s="92"/>
    </row>
    <row r="4401" spans="35:35" x14ac:dyDescent="0.45">
      <c r="AI4401" s="92"/>
    </row>
    <row r="4402" spans="35:35" x14ac:dyDescent="0.45">
      <c r="AI4402" s="92"/>
    </row>
    <row r="4403" spans="35:35" x14ac:dyDescent="0.45">
      <c r="AI4403" s="92"/>
    </row>
    <row r="4404" spans="35:35" x14ac:dyDescent="0.45">
      <c r="AI4404" s="92"/>
    </row>
    <row r="4405" spans="35:35" x14ac:dyDescent="0.45">
      <c r="AI4405" s="92"/>
    </row>
    <row r="4406" spans="35:35" x14ac:dyDescent="0.45">
      <c r="AI4406" s="92"/>
    </row>
    <row r="4407" spans="35:35" x14ac:dyDescent="0.45">
      <c r="AI4407" s="92"/>
    </row>
    <row r="4408" spans="35:35" x14ac:dyDescent="0.45">
      <c r="AI4408" s="92"/>
    </row>
    <row r="4409" spans="35:35" x14ac:dyDescent="0.45">
      <c r="AI4409" s="92"/>
    </row>
    <row r="4410" spans="35:35" x14ac:dyDescent="0.45">
      <c r="AI4410" s="92"/>
    </row>
    <row r="4411" spans="35:35" x14ac:dyDescent="0.45">
      <c r="AI4411" s="92"/>
    </row>
    <row r="4412" spans="35:35" x14ac:dyDescent="0.45">
      <c r="AI4412" s="92"/>
    </row>
    <row r="4413" spans="35:35" x14ac:dyDescent="0.45">
      <c r="AI4413" s="92"/>
    </row>
    <row r="4414" spans="35:35" x14ac:dyDescent="0.45">
      <c r="AI4414" s="92"/>
    </row>
    <row r="4415" spans="35:35" x14ac:dyDescent="0.45">
      <c r="AI4415" s="92"/>
    </row>
    <row r="4416" spans="35:35" x14ac:dyDescent="0.45">
      <c r="AI4416" s="92"/>
    </row>
    <row r="4417" spans="35:35" x14ac:dyDescent="0.45">
      <c r="AI4417" s="92"/>
    </row>
    <row r="4418" spans="35:35" x14ac:dyDescent="0.45">
      <c r="AI4418" s="92"/>
    </row>
    <row r="4419" spans="35:35" x14ac:dyDescent="0.45">
      <c r="AI4419" s="92"/>
    </row>
    <row r="4420" spans="35:35" x14ac:dyDescent="0.45">
      <c r="AI4420" s="92"/>
    </row>
    <row r="4421" spans="35:35" x14ac:dyDescent="0.45">
      <c r="AI4421" s="92"/>
    </row>
    <row r="4422" spans="35:35" x14ac:dyDescent="0.45">
      <c r="AI4422" s="92"/>
    </row>
    <row r="4423" spans="35:35" x14ac:dyDescent="0.45">
      <c r="AI4423" s="92"/>
    </row>
    <row r="4424" spans="35:35" x14ac:dyDescent="0.45">
      <c r="AI4424" s="92"/>
    </row>
    <row r="4425" spans="35:35" x14ac:dyDescent="0.45">
      <c r="AI4425" s="92"/>
    </row>
    <row r="4426" spans="35:35" x14ac:dyDescent="0.45">
      <c r="AI4426" s="92"/>
    </row>
    <row r="4427" spans="35:35" x14ac:dyDescent="0.45">
      <c r="AI4427" s="92"/>
    </row>
    <row r="4428" spans="35:35" x14ac:dyDescent="0.45">
      <c r="AI4428" s="92"/>
    </row>
    <row r="4429" spans="35:35" x14ac:dyDescent="0.45">
      <c r="AI4429" s="92"/>
    </row>
    <row r="4430" spans="35:35" x14ac:dyDescent="0.45">
      <c r="AI4430" s="92"/>
    </row>
    <row r="4431" spans="35:35" x14ac:dyDescent="0.45">
      <c r="AI4431" s="92"/>
    </row>
    <row r="4432" spans="35:35" x14ac:dyDescent="0.45">
      <c r="AI4432" s="92"/>
    </row>
    <row r="4433" spans="35:35" x14ac:dyDescent="0.45">
      <c r="AI4433" s="92"/>
    </row>
    <row r="4434" spans="35:35" x14ac:dyDescent="0.45">
      <c r="AI4434" s="92"/>
    </row>
    <row r="4435" spans="35:35" x14ac:dyDescent="0.45">
      <c r="AI4435" s="92"/>
    </row>
    <row r="4436" spans="35:35" x14ac:dyDescent="0.45">
      <c r="AI4436" s="92"/>
    </row>
    <row r="4437" spans="35:35" x14ac:dyDescent="0.45">
      <c r="AI4437" s="92"/>
    </row>
    <row r="4438" spans="35:35" x14ac:dyDescent="0.45">
      <c r="AI4438" s="92"/>
    </row>
    <row r="4439" spans="35:35" x14ac:dyDescent="0.45">
      <c r="AI4439" s="92"/>
    </row>
    <row r="4440" spans="35:35" x14ac:dyDescent="0.45">
      <c r="AI4440" s="92"/>
    </row>
    <row r="4441" spans="35:35" x14ac:dyDescent="0.45">
      <c r="AI4441" s="92"/>
    </row>
    <row r="4442" spans="35:35" x14ac:dyDescent="0.45">
      <c r="AI4442" s="92"/>
    </row>
    <row r="4443" spans="35:35" x14ac:dyDescent="0.45">
      <c r="AI4443" s="92"/>
    </row>
    <row r="4444" spans="35:35" x14ac:dyDescent="0.45">
      <c r="AI4444" s="92"/>
    </row>
    <row r="4445" spans="35:35" x14ac:dyDescent="0.45">
      <c r="AI4445" s="92"/>
    </row>
    <row r="4446" spans="35:35" x14ac:dyDescent="0.45">
      <c r="AI4446" s="92"/>
    </row>
    <row r="4447" spans="35:35" x14ac:dyDescent="0.45">
      <c r="AI4447" s="92"/>
    </row>
    <row r="4448" spans="35:35" x14ac:dyDescent="0.45">
      <c r="AI4448" s="92"/>
    </row>
    <row r="4449" spans="35:35" x14ac:dyDescent="0.45">
      <c r="AI4449" s="92"/>
    </row>
    <row r="4450" spans="35:35" x14ac:dyDescent="0.45">
      <c r="AI4450" s="92"/>
    </row>
    <row r="4451" spans="35:35" x14ac:dyDescent="0.45">
      <c r="AI4451" s="92"/>
    </row>
    <row r="4452" spans="35:35" x14ac:dyDescent="0.45">
      <c r="AI4452" s="92"/>
    </row>
    <row r="4453" spans="35:35" x14ac:dyDescent="0.45">
      <c r="AI4453" s="92"/>
    </row>
    <row r="4454" spans="35:35" x14ac:dyDescent="0.45">
      <c r="AI4454" s="92"/>
    </row>
    <row r="4455" spans="35:35" x14ac:dyDescent="0.45">
      <c r="AI4455" s="92"/>
    </row>
    <row r="4456" spans="35:35" x14ac:dyDescent="0.45">
      <c r="AI4456" s="92"/>
    </row>
    <row r="4457" spans="35:35" x14ac:dyDescent="0.45">
      <c r="AI4457" s="92"/>
    </row>
    <row r="4458" spans="35:35" x14ac:dyDescent="0.45">
      <c r="AI4458" s="92"/>
    </row>
    <row r="4459" spans="35:35" x14ac:dyDescent="0.45">
      <c r="AI4459" s="92"/>
    </row>
    <row r="4460" spans="35:35" x14ac:dyDescent="0.45">
      <c r="AI4460" s="92"/>
    </row>
    <row r="4461" spans="35:35" x14ac:dyDescent="0.45">
      <c r="AI4461" s="92"/>
    </row>
    <row r="4462" spans="35:35" x14ac:dyDescent="0.45">
      <c r="AI4462" s="92"/>
    </row>
    <row r="4463" spans="35:35" x14ac:dyDescent="0.45">
      <c r="AI4463" s="92"/>
    </row>
    <row r="4464" spans="35:35" x14ac:dyDescent="0.45">
      <c r="AI4464" s="92"/>
    </row>
    <row r="4465" spans="35:35" x14ac:dyDescent="0.45">
      <c r="AI4465" s="92"/>
    </row>
    <row r="4466" spans="35:35" x14ac:dyDescent="0.45">
      <c r="AI4466" s="92"/>
    </row>
    <row r="4467" spans="35:35" x14ac:dyDescent="0.45">
      <c r="AI4467" s="92"/>
    </row>
    <row r="4468" spans="35:35" x14ac:dyDescent="0.45">
      <c r="AI4468" s="92"/>
    </row>
    <row r="4469" spans="35:35" x14ac:dyDescent="0.45">
      <c r="AI4469" s="92"/>
    </row>
    <row r="4470" spans="35:35" x14ac:dyDescent="0.45">
      <c r="AI4470" s="92"/>
    </row>
    <row r="4471" spans="35:35" x14ac:dyDescent="0.45">
      <c r="AI4471" s="92"/>
    </row>
    <row r="4472" spans="35:35" x14ac:dyDescent="0.45">
      <c r="AI4472" s="92"/>
    </row>
    <row r="4473" spans="35:35" x14ac:dyDescent="0.45">
      <c r="AI4473" s="92"/>
    </row>
    <row r="4474" spans="35:35" x14ac:dyDescent="0.45">
      <c r="AI4474" s="92"/>
    </row>
    <row r="4475" spans="35:35" x14ac:dyDescent="0.45">
      <c r="AI4475" s="92"/>
    </row>
    <row r="4476" spans="35:35" x14ac:dyDescent="0.45">
      <c r="AI4476" s="92"/>
    </row>
    <row r="4477" spans="35:35" x14ac:dyDescent="0.45">
      <c r="AI4477" s="92"/>
    </row>
    <row r="4478" spans="35:35" x14ac:dyDescent="0.45">
      <c r="AI4478" s="92"/>
    </row>
    <row r="4479" spans="35:35" x14ac:dyDescent="0.45">
      <c r="AI4479" s="92"/>
    </row>
    <row r="4480" spans="35:35" x14ac:dyDescent="0.45">
      <c r="AI4480" s="92"/>
    </row>
    <row r="4481" spans="35:35" x14ac:dyDescent="0.45">
      <c r="AI4481" s="92"/>
    </row>
    <row r="4482" spans="35:35" x14ac:dyDescent="0.45">
      <c r="AI4482" s="92"/>
    </row>
    <row r="4483" spans="35:35" x14ac:dyDescent="0.45">
      <c r="AI4483" s="92"/>
    </row>
    <row r="4484" spans="35:35" x14ac:dyDescent="0.45">
      <c r="AI4484" s="92"/>
    </row>
    <row r="4485" spans="35:35" x14ac:dyDescent="0.45">
      <c r="AI4485" s="92"/>
    </row>
    <row r="4486" spans="35:35" x14ac:dyDescent="0.45">
      <c r="AI4486" s="92"/>
    </row>
    <row r="4487" spans="35:35" x14ac:dyDescent="0.45">
      <c r="AI4487" s="92"/>
    </row>
    <row r="4488" spans="35:35" x14ac:dyDescent="0.45">
      <c r="AI4488" s="92"/>
    </row>
    <row r="4489" spans="35:35" x14ac:dyDescent="0.45">
      <c r="AI4489" s="92"/>
    </row>
    <row r="4490" spans="35:35" x14ac:dyDescent="0.45">
      <c r="AI4490" s="92"/>
    </row>
    <row r="4491" spans="35:35" x14ac:dyDescent="0.45">
      <c r="AI4491" s="92"/>
    </row>
    <row r="4492" spans="35:35" x14ac:dyDescent="0.45">
      <c r="AI4492" s="92"/>
    </row>
    <row r="4493" spans="35:35" x14ac:dyDescent="0.45">
      <c r="AI4493" s="92"/>
    </row>
    <row r="4494" spans="35:35" x14ac:dyDescent="0.45">
      <c r="AI4494" s="92"/>
    </row>
    <row r="4495" spans="35:35" x14ac:dyDescent="0.45">
      <c r="AI4495" s="92"/>
    </row>
    <row r="4496" spans="35:35" x14ac:dyDescent="0.45">
      <c r="AI4496" s="92"/>
    </row>
    <row r="4497" spans="35:35" x14ac:dyDescent="0.45">
      <c r="AI4497" s="92"/>
    </row>
    <row r="4498" spans="35:35" x14ac:dyDescent="0.45">
      <c r="AI4498" s="92"/>
    </row>
    <row r="4499" spans="35:35" x14ac:dyDescent="0.45">
      <c r="AI4499" s="92"/>
    </row>
    <row r="4500" spans="35:35" x14ac:dyDescent="0.45">
      <c r="AI4500" s="92"/>
    </row>
    <row r="4501" spans="35:35" x14ac:dyDescent="0.45">
      <c r="AI4501" s="92"/>
    </row>
    <row r="4502" spans="35:35" x14ac:dyDescent="0.45">
      <c r="AI4502" s="92"/>
    </row>
    <row r="4503" spans="35:35" x14ac:dyDescent="0.45">
      <c r="AI4503" s="92"/>
    </row>
    <row r="4504" spans="35:35" x14ac:dyDescent="0.45">
      <c r="AI4504" s="92"/>
    </row>
    <row r="4505" spans="35:35" x14ac:dyDescent="0.45">
      <c r="AI4505" s="92"/>
    </row>
    <row r="4506" spans="35:35" x14ac:dyDescent="0.45">
      <c r="AI4506" s="92"/>
    </row>
    <row r="4507" spans="35:35" x14ac:dyDescent="0.45">
      <c r="AI4507" s="92"/>
    </row>
    <row r="4508" spans="35:35" x14ac:dyDescent="0.45">
      <c r="AI4508" s="92"/>
    </row>
    <row r="4509" spans="35:35" x14ac:dyDescent="0.45">
      <c r="AI4509" s="92"/>
    </row>
    <row r="4510" spans="35:35" x14ac:dyDescent="0.45">
      <c r="AI4510" s="92"/>
    </row>
    <row r="4511" spans="35:35" x14ac:dyDescent="0.45">
      <c r="AI4511" s="92"/>
    </row>
    <row r="4512" spans="35:35" x14ac:dyDescent="0.45">
      <c r="AI4512" s="92"/>
    </row>
    <row r="4513" spans="35:35" x14ac:dyDescent="0.45">
      <c r="AI4513" s="92"/>
    </row>
    <row r="4514" spans="35:35" x14ac:dyDescent="0.45">
      <c r="AI4514" s="92"/>
    </row>
    <row r="4515" spans="35:35" x14ac:dyDescent="0.45">
      <c r="AI4515" s="92"/>
    </row>
    <row r="4516" spans="35:35" x14ac:dyDescent="0.45">
      <c r="AI4516" s="92"/>
    </row>
    <row r="4517" spans="35:35" x14ac:dyDescent="0.45">
      <c r="AI4517" s="92"/>
    </row>
    <row r="4518" spans="35:35" x14ac:dyDescent="0.45">
      <c r="AI4518" s="92"/>
    </row>
    <row r="4519" spans="35:35" x14ac:dyDescent="0.45">
      <c r="AI4519" s="92"/>
    </row>
    <row r="4520" spans="35:35" x14ac:dyDescent="0.45">
      <c r="AI4520" s="92"/>
    </row>
    <row r="4521" spans="35:35" x14ac:dyDescent="0.45">
      <c r="AI4521" s="92"/>
    </row>
    <row r="4522" spans="35:35" x14ac:dyDescent="0.45">
      <c r="AI4522" s="92"/>
    </row>
    <row r="4523" spans="35:35" x14ac:dyDescent="0.45">
      <c r="AI4523" s="92"/>
    </row>
    <row r="4524" spans="35:35" x14ac:dyDescent="0.45">
      <c r="AI4524" s="92"/>
    </row>
    <row r="4525" spans="35:35" x14ac:dyDescent="0.45">
      <c r="AI4525" s="92"/>
    </row>
    <row r="4526" spans="35:35" x14ac:dyDescent="0.45">
      <c r="AI4526" s="92"/>
    </row>
    <row r="4527" spans="35:35" x14ac:dyDescent="0.45">
      <c r="AI4527" s="92"/>
    </row>
    <row r="4528" spans="35:35" x14ac:dyDescent="0.45">
      <c r="AI4528" s="92"/>
    </row>
    <row r="4529" spans="35:35" x14ac:dyDescent="0.45">
      <c r="AI4529" s="92"/>
    </row>
    <row r="4530" spans="35:35" x14ac:dyDescent="0.45">
      <c r="AI4530" s="92"/>
    </row>
    <row r="4531" spans="35:35" x14ac:dyDescent="0.45">
      <c r="AI4531" s="92"/>
    </row>
    <row r="4532" spans="35:35" x14ac:dyDescent="0.45">
      <c r="AI4532" s="92"/>
    </row>
    <row r="4533" spans="35:35" x14ac:dyDescent="0.45">
      <c r="AI4533" s="92"/>
    </row>
    <row r="4534" spans="35:35" x14ac:dyDescent="0.45">
      <c r="AI4534" s="92"/>
    </row>
    <row r="4535" spans="35:35" x14ac:dyDescent="0.45">
      <c r="AI4535" s="92"/>
    </row>
    <row r="4536" spans="35:35" x14ac:dyDescent="0.45">
      <c r="AI4536" s="92"/>
    </row>
    <row r="4537" spans="35:35" x14ac:dyDescent="0.45">
      <c r="AI4537" s="92"/>
    </row>
    <row r="4538" spans="35:35" x14ac:dyDescent="0.45">
      <c r="AI4538" s="92"/>
    </row>
    <row r="4539" spans="35:35" x14ac:dyDescent="0.45">
      <c r="AI4539" s="92"/>
    </row>
    <row r="4540" spans="35:35" x14ac:dyDescent="0.45">
      <c r="AI4540" s="92"/>
    </row>
    <row r="4541" spans="35:35" x14ac:dyDescent="0.45">
      <c r="AI4541" s="92"/>
    </row>
    <row r="4542" spans="35:35" x14ac:dyDescent="0.45">
      <c r="AI4542" s="92"/>
    </row>
    <row r="4543" spans="35:35" x14ac:dyDescent="0.45">
      <c r="AI4543" s="92"/>
    </row>
    <row r="4544" spans="35:35" x14ac:dyDescent="0.45">
      <c r="AI4544" s="92"/>
    </row>
    <row r="4545" spans="35:35" x14ac:dyDescent="0.45">
      <c r="AI4545" s="92"/>
    </row>
    <row r="4546" spans="35:35" x14ac:dyDescent="0.45">
      <c r="AI4546" s="92"/>
    </row>
    <row r="4547" spans="35:35" x14ac:dyDescent="0.45">
      <c r="AI4547" s="92"/>
    </row>
    <row r="4548" spans="35:35" x14ac:dyDescent="0.45">
      <c r="AI4548" s="92"/>
    </row>
    <row r="4549" spans="35:35" x14ac:dyDescent="0.45">
      <c r="AI4549" s="92"/>
    </row>
    <row r="4550" spans="35:35" x14ac:dyDescent="0.45">
      <c r="AI4550" s="92"/>
    </row>
    <row r="4551" spans="35:35" x14ac:dyDescent="0.45">
      <c r="AI4551" s="92"/>
    </row>
    <row r="4552" spans="35:35" x14ac:dyDescent="0.45">
      <c r="AI4552" s="92"/>
    </row>
    <row r="4553" spans="35:35" x14ac:dyDescent="0.45">
      <c r="AI4553" s="92"/>
    </row>
    <row r="4554" spans="35:35" x14ac:dyDescent="0.45">
      <c r="AI4554" s="92"/>
    </row>
    <row r="4555" spans="35:35" x14ac:dyDescent="0.45">
      <c r="AI4555" s="92"/>
    </row>
    <row r="4556" spans="35:35" x14ac:dyDescent="0.45">
      <c r="AI4556" s="92"/>
    </row>
    <row r="4557" spans="35:35" x14ac:dyDescent="0.45">
      <c r="AI4557" s="92"/>
    </row>
    <row r="4558" spans="35:35" x14ac:dyDescent="0.45">
      <c r="AI4558" s="92"/>
    </row>
    <row r="4559" spans="35:35" x14ac:dyDescent="0.45">
      <c r="AI4559" s="92"/>
    </row>
    <row r="4560" spans="35:35" x14ac:dyDescent="0.45">
      <c r="AI4560" s="92"/>
    </row>
    <row r="4561" spans="35:35" x14ac:dyDescent="0.45">
      <c r="AI4561" s="92"/>
    </row>
    <row r="4562" spans="35:35" x14ac:dyDescent="0.45">
      <c r="AI4562" s="92"/>
    </row>
    <row r="4563" spans="35:35" x14ac:dyDescent="0.45">
      <c r="AI4563" s="92"/>
    </row>
    <row r="4564" spans="35:35" x14ac:dyDescent="0.45">
      <c r="AI4564" s="92"/>
    </row>
    <row r="4565" spans="35:35" x14ac:dyDescent="0.45">
      <c r="AI4565" s="92"/>
    </row>
    <row r="4566" spans="35:35" x14ac:dyDescent="0.45">
      <c r="AI4566" s="92"/>
    </row>
    <row r="4567" spans="35:35" x14ac:dyDescent="0.45">
      <c r="AI4567" s="92"/>
    </row>
    <row r="4568" spans="35:35" x14ac:dyDescent="0.45">
      <c r="AI4568" s="92"/>
    </row>
    <row r="4569" spans="35:35" x14ac:dyDescent="0.45">
      <c r="AI4569" s="92"/>
    </row>
    <row r="4570" spans="35:35" x14ac:dyDescent="0.45">
      <c r="AI4570" s="92"/>
    </row>
    <row r="4571" spans="35:35" x14ac:dyDescent="0.45">
      <c r="AI4571" s="92"/>
    </row>
    <row r="4572" spans="35:35" x14ac:dyDescent="0.45">
      <c r="AI4572" s="92"/>
    </row>
    <row r="4573" spans="35:35" x14ac:dyDescent="0.45">
      <c r="AI4573" s="92"/>
    </row>
    <row r="4574" spans="35:35" x14ac:dyDescent="0.45">
      <c r="AI4574" s="92"/>
    </row>
    <row r="4575" spans="35:35" x14ac:dyDescent="0.45">
      <c r="AI4575" s="92"/>
    </row>
    <row r="4576" spans="35:35" x14ac:dyDescent="0.45">
      <c r="AI4576" s="92"/>
    </row>
    <row r="4577" spans="35:35" x14ac:dyDescent="0.45">
      <c r="AI4577" s="92"/>
    </row>
    <row r="4578" spans="35:35" x14ac:dyDescent="0.45">
      <c r="AI4578" s="92"/>
    </row>
    <row r="4579" spans="35:35" x14ac:dyDescent="0.45">
      <c r="AI4579" s="92"/>
    </row>
    <row r="4580" spans="35:35" x14ac:dyDescent="0.45">
      <c r="AI4580" s="92"/>
    </row>
    <row r="4581" spans="35:35" x14ac:dyDescent="0.45">
      <c r="AI4581" s="92"/>
    </row>
    <row r="4582" spans="35:35" x14ac:dyDescent="0.45">
      <c r="AI4582" s="92"/>
    </row>
    <row r="4583" spans="35:35" x14ac:dyDescent="0.45">
      <c r="AI4583" s="92"/>
    </row>
    <row r="4584" spans="35:35" x14ac:dyDescent="0.45">
      <c r="AI4584" s="92"/>
    </row>
    <row r="4585" spans="35:35" x14ac:dyDescent="0.45">
      <c r="AI4585" s="92"/>
    </row>
    <row r="4586" spans="35:35" x14ac:dyDescent="0.45">
      <c r="AI4586" s="92"/>
    </row>
    <row r="4587" spans="35:35" x14ac:dyDescent="0.45">
      <c r="AI4587" s="92"/>
    </row>
    <row r="4588" spans="35:35" x14ac:dyDescent="0.45">
      <c r="AI4588" s="92"/>
    </row>
    <row r="4589" spans="35:35" x14ac:dyDescent="0.45">
      <c r="AI4589" s="92"/>
    </row>
    <row r="4590" spans="35:35" x14ac:dyDescent="0.45">
      <c r="AI4590" s="92"/>
    </row>
    <row r="4591" spans="35:35" x14ac:dyDescent="0.45">
      <c r="AI4591" s="92"/>
    </row>
    <row r="4592" spans="35:35" x14ac:dyDescent="0.45">
      <c r="AI4592" s="92"/>
    </row>
    <row r="4593" spans="35:35" x14ac:dyDescent="0.45">
      <c r="AI4593" s="92"/>
    </row>
    <row r="4594" spans="35:35" x14ac:dyDescent="0.45">
      <c r="AI4594" s="92"/>
    </row>
    <row r="4595" spans="35:35" x14ac:dyDescent="0.45">
      <c r="AI4595" s="92"/>
    </row>
    <row r="4596" spans="35:35" x14ac:dyDescent="0.45">
      <c r="AI4596" s="92"/>
    </row>
    <row r="4597" spans="35:35" x14ac:dyDescent="0.45">
      <c r="AI4597" s="92"/>
    </row>
    <row r="4598" spans="35:35" x14ac:dyDescent="0.45">
      <c r="AI4598" s="92"/>
    </row>
    <row r="4599" spans="35:35" x14ac:dyDescent="0.45">
      <c r="AI4599" s="92"/>
    </row>
    <row r="4600" spans="35:35" x14ac:dyDescent="0.45">
      <c r="AI4600" s="92"/>
    </row>
    <row r="4601" spans="35:35" x14ac:dyDescent="0.45">
      <c r="AI4601" s="92"/>
    </row>
    <row r="4602" spans="35:35" x14ac:dyDescent="0.45">
      <c r="AI4602" s="92"/>
    </row>
    <row r="4603" spans="35:35" x14ac:dyDescent="0.45">
      <c r="AI4603" s="92"/>
    </row>
    <row r="4604" spans="35:35" x14ac:dyDescent="0.45">
      <c r="AI4604" s="92"/>
    </row>
    <row r="4605" spans="35:35" x14ac:dyDescent="0.45">
      <c r="AI4605" s="92"/>
    </row>
    <row r="4606" spans="35:35" x14ac:dyDescent="0.45">
      <c r="AI4606" s="92"/>
    </row>
    <row r="4607" spans="35:35" x14ac:dyDescent="0.45">
      <c r="AI4607" s="92"/>
    </row>
    <row r="4608" spans="35:35" x14ac:dyDescent="0.45">
      <c r="AI4608" s="92"/>
    </row>
    <row r="4609" spans="35:35" x14ac:dyDescent="0.45">
      <c r="AI4609" s="92"/>
    </row>
    <row r="4610" spans="35:35" x14ac:dyDescent="0.45">
      <c r="AI4610" s="92"/>
    </row>
    <row r="4611" spans="35:35" x14ac:dyDescent="0.45">
      <c r="AI4611" s="92"/>
    </row>
    <row r="4612" spans="35:35" x14ac:dyDescent="0.45">
      <c r="AI4612" s="92"/>
    </row>
    <row r="4613" spans="35:35" x14ac:dyDescent="0.45">
      <c r="AI4613" s="92"/>
    </row>
    <row r="4614" spans="35:35" x14ac:dyDescent="0.45">
      <c r="AI4614" s="92"/>
    </row>
    <row r="4615" spans="35:35" x14ac:dyDescent="0.45">
      <c r="AI4615" s="92"/>
    </row>
    <row r="4616" spans="35:35" x14ac:dyDescent="0.45">
      <c r="AI4616" s="92"/>
    </row>
    <row r="4617" spans="35:35" x14ac:dyDescent="0.45">
      <c r="AI4617" s="92"/>
    </row>
    <row r="4618" spans="35:35" x14ac:dyDescent="0.45">
      <c r="AI4618" s="92"/>
    </row>
    <row r="4619" spans="35:35" x14ac:dyDescent="0.45">
      <c r="AI4619" s="92"/>
    </row>
    <row r="4620" spans="35:35" x14ac:dyDescent="0.45">
      <c r="AI4620" s="92"/>
    </row>
    <row r="4621" spans="35:35" x14ac:dyDescent="0.45">
      <c r="AI4621" s="92"/>
    </row>
    <row r="4622" spans="35:35" x14ac:dyDescent="0.45">
      <c r="AI4622" s="92"/>
    </row>
    <row r="4623" spans="35:35" x14ac:dyDescent="0.45">
      <c r="AI4623" s="92"/>
    </row>
    <row r="4624" spans="35:35" x14ac:dyDescent="0.45">
      <c r="AI4624" s="92"/>
    </row>
    <row r="4625" spans="35:35" x14ac:dyDescent="0.45">
      <c r="AI4625" s="92"/>
    </row>
    <row r="4626" spans="35:35" x14ac:dyDescent="0.45">
      <c r="AI4626" s="92"/>
    </row>
    <row r="4627" spans="35:35" x14ac:dyDescent="0.45">
      <c r="AI4627" s="92"/>
    </row>
    <row r="4628" spans="35:35" x14ac:dyDescent="0.45">
      <c r="AI4628" s="92"/>
    </row>
    <row r="4629" spans="35:35" x14ac:dyDescent="0.45">
      <c r="AI4629" s="92"/>
    </row>
    <row r="4630" spans="35:35" x14ac:dyDescent="0.45">
      <c r="AI4630" s="92"/>
    </row>
    <row r="4631" spans="35:35" x14ac:dyDescent="0.45">
      <c r="AI4631" s="92"/>
    </row>
    <row r="4632" spans="35:35" x14ac:dyDescent="0.45">
      <c r="AI4632" s="92"/>
    </row>
    <row r="4633" spans="35:35" x14ac:dyDescent="0.45">
      <c r="AI4633" s="92"/>
    </row>
    <row r="4634" spans="35:35" x14ac:dyDescent="0.45">
      <c r="AI4634" s="92"/>
    </row>
    <row r="4635" spans="35:35" x14ac:dyDescent="0.45">
      <c r="AI4635" s="92"/>
    </row>
    <row r="4636" spans="35:35" x14ac:dyDescent="0.45">
      <c r="AI4636" s="92"/>
    </row>
    <row r="4637" spans="35:35" x14ac:dyDescent="0.45">
      <c r="AI4637" s="92"/>
    </row>
    <row r="4638" spans="35:35" x14ac:dyDescent="0.45">
      <c r="AI4638" s="92"/>
    </row>
    <row r="4639" spans="35:35" x14ac:dyDescent="0.45">
      <c r="AI4639" s="92"/>
    </row>
    <row r="4640" spans="35:35" x14ac:dyDescent="0.45">
      <c r="AI4640" s="92"/>
    </row>
    <row r="4641" spans="35:35" x14ac:dyDescent="0.45">
      <c r="AI4641" s="92"/>
    </row>
    <row r="4642" spans="35:35" x14ac:dyDescent="0.45">
      <c r="AI4642" s="92"/>
    </row>
    <row r="4643" spans="35:35" x14ac:dyDescent="0.45">
      <c r="AI4643" s="92"/>
    </row>
    <row r="4644" spans="35:35" x14ac:dyDescent="0.45">
      <c r="AI4644" s="92"/>
    </row>
    <row r="4645" spans="35:35" x14ac:dyDescent="0.45">
      <c r="AI4645" s="92"/>
    </row>
    <row r="4646" spans="35:35" x14ac:dyDescent="0.45">
      <c r="AI4646" s="92"/>
    </row>
    <row r="4647" spans="35:35" x14ac:dyDescent="0.45">
      <c r="AI4647" s="92"/>
    </row>
    <row r="4648" spans="35:35" x14ac:dyDescent="0.45">
      <c r="AI4648" s="92"/>
    </row>
    <row r="4649" spans="35:35" x14ac:dyDescent="0.45">
      <c r="AI4649" s="92"/>
    </row>
    <row r="4650" spans="35:35" x14ac:dyDescent="0.45">
      <c r="AI4650" s="92"/>
    </row>
    <row r="4651" spans="35:35" x14ac:dyDescent="0.45">
      <c r="AI4651" s="92"/>
    </row>
    <row r="4652" spans="35:35" x14ac:dyDescent="0.45">
      <c r="AI4652" s="92"/>
    </row>
    <row r="4653" spans="35:35" x14ac:dyDescent="0.45">
      <c r="AI4653" s="92"/>
    </row>
    <row r="4654" spans="35:35" x14ac:dyDescent="0.45">
      <c r="AI4654" s="92"/>
    </row>
    <row r="4655" spans="35:35" x14ac:dyDescent="0.45">
      <c r="AI4655" s="92"/>
    </row>
    <row r="4656" spans="35:35" x14ac:dyDescent="0.45">
      <c r="AI4656" s="92"/>
    </row>
    <row r="4657" spans="35:35" x14ac:dyDescent="0.45">
      <c r="AI4657" s="92"/>
    </row>
    <row r="4658" spans="35:35" x14ac:dyDescent="0.45">
      <c r="AI4658" s="92"/>
    </row>
    <row r="4659" spans="35:35" x14ac:dyDescent="0.45">
      <c r="AI4659" s="92"/>
    </row>
    <row r="4660" spans="35:35" x14ac:dyDescent="0.45">
      <c r="AI4660" s="92"/>
    </row>
    <row r="4661" spans="35:35" x14ac:dyDescent="0.45">
      <c r="AI4661" s="92"/>
    </row>
    <row r="4662" spans="35:35" x14ac:dyDescent="0.45">
      <c r="AI4662" s="92"/>
    </row>
    <row r="4663" spans="35:35" x14ac:dyDescent="0.45">
      <c r="AI4663" s="92"/>
    </row>
    <row r="4664" spans="35:35" x14ac:dyDescent="0.45">
      <c r="AI4664" s="92"/>
    </row>
    <row r="4665" spans="35:35" x14ac:dyDescent="0.45">
      <c r="AI4665" s="92"/>
    </row>
    <row r="4666" spans="35:35" x14ac:dyDescent="0.45">
      <c r="AI4666" s="92"/>
    </row>
    <row r="4667" spans="35:35" x14ac:dyDescent="0.45">
      <c r="AI4667" s="92"/>
    </row>
    <row r="4668" spans="35:35" x14ac:dyDescent="0.45">
      <c r="AI4668" s="92"/>
    </row>
    <row r="4669" spans="35:35" x14ac:dyDescent="0.45">
      <c r="AI4669" s="92"/>
    </row>
    <row r="4670" spans="35:35" x14ac:dyDescent="0.45">
      <c r="AI4670" s="92"/>
    </row>
    <row r="4671" spans="35:35" x14ac:dyDescent="0.45">
      <c r="AI4671" s="92"/>
    </row>
    <row r="4672" spans="35:35" x14ac:dyDescent="0.45">
      <c r="AI4672" s="92"/>
    </row>
    <row r="4673" spans="35:35" x14ac:dyDescent="0.45">
      <c r="AI4673" s="92"/>
    </row>
    <row r="4674" spans="35:35" x14ac:dyDescent="0.45">
      <c r="AI4674" s="92"/>
    </row>
    <row r="4675" spans="35:35" x14ac:dyDescent="0.45">
      <c r="AI4675" s="92"/>
    </row>
    <row r="4676" spans="35:35" x14ac:dyDescent="0.45">
      <c r="AI4676" s="92"/>
    </row>
    <row r="4677" spans="35:35" x14ac:dyDescent="0.45">
      <c r="AI4677" s="92"/>
    </row>
    <row r="4678" spans="35:35" x14ac:dyDescent="0.45">
      <c r="AI4678" s="92"/>
    </row>
    <row r="4679" spans="35:35" x14ac:dyDescent="0.45">
      <c r="AI4679" s="92"/>
    </row>
    <row r="4680" spans="35:35" x14ac:dyDescent="0.45">
      <c r="AI4680" s="92"/>
    </row>
    <row r="4681" spans="35:35" x14ac:dyDescent="0.45">
      <c r="AI4681" s="92"/>
    </row>
    <row r="4682" spans="35:35" x14ac:dyDescent="0.45">
      <c r="AI4682" s="92"/>
    </row>
    <row r="4683" spans="35:35" x14ac:dyDescent="0.45">
      <c r="AI4683" s="92"/>
    </row>
    <row r="4684" spans="35:35" x14ac:dyDescent="0.45">
      <c r="AI4684" s="92"/>
    </row>
    <row r="4685" spans="35:35" x14ac:dyDescent="0.45">
      <c r="AI4685" s="92"/>
    </row>
    <row r="4686" spans="35:35" x14ac:dyDescent="0.45">
      <c r="AI4686" s="92"/>
    </row>
    <row r="4687" spans="35:35" x14ac:dyDescent="0.45">
      <c r="AI4687" s="92"/>
    </row>
    <row r="4688" spans="35:35" x14ac:dyDescent="0.45">
      <c r="AI4688" s="92"/>
    </row>
    <row r="4689" spans="35:35" x14ac:dyDescent="0.45">
      <c r="AI4689" s="92"/>
    </row>
    <row r="4690" spans="35:35" x14ac:dyDescent="0.45">
      <c r="AI4690" s="92"/>
    </row>
    <row r="4691" spans="35:35" x14ac:dyDescent="0.45">
      <c r="AI4691" s="92"/>
    </row>
    <row r="4692" spans="35:35" x14ac:dyDescent="0.45">
      <c r="AI4692" s="92"/>
    </row>
    <row r="4693" spans="35:35" x14ac:dyDescent="0.45">
      <c r="AI4693" s="92"/>
    </row>
    <row r="4694" spans="35:35" x14ac:dyDescent="0.45">
      <c r="AI4694" s="92"/>
    </row>
    <row r="4695" spans="35:35" x14ac:dyDescent="0.45">
      <c r="AI4695" s="92"/>
    </row>
    <row r="4696" spans="35:35" x14ac:dyDescent="0.45">
      <c r="AI4696" s="92"/>
    </row>
    <row r="4697" spans="35:35" x14ac:dyDescent="0.45">
      <c r="AI4697" s="92"/>
    </row>
    <row r="4698" spans="35:35" x14ac:dyDescent="0.45">
      <c r="AI4698" s="92"/>
    </row>
    <row r="4699" spans="35:35" x14ac:dyDescent="0.45">
      <c r="AI4699" s="92"/>
    </row>
    <row r="4700" spans="35:35" x14ac:dyDescent="0.45">
      <c r="AI4700" s="92"/>
    </row>
    <row r="4701" spans="35:35" x14ac:dyDescent="0.45">
      <c r="AI4701" s="92"/>
    </row>
    <row r="4702" spans="35:35" x14ac:dyDescent="0.45">
      <c r="AI4702" s="92"/>
    </row>
    <row r="4703" spans="35:35" x14ac:dyDescent="0.45">
      <c r="AI4703" s="92"/>
    </row>
    <row r="4704" spans="35:35" x14ac:dyDescent="0.45">
      <c r="AI4704" s="92"/>
    </row>
    <row r="4705" spans="35:35" x14ac:dyDescent="0.45">
      <c r="AI4705" s="92"/>
    </row>
    <row r="4706" spans="35:35" x14ac:dyDescent="0.45">
      <c r="AI4706" s="92"/>
    </row>
    <row r="4707" spans="35:35" x14ac:dyDescent="0.45">
      <c r="AI4707" s="92"/>
    </row>
    <row r="4708" spans="35:35" x14ac:dyDescent="0.45">
      <c r="AI4708" s="92"/>
    </row>
    <row r="4709" spans="35:35" x14ac:dyDescent="0.45">
      <c r="AI4709" s="92"/>
    </row>
    <row r="4710" spans="35:35" x14ac:dyDescent="0.45">
      <c r="AI4710" s="92"/>
    </row>
    <row r="4711" spans="35:35" x14ac:dyDescent="0.45">
      <c r="AI4711" s="92"/>
    </row>
    <row r="4712" spans="35:35" x14ac:dyDescent="0.45">
      <c r="AI4712" s="92"/>
    </row>
    <row r="4713" spans="35:35" x14ac:dyDescent="0.45">
      <c r="AI4713" s="92"/>
    </row>
    <row r="4714" spans="35:35" x14ac:dyDescent="0.45">
      <c r="AI4714" s="92"/>
    </row>
    <row r="4715" spans="35:35" x14ac:dyDescent="0.45">
      <c r="AI4715" s="92"/>
    </row>
    <row r="4716" spans="35:35" x14ac:dyDescent="0.45">
      <c r="AI4716" s="92"/>
    </row>
    <row r="4717" spans="35:35" x14ac:dyDescent="0.45">
      <c r="AI4717" s="92"/>
    </row>
    <row r="4718" spans="35:35" x14ac:dyDescent="0.45">
      <c r="AI4718" s="92"/>
    </row>
    <row r="4719" spans="35:35" x14ac:dyDescent="0.45">
      <c r="AI4719" s="92"/>
    </row>
    <row r="4720" spans="35:35" x14ac:dyDescent="0.45">
      <c r="AI4720" s="92"/>
    </row>
    <row r="4721" spans="35:35" x14ac:dyDescent="0.45">
      <c r="AI4721" s="92"/>
    </row>
    <row r="4722" spans="35:35" x14ac:dyDescent="0.45">
      <c r="AI4722" s="92"/>
    </row>
    <row r="4723" spans="35:35" x14ac:dyDescent="0.45">
      <c r="AI4723" s="92"/>
    </row>
    <row r="4724" spans="35:35" x14ac:dyDescent="0.45">
      <c r="AI4724" s="92"/>
    </row>
    <row r="4725" spans="35:35" x14ac:dyDescent="0.45">
      <c r="AI4725" s="92"/>
    </row>
    <row r="4726" spans="35:35" x14ac:dyDescent="0.45">
      <c r="AI4726" s="92"/>
    </row>
    <row r="4727" spans="35:35" x14ac:dyDescent="0.45">
      <c r="AI4727" s="92"/>
    </row>
    <row r="4728" spans="35:35" x14ac:dyDescent="0.45">
      <c r="AI4728" s="92"/>
    </row>
    <row r="4729" spans="35:35" x14ac:dyDescent="0.45">
      <c r="AI4729" s="92"/>
    </row>
    <row r="4730" spans="35:35" x14ac:dyDescent="0.45">
      <c r="AI4730" s="92"/>
    </row>
    <row r="4731" spans="35:35" x14ac:dyDescent="0.45">
      <c r="AI4731" s="92"/>
    </row>
    <row r="4732" spans="35:35" x14ac:dyDescent="0.45">
      <c r="AI4732" s="92"/>
    </row>
    <row r="4733" spans="35:35" x14ac:dyDescent="0.45">
      <c r="AI4733" s="92"/>
    </row>
    <row r="4734" spans="35:35" x14ac:dyDescent="0.45">
      <c r="AI4734" s="92"/>
    </row>
    <row r="4735" spans="35:35" x14ac:dyDescent="0.45">
      <c r="AI4735" s="92"/>
    </row>
    <row r="4736" spans="35:35" x14ac:dyDescent="0.45">
      <c r="AI4736" s="92"/>
    </row>
    <row r="4737" spans="35:35" x14ac:dyDescent="0.45">
      <c r="AI4737" s="92"/>
    </row>
    <row r="4738" spans="35:35" x14ac:dyDescent="0.45">
      <c r="AI4738" s="92"/>
    </row>
    <row r="4739" spans="35:35" x14ac:dyDescent="0.45">
      <c r="AI4739" s="92"/>
    </row>
    <row r="4740" spans="35:35" x14ac:dyDescent="0.45">
      <c r="AI4740" s="92"/>
    </row>
    <row r="4741" spans="35:35" x14ac:dyDescent="0.45">
      <c r="AI4741" s="92"/>
    </row>
    <row r="4742" spans="35:35" x14ac:dyDescent="0.45">
      <c r="AI4742" s="92"/>
    </row>
    <row r="4743" spans="35:35" x14ac:dyDescent="0.45">
      <c r="AI4743" s="92"/>
    </row>
    <row r="4744" spans="35:35" x14ac:dyDescent="0.45">
      <c r="AI4744" s="92"/>
    </row>
    <row r="4745" spans="35:35" x14ac:dyDescent="0.45">
      <c r="AI4745" s="92"/>
    </row>
    <row r="4746" spans="35:35" x14ac:dyDescent="0.45">
      <c r="AI4746" s="92"/>
    </row>
    <row r="4747" spans="35:35" x14ac:dyDescent="0.45">
      <c r="AI4747" s="92"/>
    </row>
    <row r="4748" spans="35:35" x14ac:dyDescent="0.45">
      <c r="AI4748" s="92"/>
    </row>
    <row r="4749" spans="35:35" x14ac:dyDescent="0.45">
      <c r="AI4749" s="92"/>
    </row>
    <row r="4750" spans="35:35" x14ac:dyDescent="0.45">
      <c r="AI4750" s="92"/>
    </row>
    <row r="4751" spans="35:35" x14ac:dyDescent="0.45">
      <c r="AI4751" s="92"/>
    </row>
    <row r="4752" spans="35:35" x14ac:dyDescent="0.45">
      <c r="AI4752" s="92"/>
    </row>
    <row r="4753" spans="35:35" x14ac:dyDescent="0.45">
      <c r="AI4753" s="92"/>
    </row>
    <row r="4754" spans="35:35" x14ac:dyDescent="0.45">
      <c r="AI4754" s="92"/>
    </row>
    <row r="4755" spans="35:35" x14ac:dyDescent="0.45">
      <c r="AI4755" s="92"/>
    </row>
    <row r="4756" spans="35:35" x14ac:dyDescent="0.45">
      <c r="AI4756" s="92"/>
    </row>
    <row r="4757" spans="35:35" x14ac:dyDescent="0.45">
      <c r="AI4757" s="92"/>
    </row>
    <row r="4758" spans="35:35" x14ac:dyDescent="0.45">
      <c r="AI4758" s="92"/>
    </row>
    <row r="4759" spans="35:35" x14ac:dyDescent="0.45">
      <c r="AI4759" s="92"/>
    </row>
    <row r="4760" spans="35:35" x14ac:dyDescent="0.45">
      <c r="AI4760" s="92"/>
    </row>
    <row r="4761" spans="35:35" x14ac:dyDescent="0.45">
      <c r="AI4761" s="92"/>
    </row>
    <row r="4762" spans="35:35" x14ac:dyDescent="0.45">
      <c r="AI4762" s="92"/>
    </row>
    <row r="4763" spans="35:35" x14ac:dyDescent="0.45">
      <c r="AI4763" s="92"/>
    </row>
    <row r="4764" spans="35:35" x14ac:dyDescent="0.45">
      <c r="AI4764" s="92"/>
    </row>
    <row r="4765" spans="35:35" x14ac:dyDescent="0.45">
      <c r="AI4765" s="92"/>
    </row>
    <row r="4766" spans="35:35" x14ac:dyDescent="0.45">
      <c r="AI4766" s="92"/>
    </row>
    <row r="4767" spans="35:35" x14ac:dyDescent="0.45">
      <c r="AI4767" s="92"/>
    </row>
    <row r="4768" spans="35:35" x14ac:dyDescent="0.45">
      <c r="AI4768" s="92"/>
    </row>
    <row r="4769" spans="35:35" x14ac:dyDescent="0.45">
      <c r="AI4769" s="92"/>
    </row>
    <row r="4770" spans="35:35" x14ac:dyDescent="0.45">
      <c r="AI4770" s="92"/>
    </row>
    <row r="4771" spans="35:35" x14ac:dyDescent="0.45">
      <c r="AI4771" s="92"/>
    </row>
    <row r="4772" spans="35:35" x14ac:dyDescent="0.45">
      <c r="AI4772" s="92"/>
    </row>
    <row r="4773" spans="35:35" x14ac:dyDescent="0.45">
      <c r="AI4773" s="92"/>
    </row>
    <row r="4774" spans="35:35" x14ac:dyDescent="0.45">
      <c r="AI4774" s="92"/>
    </row>
    <row r="4775" spans="35:35" x14ac:dyDescent="0.45">
      <c r="AI4775" s="92"/>
    </row>
    <row r="4776" spans="35:35" x14ac:dyDescent="0.45">
      <c r="AI4776" s="92"/>
    </row>
    <row r="4777" spans="35:35" x14ac:dyDescent="0.45">
      <c r="AI4777" s="92"/>
    </row>
    <row r="4778" spans="35:35" x14ac:dyDescent="0.45">
      <c r="AI4778" s="92"/>
    </row>
    <row r="4779" spans="35:35" x14ac:dyDescent="0.45">
      <c r="AI4779" s="92"/>
    </row>
    <row r="4780" spans="35:35" x14ac:dyDescent="0.45">
      <c r="AI4780" s="92"/>
    </row>
    <row r="4781" spans="35:35" x14ac:dyDescent="0.45">
      <c r="AI4781" s="92"/>
    </row>
    <row r="4782" spans="35:35" x14ac:dyDescent="0.45">
      <c r="AI4782" s="92"/>
    </row>
    <row r="4783" spans="35:35" x14ac:dyDescent="0.45">
      <c r="AI4783" s="92"/>
    </row>
    <row r="4784" spans="35:35" x14ac:dyDescent="0.45">
      <c r="AI4784" s="92"/>
    </row>
    <row r="4785" spans="35:35" x14ac:dyDescent="0.45">
      <c r="AI4785" s="92"/>
    </row>
    <row r="4786" spans="35:35" x14ac:dyDescent="0.45">
      <c r="AI4786" s="92"/>
    </row>
    <row r="4787" spans="35:35" x14ac:dyDescent="0.45">
      <c r="AI4787" s="92"/>
    </row>
    <row r="4788" spans="35:35" x14ac:dyDescent="0.45">
      <c r="AI4788" s="92"/>
    </row>
    <row r="4789" spans="35:35" x14ac:dyDescent="0.45">
      <c r="AI4789" s="92"/>
    </row>
    <row r="4790" spans="35:35" x14ac:dyDescent="0.45">
      <c r="AI4790" s="92"/>
    </row>
    <row r="4791" spans="35:35" x14ac:dyDescent="0.45">
      <c r="AI4791" s="92"/>
    </row>
    <row r="4792" spans="35:35" x14ac:dyDescent="0.45">
      <c r="AI4792" s="92"/>
    </row>
    <row r="4793" spans="35:35" x14ac:dyDescent="0.45">
      <c r="AI4793" s="92"/>
    </row>
    <row r="4794" spans="35:35" x14ac:dyDescent="0.45">
      <c r="AI4794" s="92"/>
    </row>
    <row r="4795" spans="35:35" x14ac:dyDescent="0.45">
      <c r="AI4795" s="92"/>
    </row>
    <row r="4796" spans="35:35" x14ac:dyDescent="0.45">
      <c r="AI4796" s="92"/>
    </row>
    <row r="4797" spans="35:35" x14ac:dyDescent="0.45">
      <c r="AI4797" s="92"/>
    </row>
    <row r="4798" spans="35:35" x14ac:dyDescent="0.45">
      <c r="AI4798" s="92"/>
    </row>
    <row r="4799" spans="35:35" x14ac:dyDescent="0.45">
      <c r="AI4799" s="92"/>
    </row>
    <row r="4800" spans="35:35" x14ac:dyDescent="0.45">
      <c r="AI4800" s="92"/>
    </row>
    <row r="4801" spans="35:35" x14ac:dyDescent="0.45">
      <c r="AI4801" s="92"/>
    </row>
    <row r="4802" spans="35:35" x14ac:dyDescent="0.45">
      <c r="AI4802" s="92"/>
    </row>
    <row r="4803" spans="35:35" x14ac:dyDescent="0.45">
      <c r="AI4803" s="92"/>
    </row>
    <row r="4804" spans="35:35" x14ac:dyDescent="0.45">
      <c r="AI4804" s="92"/>
    </row>
    <row r="4805" spans="35:35" x14ac:dyDescent="0.45">
      <c r="AI4805" s="92"/>
    </row>
    <row r="4806" spans="35:35" x14ac:dyDescent="0.45">
      <c r="AI4806" s="92"/>
    </row>
    <row r="4807" spans="35:35" x14ac:dyDescent="0.45">
      <c r="AI4807" s="92"/>
    </row>
    <row r="4808" spans="35:35" x14ac:dyDescent="0.45">
      <c r="AI4808" s="92"/>
    </row>
    <row r="4809" spans="35:35" x14ac:dyDescent="0.45">
      <c r="AI4809" s="92"/>
    </row>
    <row r="4810" spans="35:35" x14ac:dyDescent="0.45">
      <c r="AI4810" s="92"/>
    </row>
    <row r="4811" spans="35:35" x14ac:dyDescent="0.45">
      <c r="AI4811" s="92"/>
    </row>
    <row r="4812" spans="35:35" x14ac:dyDescent="0.45">
      <c r="AI4812" s="92"/>
    </row>
    <row r="4813" spans="35:35" x14ac:dyDescent="0.45">
      <c r="AI4813" s="92"/>
    </row>
    <row r="4814" spans="35:35" x14ac:dyDescent="0.45">
      <c r="AI4814" s="92"/>
    </row>
    <row r="4815" spans="35:35" x14ac:dyDescent="0.45">
      <c r="AI4815" s="92"/>
    </row>
    <row r="4816" spans="35:35" x14ac:dyDescent="0.45">
      <c r="AI4816" s="92"/>
    </row>
    <row r="4817" spans="35:35" x14ac:dyDescent="0.45">
      <c r="AI4817" s="92"/>
    </row>
    <row r="4818" spans="35:35" x14ac:dyDescent="0.45">
      <c r="AI4818" s="92"/>
    </row>
    <row r="4819" spans="35:35" x14ac:dyDescent="0.45">
      <c r="AI4819" s="92"/>
    </row>
    <row r="4820" spans="35:35" x14ac:dyDescent="0.45">
      <c r="AI4820" s="92"/>
    </row>
    <row r="4821" spans="35:35" x14ac:dyDescent="0.45">
      <c r="AI4821" s="92"/>
    </row>
    <row r="4822" spans="35:35" x14ac:dyDescent="0.45">
      <c r="AI4822" s="92"/>
    </row>
    <row r="4823" spans="35:35" x14ac:dyDescent="0.45">
      <c r="AI4823" s="92"/>
    </row>
    <row r="4824" spans="35:35" x14ac:dyDescent="0.45">
      <c r="AI4824" s="92"/>
    </row>
    <row r="4825" spans="35:35" x14ac:dyDescent="0.45">
      <c r="AI4825" s="92"/>
    </row>
    <row r="4826" spans="35:35" x14ac:dyDescent="0.45">
      <c r="AI4826" s="92"/>
    </row>
    <row r="4827" spans="35:35" x14ac:dyDescent="0.45">
      <c r="AI4827" s="92"/>
    </row>
    <row r="4828" spans="35:35" x14ac:dyDescent="0.45">
      <c r="AI4828" s="92"/>
    </row>
    <row r="4829" spans="35:35" x14ac:dyDescent="0.45">
      <c r="AI4829" s="92"/>
    </row>
    <row r="4830" spans="35:35" x14ac:dyDescent="0.45">
      <c r="AI4830" s="92"/>
    </row>
    <row r="4831" spans="35:35" x14ac:dyDescent="0.45">
      <c r="AI4831" s="92"/>
    </row>
    <row r="4832" spans="35:35" x14ac:dyDescent="0.45">
      <c r="AI4832" s="92"/>
    </row>
    <row r="4833" spans="35:35" x14ac:dyDescent="0.45">
      <c r="AI4833" s="92"/>
    </row>
    <row r="4834" spans="35:35" x14ac:dyDescent="0.45">
      <c r="AI4834" s="92"/>
    </row>
    <row r="4835" spans="35:35" x14ac:dyDescent="0.45">
      <c r="AI4835" s="92"/>
    </row>
    <row r="4836" spans="35:35" x14ac:dyDescent="0.45">
      <c r="AI4836" s="92"/>
    </row>
    <row r="4837" spans="35:35" x14ac:dyDescent="0.45">
      <c r="AI4837" s="92"/>
    </row>
    <row r="4838" spans="35:35" x14ac:dyDescent="0.45">
      <c r="AI4838" s="92"/>
    </row>
    <row r="4839" spans="35:35" x14ac:dyDescent="0.45">
      <c r="AI4839" s="92"/>
    </row>
    <row r="4840" spans="35:35" x14ac:dyDescent="0.45">
      <c r="AI4840" s="92"/>
    </row>
    <row r="4841" spans="35:35" x14ac:dyDescent="0.45">
      <c r="AI4841" s="92"/>
    </row>
    <row r="4842" spans="35:35" x14ac:dyDescent="0.45">
      <c r="AI4842" s="92"/>
    </row>
    <row r="4843" spans="35:35" x14ac:dyDescent="0.45">
      <c r="AI4843" s="92"/>
    </row>
    <row r="4844" spans="35:35" x14ac:dyDescent="0.45">
      <c r="AI4844" s="92"/>
    </row>
    <row r="4845" spans="35:35" x14ac:dyDescent="0.45">
      <c r="AI4845" s="92"/>
    </row>
    <row r="4846" spans="35:35" x14ac:dyDescent="0.45">
      <c r="AI4846" s="92"/>
    </row>
    <row r="4847" spans="35:35" x14ac:dyDescent="0.45">
      <c r="AI4847" s="92"/>
    </row>
    <row r="4848" spans="35:35" x14ac:dyDescent="0.45">
      <c r="AI4848" s="92"/>
    </row>
    <row r="4849" spans="35:35" x14ac:dyDescent="0.45">
      <c r="AI4849" s="92"/>
    </row>
    <row r="4850" spans="35:35" x14ac:dyDescent="0.45">
      <c r="AI4850" s="92"/>
    </row>
    <row r="4851" spans="35:35" x14ac:dyDescent="0.45">
      <c r="AI4851" s="92"/>
    </row>
    <row r="4852" spans="35:35" x14ac:dyDescent="0.45">
      <c r="AI4852" s="92"/>
    </row>
    <row r="4853" spans="35:35" x14ac:dyDescent="0.45">
      <c r="AI4853" s="92"/>
    </row>
    <row r="4854" spans="35:35" x14ac:dyDescent="0.45">
      <c r="AI4854" s="92"/>
    </row>
    <row r="4855" spans="35:35" x14ac:dyDescent="0.45">
      <c r="AI4855" s="92"/>
    </row>
    <row r="4856" spans="35:35" x14ac:dyDescent="0.45">
      <c r="AI4856" s="92"/>
    </row>
    <row r="4857" spans="35:35" x14ac:dyDescent="0.45">
      <c r="AI4857" s="92"/>
    </row>
    <row r="4858" spans="35:35" x14ac:dyDescent="0.45">
      <c r="AI4858" s="92"/>
    </row>
    <row r="4859" spans="35:35" x14ac:dyDescent="0.45">
      <c r="AI4859" s="92"/>
    </row>
    <row r="4860" spans="35:35" x14ac:dyDescent="0.45">
      <c r="AI4860" s="92"/>
    </row>
    <row r="4861" spans="35:35" x14ac:dyDescent="0.45">
      <c r="AI4861" s="92"/>
    </row>
    <row r="4862" spans="35:35" x14ac:dyDescent="0.45">
      <c r="AI4862" s="92"/>
    </row>
    <row r="4863" spans="35:35" x14ac:dyDescent="0.45">
      <c r="AI4863" s="92"/>
    </row>
    <row r="4864" spans="35:35" x14ac:dyDescent="0.45">
      <c r="AI4864" s="92"/>
    </row>
    <row r="4865" spans="35:35" x14ac:dyDescent="0.45">
      <c r="AI4865" s="92"/>
    </row>
    <row r="4866" spans="35:35" x14ac:dyDescent="0.45">
      <c r="AI4866" s="92"/>
    </row>
    <row r="4867" spans="35:35" x14ac:dyDescent="0.45">
      <c r="AI4867" s="92"/>
    </row>
    <row r="4868" spans="35:35" x14ac:dyDescent="0.45">
      <c r="AI4868" s="92"/>
    </row>
    <row r="4869" spans="35:35" x14ac:dyDescent="0.45">
      <c r="AI4869" s="92"/>
    </row>
    <row r="4870" spans="35:35" x14ac:dyDescent="0.45">
      <c r="AI4870" s="92"/>
    </row>
    <row r="4871" spans="35:35" x14ac:dyDescent="0.45">
      <c r="AI4871" s="92"/>
    </row>
    <row r="4872" spans="35:35" x14ac:dyDescent="0.45">
      <c r="AI4872" s="92"/>
    </row>
    <row r="4873" spans="35:35" x14ac:dyDescent="0.45">
      <c r="AI4873" s="92"/>
    </row>
    <row r="4874" spans="35:35" x14ac:dyDescent="0.45">
      <c r="AI4874" s="92"/>
    </row>
    <row r="4875" spans="35:35" x14ac:dyDescent="0.45">
      <c r="AI4875" s="92"/>
    </row>
    <row r="4876" spans="35:35" x14ac:dyDescent="0.45">
      <c r="AI4876" s="92"/>
    </row>
    <row r="4877" spans="35:35" x14ac:dyDescent="0.45">
      <c r="AI4877" s="92"/>
    </row>
    <row r="4878" spans="35:35" x14ac:dyDescent="0.45">
      <c r="AI4878" s="92"/>
    </row>
    <row r="4879" spans="35:35" x14ac:dyDescent="0.45">
      <c r="AI4879" s="92"/>
    </row>
    <row r="4880" spans="35:35" x14ac:dyDescent="0.45">
      <c r="AI4880" s="92"/>
    </row>
    <row r="4881" spans="35:35" x14ac:dyDescent="0.45">
      <c r="AI4881" s="92"/>
    </row>
    <row r="4882" spans="35:35" x14ac:dyDescent="0.45">
      <c r="AI4882" s="92"/>
    </row>
    <row r="4883" spans="35:35" x14ac:dyDescent="0.45">
      <c r="AI4883" s="92"/>
    </row>
    <row r="4884" spans="35:35" x14ac:dyDescent="0.45">
      <c r="AI4884" s="92"/>
    </row>
    <row r="4885" spans="35:35" x14ac:dyDescent="0.45">
      <c r="AI4885" s="92"/>
    </row>
    <row r="4886" spans="35:35" x14ac:dyDescent="0.45">
      <c r="AI4886" s="92"/>
    </row>
    <row r="4887" spans="35:35" x14ac:dyDescent="0.45">
      <c r="AI4887" s="92"/>
    </row>
    <row r="4888" spans="35:35" x14ac:dyDescent="0.45">
      <c r="AI4888" s="92"/>
    </row>
    <row r="4889" spans="35:35" x14ac:dyDescent="0.45">
      <c r="AI4889" s="92"/>
    </row>
    <row r="4890" spans="35:35" x14ac:dyDescent="0.45">
      <c r="AI4890" s="92"/>
    </row>
    <row r="4891" spans="35:35" x14ac:dyDescent="0.45">
      <c r="AI4891" s="92"/>
    </row>
    <row r="4892" spans="35:35" x14ac:dyDescent="0.45">
      <c r="AI4892" s="92"/>
    </row>
    <row r="4893" spans="35:35" x14ac:dyDescent="0.45">
      <c r="AI4893" s="92"/>
    </row>
    <row r="4894" spans="35:35" x14ac:dyDescent="0.45">
      <c r="AI4894" s="92"/>
    </row>
    <row r="4895" spans="35:35" x14ac:dyDescent="0.45">
      <c r="AI4895" s="92"/>
    </row>
    <row r="4896" spans="35:35" x14ac:dyDescent="0.45">
      <c r="AI4896" s="92"/>
    </row>
    <row r="4897" spans="35:35" x14ac:dyDescent="0.45">
      <c r="AI4897" s="92"/>
    </row>
    <row r="4898" spans="35:35" x14ac:dyDescent="0.45">
      <c r="AI4898" s="92"/>
    </row>
    <row r="4899" spans="35:35" x14ac:dyDescent="0.45">
      <c r="AI4899" s="92"/>
    </row>
    <row r="4900" spans="35:35" x14ac:dyDescent="0.45">
      <c r="AI4900" s="92"/>
    </row>
    <row r="4901" spans="35:35" x14ac:dyDescent="0.45">
      <c r="AI4901" s="92"/>
    </row>
    <row r="4902" spans="35:35" x14ac:dyDescent="0.45">
      <c r="AI4902" s="92"/>
    </row>
    <row r="4903" spans="35:35" x14ac:dyDescent="0.45">
      <c r="AI4903" s="92"/>
    </row>
    <row r="4904" spans="35:35" x14ac:dyDescent="0.45">
      <c r="AI4904" s="92"/>
    </row>
    <row r="4905" spans="35:35" x14ac:dyDescent="0.45">
      <c r="AI4905" s="92"/>
    </row>
    <row r="4906" spans="35:35" x14ac:dyDescent="0.45">
      <c r="AI4906" s="92"/>
    </row>
    <row r="4907" spans="35:35" x14ac:dyDescent="0.45">
      <c r="AI4907" s="92"/>
    </row>
    <row r="4908" spans="35:35" x14ac:dyDescent="0.45">
      <c r="AI4908" s="92"/>
    </row>
    <row r="4909" spans="35:35" x14ac:dyDescent="0.45">
      <c r="AI4909" s="92"/>
    </row>
    <row r="4910" spans="35:35" x14ac:dyDescent="0.45">
      <c r="AI4910" s="92"/>
    </row>
    <row r="4911" spans="35:35" x14ac:dyDescent="0.45">
      <c r="AI4911" s="92"/>
    </row>
    <row r="4912" spans="35:35" x14ac:dyDescent="0.45">
      <c r="AI4912" s="92"/>
    </row>
    <row r="4913" spans="35:35" x14ac:dyDescent="0.45">
      <c r="AI4913" s="92"/>
    </row>
    <row r="4914" spans="35:35" x14ac:dyDescent="0.45">
      <c r="AI4914" s="92"/>
    </row>
    <row r="4915" spans="35:35" x14ac:dyDescent="0.45">
      <c r="AI4915" s="92"/>
    </row>
    <row r="4916" spans="35:35" x14ac:dyDescent="0.45">
      <c r="AI4916" s="92"/>
    </row>
    <row r="4917" spans="35:35" x14ac:dyDescent="0.45">
      <c r="AI4917" s="92"/>
    </row>
    <row r="4918" spans="35:35" x14ac:dyDescent="0.45">
      <c r="AI4918" s="92"/>
    </row>
    <row r="4919" spans="35:35" x14ac:dyDescent="0.45">
      <c r="AI4919" s="92"/>
    </row>
    <row r="4920" spans="35:35" x14ac:dyDescent="0.45">
      <c r="AI4920" s="92"/>
    </row>
    <row r="4921" spans="35:35" x14ac:dyDescent="0.45">
      <c r="AI4921" s="92"/>
    </row>
    <row r="4922" spans="35:35" x14ac:dyDescent="0.45">
      <c r="AI4922" s="92"/>
    </row>
    <row r="4923" spans="35:35" x14ac:dyDescent="0.45">
      <c r="AI4923" s="92"/>
    </row>
    <row r="4924" spans="35:35" x14ac:dyDescent="0.45">
      <c r="AI4924" s="92"/>
    </row>
    <row r="4925" spans="35:35" x14ac:dyDescent="0.45">
      <c r="AI4925" s="92"/>
    </row>
    <row r="4926" spans="35:35" x14ac:dyDescent="0.45">
      <c r="AI4926" s="92"/>
    </row>
    <row r="4927" spans="35:35" x14ac:dyDescent="0.45">
      <c r="AI4927" s="92"/>
    </row>
    <row r="4928" spans="35:35" x14ac:dyDescent="0.45">
      <c r="AI4928" s="92"/>
    </row>
    <row r="4929" spans="35:35" x14ac:dyDescent="0.45">
      <c r="AI4929" s="92"/>
    </row>
    <row r="4930" spans="35:35" x14ac:dyDescent="0.45">
      <c r="AI4930" s="92"/>
    </row>
    <row r="4931" spans="35:35" x14ac:dyDescent="0.45">
      <c r="AI4931" s="92"/>
    </row>
    <row r="4932" spans="35:35" x14ac:dyDescent="0.45">
      <c r="AI4932" s="92"/>
    </row>
    <row r="4933" spans="35:35" x14ac:dyDescent="0.45">
      <c r="AI4933" s="92"/>
    </row>
    <row r="4934" spans="35:35" x14ac:dyDescent="0.45">
      <c r="AI4934" s="92"/>
    </row>
    <row r="4935" spans="35:35" x14ac:dyDescent="0.45">
      <c r="AI4935" s="92"/>
    </row>
    <row r="4936" spans="35:35" x14ac:dyDescent="0.45">
      <c r="AI4936" s="92"/>
    </row>
    <row r="4937" spans="35:35" x14ac:dyDescent="0.45">
      <c r="AI4937" s="92"/>
    </row>
    <row r="4938" spans="35:35" x14ac:dyDescent="0.45">
      <c r="AI4938" s="92"/>
    </row>
    <row r="4939" spans="35:35" x14ac:dyDescent="0.45">
      <c r="AI4939" s="92"/>
    </row>
    <row r="4940" spans="35:35" x14ac:dyDescent="0.45">
      <c r="AI4940" s="92"/>
    </row>
    <row r="4941" spans="35:35" x14ac:dyDescent="0.45">
      <c r="AI4941" s="92"/>
    </row>
    <row r="4942" spans="35:35" x14ac:dyDescent="0.45">
      <c r="AI4942" s="92"/>
    </row>
    <row r="4943" spans="35:35" x14ac:dyDescent="0.45">
      <c r="AI4943" s="92"/>
    </row>
    <row r="4944" spans="35:35" x14ac:dyDescent="0.45">
      <c r="AI4944" s="92"/>
    </row>
    <row r="4945" spans="35:35" x14ac:dyDescent="0.45">
      <c r="AI4945" s="92"/>
    </row>
    <row r="4946" spans="35:35" x14ac:dyDescent="0.45">
      <c r="AI4946" s="92"/>
    </row>
    <row r="4947" spans="35:35" x14ac:dyDescent="0.45">
      <c r="AI4947" s="92"/>
    </row>
    <row r="4948" spans="35:35" x14ac:dyDescent="0.45">
      <c r="AI4948" s="92"/>
    </row>
    <row r="4949" spans="35:35" x14ac:dyDescent="0.45">
      <c r="AI4949" s="92"/>
    </row>
    <row r="4950" spans="35:35" x14ac:dyDescent="0.45">
      <c r="AI4950" s="92"/>
    </row>
    <row r="4951" spans="35:35" x14ac:dyDescent="0.45">
      <c r="AI4951" s="92"/>
    </row>
    <row r="4952" spans="35:35" x14ac:dyDescent="0.45">
      <c r="AI4952" s="92"/>
    </row>
    <row r="4953" spans="35:35" x14ac:dyDescent="0.45">
      <c r="AI4953" s="92"/>
    </row>
    <row r="4954" spans="35:35" x14ac:dyDescent="0.45">
      <c r="AI4954" s="92"/>
    </row>
    <row r="4955" spans="35:35" x14ac:dyDescent="0.45">
      <c r="AI4955" s="92"/>
    </row>
    <row r="4956" spans="35:35" x14ac:dyDescent="0.45">
      <c r="AI4956" s="92"/>
    </row>
    <row r="4957" spans="35:35" x14ac:dyDescent="0.45">
      <c r="AI4957" s="92"/>
    </row>
    <row r="4958" spans="35:35" x14ac:dyDescent="0.45">
      <c r="AI4958" s="92"/>
    </row>
    <row r="4959" spans="35:35" x14ac:dyDescent="0.45">
      <c r="AI4959" s="92"/>
    </row>
    <row r="4960" spans="35:35" x14ac:dyDescent="0.45">
      <c r="AI4960" s="92"/>
    </row>
    <row r="4961" spans="35:35" x14ac:dyDescent="0.45">
      <c r="AI4961" s="92"/>
    </row>
    <row r="4962" spans="35:35" x14ac:dyDescent="0.45">
      <c r="AI4962" s="92"/>
    </row>
    <row r="4963" spans="35:35" x14ac:dyDescent="0.45">
      <c r="AI4963" s="92"/>
    </row>
    <row r="4964" spans="35:35" x14ac:dyDescent="0.45">
      <c r="AI4964" s="92"/>
    </row>
    <row r="4965" spans="35:35" x14ac:dyDescent="0.45">
      <c r="AI4965" s="92"/>
    </row>
    <row r="4966" spans="35:35" x14ac:dyDescent="0.45">
      <c r="AI4966" s="92"/>
    </row>
    <row r="4967" spans="35:35" x14ac:dyDescent="0.45">
      <c r="AI4967" s="92"/>
    </row>
    <row r="4968" spans="35:35" x14ac:dyDescent="0.45">
      <c r="AI4968" s="92"/>
    </row>
    <row r="4969" spans="35:35" x14ac:dyDescent="0.45">
      <c r="AI4969" s="92"/>
    </row>
    <row r="4970" spans="35:35" x14ac:dyDescent="0.45">
      <c r="AI4970" s="92"/>
    </row>
    <row r="4971" spans="35:35" x14ac:dyDescent="0.45">
      <c r="AI4971" s="92"/>
    </row>
    <row r="4972" spans="35:35" x14ac:dyDescent="0.45">
      <c r="AI4972" s="92"/>
    </row>
    <row r="4973" spans="35:35" x14ac:dyDescent="0.45">
      <c r="AI4973" s="92"/>
    </row>
    <row r="4974" spans="35:35" x14ac:dyDescent="0.45">
      <c r="AI4974" s="92"/>
    </row>
    <row r="4975" spans="35:35" x14ac:dyDescent="0.45">
      <c r="AI4975" s="92"/>
    </row>
    <row r="4976" spans="35:35" x14ac:dyDescent="0.45">
      <c r="AI4976" s="92"/>
    </row>
    <row r="4977" spans="35:35" x14ac:dyDescent="0.45">
      <c r="AI4977" s="92"/>
    </row>
    <row r="4978" spans="35:35" x14ac:dyDescent="0.45">
      <c r="AI4978" s="92"/>
    </row>
    <row r="4979" spans="35:35" x14ac:dyDescent="0.45">
      <c r="AI4979" s="92"/>
    </row>
    <row r="4980" spans="35:35" x14ac:dyDescent="0.45">
      <c r="AI4980" s="92"/>
    </row>
    <row r="4981" spans="35:35" x14ac:dyDescent="0.45">
      <c r="AI4981" s="92"/>
    </row>
    <row r="4982" spans="35:35" x14ac:dyDescent="0.45">
      <c r="AI4982" s="92"/>
    </row>
    <row r="4983" spans="35:35" x14ac:dyDescent="0.45">
      <c r="AI4983" s="92"/>
    </row>
    <row r="4984" spans="35:35" x14ac:dyDescent="0.45">
      <c r="AI4984" s="92"/>
    </row>
    <row r="4985" spans="35:35" x14ac:dyDescent="0.45">
      <c r="AI4985" s="92"/>
    </row>
    <row r="4986" spans="35:35" x14ac:dyDescent="0.45">
      <c r="AI4986" s="92"/>
    </row>
    <row r="4987" spans="35:35" x14ac:dyDescent="0.45">
      <c r="AI4987" s="92"/>
    </row>
    <row r="4988" spans="35:35" x14ac:dyDescent="0.45">
      <c r="AI4988" s="92"/>
    </row>
    <row r="4989" spans="35:35" x14ac:dyDescent="0.45">
      <c r="AI4989" s="92"/>
    </row>
    <row r="4990" spans="35:35" x14ac:dyDescent="0.45">
      <c r="AI4990" s="92"/>
    </row>
    <row r="4991" spans="35:35" x14ac:dyDescent="0.45">
      <c r="AI4991" s="92"/>
    </row>
    <row r="4992" spans="35:35" x14ac:dyDescent="0.45">
      <c r="AI4992" s="92"/>
    </row>
    <row r="4993" spans="35:35" x14ac:dyDescent="0.45">
      <c r="AI4993" s="92"/>
    </row>
    <row r="4994" spans="35:35" x14ac:dyDescent="0.45">
      <c r="AI4994" s="92"/>
    </row>
    <row r="4995" spans="35:35" x14ac:dyDescent="0.45">
      <c r="AI4995" s="92"/>
    </row>
    <row r="4996" spans="35:35" x14ac:dyDescent="0.45">
      <c r="AI4996" s="92"/>
    </row>
    <row r="4997" spans="35:35" x14ac:dyDescent="0.45">
      <c r="AI4997" s="92"/>
    </row>
    <row r="4998" spans="35:35" x14ac:dyDescent="0.45">
      <c r="AI4998" s="92"/>
    </row>
    <row r="4999" spans="35:35" x14ac:dyDescent="0.45">
      <c r="AI4999" s="92"/>
    </row>
    <row r="5000" spans="35:35" x14ac:dyDescent="0.45">
      <c r="AI5000" s="92"/>
    </row>
    <row r="5001" spans="35:35" x14ac:dyDescent="0.45">
      <c r="AI5001" s="92"/>
    </row>
    <row r="5002" spans="35:35" x14ac:dyDescent="0.45">
      <c r="AI5002" s="92"/>
    </row>
    <row r="5003" spans="35:35" x14ac:dyDescent="0.45">
      <c r="AI5003" s="82"/>
    </row>
    <row r="5004" spans="35:35" x14ac:dyDescent="0.45">
      <c r="AI5004" s="82"/>
    </row>
    <row r="5005" spans="35:35" x14ac:dyDescent="0.45">
      <c r="AI5005" s="82"/>
    </row>
    <row r="5006" spans="35:35" x14ac:dyDescent="0.45">
      <c r="AI5006" s="82"/>
    </row>
    <row r="5007" spans="35:35" x14ac:dyDescent="0.45">
      <c r="AI5007" s="82"/>
    </row>
    <row r="5008" spans="35:35" x14ac:dyDescent="0.45">
      <c r="AI5008" s="82"/>
    </row>
    <row r="5009" spans="35:35" x14ac:dyDescent="0.45">
      <c r="AI5009" s="82"/>
    </row>
    <row r="5010" spans="35:35" x14ac:dyDescent="0.45">
      <c r="AI5010" s="82"/>
    </row>
    <row r="5011" spans="35:35" x14ac:dyDescent="0.45">
      <c r="AI5011" s="82"/>
    </row>
    <row r="5012" spans="35:35" x14ac:dyDescent="0.45">
      <c r="AI5012" s="82"/>
    </row>
    <row r="5013" spans="35:35" x14ac:dyDescent="0.45">
      <c r="AI5013" s="82"/>
    </row>
    <row r="5014" spans="35:35" x14ac:dyDescent="0.45">
      <c r="AI5014" s="82"/>
    </row>
    <row r="5015" spans="35:35" x14ac:dyDescent="0.45">
      <c r="AI5015" s="82"/>
    </row>
    <row r="5016" spans="35:35" x14ac:dyDescent="0.45">
      <c r="AI5016" s="82"/>
    </row>
    <row r="5017" spans="35:35" x14ac:dyDescent="0.45">
      <c r="AI5017" s="82"/>
    </row>
    <row r="5018" spans="35:35" x14ac:dyDescent="0.45">
      <c r="AI5018" s="82"/>
    </row>
    <row r="5019" spans="35:35" x14ac:dyDescent="0.45">
      <c r="AI5019" s="82"/>
    </row>
    <row r="5020" spans="35:35" x14ac:dyDescent="0.45">
      <c r="AI5020" s="82"/>
    </row>
    <row r="5021" spans="35:35" x14ac:dyDescent="0.45">
      <c r="AI5021" s="82"/>
    </row>
    <row r="5022" spans="35:35" x14ac:dyDescent="0.45">
      <c r="AI5022" s="82"/>
    </row>
    <row r="5023" spans="35:35" x14ac:dyDescent="0.45">
      <c r="AI5023" s="82"/>
    </row>
    <row r="5024" spans="35:35" x14ac:dyDescent="0.45">
      <c r="AI5024" s="82"/>
    </row>
    <row r="5025" spans="35:35" x14ac:dyDescent="0.45">
      <c r="AI5025" s="82"/>
    </row>
    <row r="5026" spans="35:35" x14ac:dyDescent="0.45">
      <c r="AI5026" s="82"/>
    </row>
    <row r="5027" spans="35:35" x14ac:dyDescent="0.45">
      <c r="AI5027" s="82"/>
    </row>
    <row r="5028" spans="35:35" x14ac:dyDescent="0.45">
      <c r="AI5028" s="82"/>
    </row>
    <row r="5029" spans="35:35" x14ac:dyDescent="0.45">
      <c r="AI5029" s="82"/>
    </row>
    <row r="5030" spans="35:35" x14ac:dyDescent="0.45">
      <c r="AI5030" s="82"/>
    </row>
    <row r="5031" spans="35:35" x14ac:dyDescent="0.45">
      <c r="AI5031" s="82"/>
    </row>
    <row r="5032" spans="35:35" x14ac:dyDescent="0.45">
      <c r="AI5032" s="82"/>
    </row>
    <row r="5033" spans="35:35" x14ac:dyDescent="0.45">
      <c r="AI5033" s="82"/>
    </row>
    <row r="5034" spans="35:35" x14ac:dyDescent="0.45">
      <c r="AI5034" s="82"/>
    </row>
    <row r="5035" spans="35:35" x14ac:dyDescent="0.45">
      <c r="AI5035" s="82"/>
    </row>
    <row r="5036" spans="35:35" x14ac:dyDescent="0.45">
      <c r="AI5036" s="82"/>
    </row>
    <row r="5037" spans="35:35" x14ac:dyDescent="0.45">
      <c r="AI5037" s="82"/>
    </row>
    <row r="5038" spans="35:35" x14ac:dyDescent="0.45">
      <c r="AI5038" s="82"/>
    </row>
    <row r="5039" spans="35:35" x14ac:dyDescent="0.45">
      <c r="AI5039" s="82"/>
    </row>
    <row r="5040" spans="35:35" x14ac:dyDescent="0.45">
      <c r="AI5040" s="82"/>
    </row>
    <row r="5041" spans="35:35" x14ac:dyDescent="0.45">
      <c r="AI5041" s="82"/>
    </row>
    <row r="5042" spans="35:35" x14ac:dyDescent="0.45">
      <c r="AI5042" s="82"/>
    </row>
    <row r="5043" spans="35:35" x14ac:dyDescent="0.45">
      <c r="AI5043" s="82"/>
    </row>
    <row r="5044" spans="35:35" x14ac:dyDescent="0.45">
      <c r="AI5044" s="82"/>
    </row>
    <row r="5045" spans="35:35" x14ac:dyDescent="0.45">
      <c r="AI5045" s="82"/>
    </row>
    <row r="5046" spans="35:35" x14ac:dyDescent="0.45">
      <c r="AI5046" s="82"/>
    </row>
    <row r="5047" spans="35:35" x14ac:dyDescent="0.45">
      <c r="AI5047" s="82"/>
    </row>
    <row r="5048" spans="35:35" x14ac:dyDescent="0.45">
      <c r="AI5048" s="82"/>
    </row>
    <row r="5049" spans="35:35" x14ac:dyDescent="0.45">
      <c r="AI5049" s="82"/>
    </row>
    <row r="5050" spans="35:35" x14ac:dyDescent="0.45">
      <c r="AI5050" s="82"/>
    </row>
    <row r="5051" spans="35:35" x14ac:dyDescent="0.45">
      <c r="AI5051" s="82"/>
    </row>
    <row r="5052" spans="35:35" x14ac:dyDescent="0.45">
      <c r="AI5052" s="82"/>
    </row>
    <row r="5053" spans="35:35" x14ac:dyDescent="0.45">
      <c r="AI5053" s="82"/>
    </row>
    <row r="5054" spans="35:35" x14ac:dyDescent="0.45">
      <c r="AI5054" s="82"/>
    </row>
    <row r="5055" spans="35:35" x14ac:dyDescent="0.45">
      <c r="AI5055" s="82"/>
    </row>
    <row r="5056" spans="35:35" x14ac:dyDescent="0.45">
      <c r="AI5056" s="82"/>
    </row>
    <row r="5057" spans="35:35" x14ac:dyDescent="0.45">
      <c r="AI5057" s="82"/>
    </row>
    <row r="5058" spans="35:35" x14ac:dyDescent="0.45">
      <c r="AI5058" s="82"/>
    </row>
    <row r="5059" spans="35:35" x14ac:dyDescent="0.45">
      <c r="AI5059" s="82"/>
    </row>
    <row r="5060" spans="35:35" x14ac:dyDescent="0.45">
      <c r="AI5060" s="82"/>
    </row>
    <row r="5061" spans="35:35" x14ac:dyDescent="0.45">
      <c r="AI5061" s="82"/>
    </row>
    <row r="5062" spans="35:35" x14ac:dyDescent="0.45">
      <c r="AI5062" s="82"/>
    </row>
    <row r="5063" spans="35:35" x14ac:dyDescent="0.45">
      <c r="AI5063" s="82"/>
    </row>
    <row r="5064" spans="35:35" x14ac:dyDescent="0.45">
      <c r="AI5064" s="82"/>
    </row>
    <row r="5065" spans="35:35" x14ac:dyDescent="0.45">
      <c r="AI5065" s="82"/>
    </row>
    <row r="5066" spans="35:35" x14ac:dyDescent="0.45">
      <c r="AI5066" s="82"/>
    </row>
    <row r="5067" spans="35:35" x14ac:dyDescent="0.45">
      <c r="AI5067" s="82"/>
    </row>
    <row r="5068" spans="35:35" x14ac:dyDescent="0.45">
      <c r="AI5068" s="82"/>
    </row>
    <row r="5069" spans="35:35" x14ac:dyDescent="0.45">
      <c r="AI5069" s="82"/>
    </row>
    <row r="5070" spans="35:35" x14ac:dyDescent="0.45">
      <c r="AI5070" s="82"/>
    </row>
    <row r="5071" spans="35:35" x14ac:dyDescent="0.45">
      <c r="AI5071" s="82"/>
    </row>
    <row r="5072" spans="35:35" x14ac:dyDescent="0.45">
      <c r="AI5072" s="82"/>
    </row>
    <row r="5073" spans="35:35" x14ac:dyDescent="0.45">
      <c r="AI5073" s="82"/>
    </row>
    <row r="5074" spans="35:35" x14ac:dyDescent="0.45">
      <c r="AI5074" s="82"/>
    </row>
    <row r="5075" spans="35:35" x14ac:dyDescent="0.45">
      <c r="AI5075" s="82"/>
    </row>
    <row r="5076" spans="35:35" x14ac:dyDescent="0.45">
      <c r="AI5076" s="82"/>
    </row>
    <row r="5077" spans="35:35" x14ac:dyDescent="0.45">
      <c r="AI5077" s="82"/>
    </row>
    <row r="5078" spans="35:35" x14ac:dyDescent="0.45">
      <c r="AI5078" s="82"/>
    </row>
    <row r="5079" spans="35:35" x14ac:dyDescent="0.45">
      <c r="AI5079" s="82"/>
    </row>
    <row r="5080" spans="35:35" x14ac:dyDescent="0.45">
      <c r="AI5080" s="82"/>
    </row>
    <row r="5081" spans="35:35" x14ac:dyDescent="0.45">
      <c r="AI5081" s="82"/>
    </row>
    <row r="5082" spans="35:35" x14ac:dyDescent="0.45">
      <c r="AI5082" s="82"/>
    </row>
    <row r="5083" spans="35:35" x14ac:dyDescent="0.45">
      <c r="AI5083" s="82"/>
    </row>
    <row r="5084" spans="35:35" x14ac:dyDescent="0.45">
      <c r="AI5084" s="82"/>
    </row>
    <row r="5085" spans="35:35" x14ac:dyDescent="0.45">
      <c r="AI5085" s="82"/>
    </row>
    <row r="5086" spans="35:35" x14ac:dyDescent="0.45">
      <c r="AI5086" s="82"/>
    </row>
    <row r="5087" spans="35:35" x14ac:dyDescent="0.45">
      <c r="AI5087" s="82"/>
    </row>
    <row r="5088" spans="35:35" x14ac:dyDescent="0.45">
      <c r="AI5088" s="82"/>
    </row>
    <row r="5089" spans="35:35" x14ac:dyDescent="0.45">
      <c r="AI5089" s="82"/>
    </row>
    <row r="5090" spans="35:35" x14ac:dyDescent="0.45">
      <c r="AI5090" s="82"/>
    </row>
    <row r="5091" spans="35:35" x14ac:dyDescent="0.45">
      <c r="AI5091" s="82"/>
    </row>
    <row r="5092" spans="35:35" x14ac:dyDescent="0.45">
      <c r="AI5092" s="82"/>
    </row>
    <row r="5093" spans="35:35" x14ac:dyDescent="0.45">
      <c r="AI5093" s="82"/>
    </row>
    <row r="5094" spans="35:35" x14ac:dyDescent="0.45">
      <c r="AI5094" s="82"/>
    </row>
    <row r="5095" spans="35:35" x14ac:dyDescent="0.45">
      <c r="AI5095" s="82"/>
    </row>
    <row r="5096" spans="35:35" x14ac:dyDescent="0.45">
      <c r="AI5096" s="82"/>
    </row>
    <row r="5097" spans="35:35" x14ac:dyDescent="0.45">
      <c r="AI5097" s="82"/>
    </row>
    <row r="5098" spans="35:35" x14ac:dyDescent="0.45">
      <c r="AI5098" s="82"/>
    </row>
    <row r="5099" spans="35:35" x14ac:dyDescent="0.45">
      <c r="AI5099" s="82"/>
    </row>
    <row r="5100" spans="35:35" x14ac:dyDescent="0.45">
      <c r="AI5100" s="82"/>
    </row>
    <row r="5101" spans="35:35" x14ac:dyDescent="0.45">
      <c r="AI5101" s="82"/>
    </row>
    <row r="5102" spans="35:35" x14ac:dyDescent="0.45">
      <c r="AI5102" s="82"/>
    </row>
    <row r="5103" spans="35:35" x14ac:dyDescent="0.45">
      <c r="AI5103" s="82"/>
    </row>
  </sheetData>
  <mergeCells count="15">
    <mergeCell ref="AD40:AF40"/>
    <mergeCell ref="N1:R1"/>
    <mergeCell ref="N16:R16"/>
    <mergeCell ref="AD36:AF36"/>
    <mergeCell ref="AD37:AF37"/>
    <mergeCell ref="AD24:AF24"/>
    <mergeCell ref="AD38:AF38"/>
    <mergeCell ref="AD39:AF39"/>
    <mergeCell ref="AD1:AG1"/>
    <mergeCell ref="AD2:AE2"/>
    <mergeCell ref="AF2:AG2"/>
    <mergeCell ref="AD11:AF11"/>
    <mergeCell ref="AD20:AE20"/>
    <mergeCell ref="AD27:AD28"/>
    <mergeCell ref="AD29:AD3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7415" r:id="rId4">
          <objectPr defaultSize="0" autoPict="0" r:id="rId5">
            <anchor moveWithCells="1">
              <from>
                <xdr:col>13</xdr:col>
                <xdr:colOff>14288</xdr:colOff>
                <xdr:row>19</xdr:row>
                <xdr:rowOff>19050</xdr:rowOff>
              </from>
              <to>
                <xdr:col>17</xdr:col>
                <xdr:colOff>166688</xdr:colOff>
                <xdr:row>20</xdr:row>
                <xdr:rowOff>109538</xdr:rowOff>
              </to>
            </anchor>
          </objectPr>
        </oleObject>
      </mc:Choice>
      <mc:Fallback>
        <oleObject progId="Equation.3" shapeId="17415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4" r:id="rId6" name="Scroll Bar 6">
              <controlPr defaultSize="0" autoPict="0">
                <anchor moveWithCells="1">
                  <from>
                    <xdr:col>13</xdr:col>
                    <xdr:colOff>23813</xdr:colOff>
                    <xdr:row>16</xdr:row>
                    <xdr:rowOff>0</xdr:rowOff>
                  </from>
                  <to>
                    <xdr:col>17</xdr:col>
                    <xdr:colOff>342900</xdr:colOff>
                    <xdr:row>16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1 - Géométrie de pale</vt:lpstr>
      <vt:lpstr>2 - Rei&amp;Vmi - 4 portions</vt:lpstr>
      <vt:lpstr>3 - Aérodyn 10° - 4 portions</vt:lpstr>
      <vt:lpstr>4 - Aérodyn 10° - 12 p - Re cor</vt:lpstr>
      <vt:lpstr>5- Aérodyn 10° -12p - NRJ</vt:lpstr>
      <vt:lpstr>5 - Interpolation Cz&amp;Cx</vt:lpstr>
      <vt:lpstr>6 - Aerodyn - Allure</vt:lpstr>
    </vt:vector>
  </TitlesOfParts>
  <Company>Education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lycee lafayette</dc:creator>
  <cp:lastModifiedBy>Frédéric Delépée</cp:lastModifiedBy>
  <dcterms:created xsi:type="dcterms:W3CDTF">2016-03-26T09:53:51Z</dcterms:created>
  <dcterms:modified xsi:type="dcterms:W3CDTF">2022-05-27T07:55:19Z</dcterms:modified>
</cp:coreProperties>
</file>