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USER\Documents\Professionnel\2018-2019\2-EB2\GTA BIM\"/>
    </mc:Choice>
  </mc:AlternateContent>
  <xr:revisionPtr revIDLastSave="0" documentId="13_ncr:1_{CCC21025-201D-436C-AC9E-AC0F0D02CE46}" xr6:coauthVersionLast="40" xr6:coauthVersionMax="40" xr10:uidLastSave="{00000000-0000-0000-0000-000000000000}"/>
  <bookViews>
    <workbookView xWindow="0" yWindow="0" windowWidth="23040" windowHeight="9072" tabRatio="932" xr2:uid="{00000000-000D-0000-FFFF-FFFF00000000}"/>
  </bookViews>
  <sheets>
    <sheet name="EBCR" sheetId="36" r:id="rId1"/>
    <sheet name="AMCR" sheetId="37" r:id="rId2"/>
  </sheets>
  <calcPr calcId="181029" concurrentCalc="0"/>
</workbook>
</file>

<file path=xl/calcChain.xml><?xml version="1.0" encoding="utf-8"?>
<calcChain xmlns="http://schemas.openxmlformats.org/spreadsheetml/2006/main">
  <c r="L5" i="36" l="1"/>
  <c r="L6" i="36"/>
  <c r="L7" i="36"/>
  <c r="L4" i="36"/>
  <c r="L9" i="36"/>
  <c r="L10" i="36"/>
  <c r="L8" i="36"/>
  <c r="L12" i="36"/>
  <c r="L13" i="36"/>
  <c r="L11" i="36"/>
  <c r="L15" i="36"/>
  <c r="L14" i="36"/>
  <c r="L17" i="36"/>
  <c r="L18" i="36"/>
  <c r="L16" i="36"/>
  <c r="L20" i="36"/>
  <c r="L21" i="36"/>
  <c r="L19" i="36"/>
  <c r="L23" i="36"/>
  <c r="L22" i="36"/>
  <c r="E24" i="36"/>
  <c r="M23" i="36"/>
  <c r="I23" i="36"/>
  <c r="M21" i="36"/>
  <c r="I21" i="36"/>
  <c r="M20" i="36"/>
  <c r="I20" i="36"/>
  <c r="M18" i="36"/>
  <c r="I18" i="36"/>
  <c r="M17" i="36"/>
  <c r="I17" i="36"/>
  <c r="M15" i="36"/>
  <c r="I15" i="36"/>
  <c r="M13" i="36"/>
  <c r="I13" i="36"/>
  <c r="M12" i="36"/>
  <c r="I12" i="36"/>
  <c r="M10" i="36"/>
  <c r="I10" i="36"/>
  <c r="M9" i="36"/>
  <c r="I9" i="36"/>
  <c r="M7" i="36"/>
  <c r="I7" i="36"/>
  <c r="I6" i="36"/>
  <c r="M5" i="36"/>
  <c r="I5" i="36"/>
  <c r="M10" i="37"/>
  <c r="M18" i="37"/>
  <c r="I18" i="37"/>
  <c r="M19" i="37"/>
  <c r="I19" i="37"/>
  <c r="M13" i="37"/>
  <c r="I13" i="37"/>
  <c r="M14" i="37"/>
  <c r="I14" i="37"/>
  <c r="I10" i="37"/>
  <c r="M6" i="37"/>
  <c r="I6" i="37"/>
  <c r="M7" i="37"/>
  <c r="I7" i="37"/>
  <c r="M5" i="37"/>
  <c r="L23" i="37"/>
  <c r="L6" i="37"/>
  <c r="L7" i="37"/>
  <c r="L5" i="37"/>
  <c r="L4" i="37"/>
  <c r="L9" i="37"/>
  <c r="L10" i="37"/>
  <c r="L8" i="37"/>
  <c r="L19" i="37"/>
  <c r="L20" i="37"/>
  <c r="L16" i="37"/>
  <c r="L17" i="37"/>
  <c r="L18" i="37"/>
  <c r="L21" i="37"/>
  <c r="L15" i="37"/>
  <c r="L12" i="37"/>
  <c r="L13" i="37"/>
  <c r="L14" i="37"/>
  <c r="L11" i="37"/>
  <c r="L22" i="37"/>
  <c r="E24" i="37"/>
  <c r="M21" i="37"/>
  <c r="I21" i="37"/>
  <c r="M20" i="37"/>
  <c r="I20" i="37"/>
  <c r="M17" i="37"/>
  <c r="I17" i="37"/>
  <c r="M16" i="37"/>
  <c r="I16" i="37"/>
  <c r="M9" i="37"/>
  <c r="I9" i="37"/>
  <c r="M23" i="37"/>
  <c r="I23" i="37"/>
  <c r="M12" i="37"/>
  <c r="I12" i="37"/>
  <c r="I5" i="37"/>
</calcChain>
</file>

<file path=xl/sharedStrings.xml><?xml version="1.0" encoding="utf-8"?>
<sst xmlns="http://schemas.openxmlformats.org/spreadsheetml/2006/main" count="132" uniqueCount="84">
  <si>
    <t>Poids de la compétence</t>
  </si>
  <si>
    <t>Compétences évaluées</t>
  </si>
  <si>
    <t>Poids du critère</t>
  </si>
  <si>
    <t>/20</t>
  </si>
  <si>
    <t></t>
  </si>
  <si>
    <t>Appréciation globale</t>
  </si>
  <si>
    <r>
      <t>ATTENTION</t>
    </r>
    <r>
      <rPr>
        <i/>
        <sz val="8"/>
        <color indexed="10"/>
        <rFont val="Arial"/>
        <family val="2"/>
      </rPr>
      <t xml:space="preserve">, si le symbole </t>
    </r>
    <r>
      <rPr>
        <sz val="8"/>
        <color indexed="10"/>
        <rFont val="Arial"/>
        <family val="2"/>
      </rPr>
      <t>◄</t>
    </r>
    <r>
      <rPr>
        <i/>
        <sz val="8"/>
        <color indexed="10"/>
        <rFont val="Arial"/>
        <family val="2"/>
      </rPr>
      <t xml:space="preserve"> apparait dans cette colonne c'est qu'il y a soit plus d'une valeur donnée à l'indicateur, soit pas de valeur, il faut alors choisir laquelle retenir</t>
    </r>
  </si>
  <si>
    <t>Noms des Evaluateurs / Signatures</t>
  </si>
  <si>
    <t>Date :</t>
  </si>
  <si>
    <t xml:space="preserve">Note brute /20 </t>
  </si>
  <si>
    <r>
      <t xml:space="preserve">Indicateurs d'évaluation                                                               </t>
    </r>
    <r>
      <rPr>
        <b/>
        <i/>
        <sz val="9"/>
        <rFont val="Arial"/>
        <family val="2"/>
      </rPr>
      <t xml:space="preserve"> </t>
    </r>
    <r>
      <rPr>
        <sz val="9"/>
        <rFont val="Arial"/>
        <family val="2"/>
      </rPr>
      <t>évaluation</t>
    </r>
  </si>
  <si>
    <t>Soutenance projet</t>
  </si>
  <si>
    <t>3/3</t>
  </si>
  <si>
    <t>* La note est arrondie au demi-point  ou, si les examinateurs le souhaitent, au point supérieur</t>
  </si>
  <si>
    <t>Grille 2018</t>
  </si>
  <si>
    <t>Projet collaboratif EBCR-AMCR</t>
  </si>
  <si>
    <t>C2 -  Décoder - Représenter</t>
  </si>
  <si>
    <t>Produire à l'aide d'outils numériques des représentations de tout ou partie d'un système d'enveloppe.</t>
  </si>
  <si>
    <t>C3 - Assurer le travail en équipe</t>
  </si>
  <si>
    <t>C3.1</t>
  </si>
  <si>
    <t>Participer aux travaux d'une équipe</t>
  </si>
  <si>
    <t>C5 - Rechercher des informations et assurer une veille</t>
  </si>
  <si>
    <t>Trier les informations.</t>
  </si>
  <si>
    <t>C5.2</t>
  </si>
  <si>
    <t>C6 -Proposer et comparer des solutions techniques</t>
  </si>
  <si>
    <t>Proposer une ou plusieurs solutions techniques répondant aux attentes</t>
  </si>
  <si>
    <t>C8 -Valider et finaliser une solution technique</t>
  </si>
  <si>
    <t>C8.3</t>
  </si>
  <si>
    <t>C6.1</t>
  </si>
  <si>
    <t>Mettre à jour la maquette du projet</t>
  </si>
  <si>
    <t>C2.3</t>
  </si>
  <si>
    <t>Le niveau de représentation de la solution technique est adapté aux exigences du marché et de l'entreprise.</t>
  </si>
  <si>
    <t>Les informations nécessaires à la communication sont présentes sur le support</t>
  </si>
  <si>
    <t>Les moyens de représentation utilisés sont adaptés aux besoins (DAO 2D, DAO 3D, modeleur BIM)</t>
  </si>
  <si>
    <t>Les tâches confiées sont correctement réalisées</t>
  </si>
  <si>
    <t>C7 -Modéliser, mettre en œuvre et valider un calcul</t>
  </si>
  <si>
    <t>C7.2</t>
  </si>
  <si>
    <t>Les modèles utilisés permettent le calcul d'une grandeur attendue (mécaniques, thermiques,…)</t>
  </si>
  <si>
    <t>C1 -  Préparer et assurer une communication</t>
  </si>
  <si>
    <t>C1.1</t>
  </si>
  <si>
    <t>Elaborer une stratégie de communication orale</t>
  </si>
  <si>
    <t>Les objectifs de la communication sont définis</t>
  </si>
  <si>
    <t>Les outils et méthodes de communication orale sont adaptés</t>
  </si>
  <si>
    <t>Le discours est intelligible, cohérent, structuré</t>
  </si>
  <si>
    <t>x</t>
  </si>
  <si>
    <t>Note :</t>
  </si>
  <si>
    <t>Une ou plusieurs solutions sont décrites</t>
  </si>
  <si>
    <t>La solution technique est saisie sur la maquette</t>
  </si>
  <si>
    <t>Le travail collaboratif est réalisé (utilisation d'une plateforme,…)</t>
  </si>
  <si>
    <t>C14.1</t>
  </si>
  <si>
    <t>Les outils de production de la maquette numérique (logiciels…) sont identifiés et définis en adéquation avec les attentes du projet et les tâches à réaliser.</t>
  </si>
  <si>
    <t>La modélisation BIM de la solution permet une représentation graphique de la solution technique.</t>
  </si>
  <si>
    <t>Les esquisses, croquis, schémas, plans de l'architechte ou fournis par le client, sont traduits en un modèle BIM.</t>
  </si>
  <si>
    <t>C15 - Collaborer dans les différents environnement du projet</t>
  </si>
  <si>
    <t>C15.1</t>
  </si>
  <si>
    <t>Identifier les partenaires et leurs rôles respectifs.</t>
  </si>
  <si>
    <t>Les partenaires sont identifiés, leurs rôles, responsabilités et les limites de prestation sont précisées.</t>
  </si>
  <si>
    <t>C4 - Rechercher des informations, des solutions, assurer une veille.</t>
  </si>
  <si>
    <t>C4.1</t>
  </si>
  <si>
    <t>Trier et valider des informations.</t>
  </si>
  <si>
    <t>Les informations sont triées et validées en fonction des critères</t>
  </si>
  <si>
    <t>Les critères de tri et de validation des informations sont exprimés</t>
  </si>
  <si>
    <t>C9 -Elaborer le dossier d'éxécution</t>
  </si>
  <si>
    <t>C9.5</t>
  </si>
  <si>
    <t>C9.6</t>
  </si>
  <si>
    <t>C9.9</t>
  </si>
  <si>
    <t>Etablir ou mettre à jour la maquette numérique de la structure.</t>
  </si>
  <si>
    <t>Produire à l'aide d'outils numériques le mémoire technique.</t>
  </si>
  <si>
    <t>Adapter la conception aux interfaces avec les autres corps d'état.</t>
  </si>
  <si>
    <t>La conception est adaptée et prend en compte les interfaces avec les autres corps d'état.</t>
  </si>
  <si>
    <t>La maquette numérique BIM est établie ou mise à jour au niveau de détail et de développement requis.</t>
  </si>
  <si>
    <t>Les spécifications dimensionnelles du dossier du marché sont respectées.</t>
  </si>
  <si>
    <t>La maquette est contrôlée, fiable, robuste et évolutive par sa capacité à accepter aisément la modification d'un paramètre (taille des profilés,…)</t>
  </si>
  <si>
    <t>Elle respecte les spécifications du dossier du marché.</t>
  </si>
  <si>
    <t>La présentation orale du mémoire technique exploite les outils de présentation numérique.</t>
  </si>
  <si>
    <t>EBCR</t>
  </si>
  <si>
    <t>Produire ou compléter la maquette de l'ouvrage avec un logiciel BIM</t>
  </si>
  <si>
    <t>AMCR</t>
  </si>
  <si>
    <r>
      <t xml:space="preserve">Indicateurs de performance                                                            </t>
    </r>
    <r>
      <rPr>
        <b/>
        <i/>
        <sz val="9"/>
        <rFont val="Arial"/>
        <family val="2"/>
      </rPr>
      <t xml:space="preserve"> </t>
    </r>
    <r>
      <rPr>
        <sz val="9"/>
        <rFont val="Arial"/>
        <family val="2"/>
      </rPr>
      <t>évaluation</t>
    </r>
  </si>
  <si>
    <t>X</t>
  </si>
  <si>
    <t>La description du principe ou de la solution est synthétique et correcte (à partir d'une extraction de données de la maquette)</t>
  </si>
  <si>
    <t>Proposer une modélisation de tout ou partie de l'enveloppe en vu d'un prédimensionnement, d'un dimensionnement.</t>
  </si>
  <si>
    <t>Les hypoyhèses sont énoncées.</t>
  </si>
  <si>
    <t>C8 - Représenter graphiquement une idée ou une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</si>
</sst>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3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9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i/>
      <sz val="9"/>
      <name val="Arial"/>
      <family val="2"/>
    </font>
    <font>
      <b/>
      <sz val="12"/>
      <color indexed="10"/>
      <name val="Arial"/>
      <family val="2"/>
    </font>
    <font>
      <b/>
      <i/>
      <sz val="8"/>
      <color indexed="10"/>
      <name val="Arial"/>
      <family val="2"/>
    </font>
    <font>
      <i/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color indexed="10"/>
      <name val="Wingdings"/>
    </font>
    <font>
      <sz val="9"/>
      <color indexed="10"/>
      <name val="Arial Narrow"/>
      <family val="2"/>
    </font>
    <font>
      <sz val="11"/>
      <name val="Arial"/>
      <family val="2"/>
    </font>
    <font>
      <b/>
      <sz val="9"/>
      <color indexed="9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0"/>
      <name val="Arial"/>
    </font>
    <font>
      <b/>
      <sz val="10"/>
      <color theme="0"/>
      <name val="Arial"/>
    </font>
    <font>
      <i/>
      <sz val="9"/>
      <color theme="1"/>
      <name val="Arial"/>
      <family val="2"/>
    </font>
    <font>
      <b/>
      <sz val="9"/>
      <color theme="1"/>
      <name val="Arial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9" fontId="5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/>
    <xf numFmtId="0" fontId="8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top" wrapText="1"/>
    </xf>
    <xf numFmtId="0" fontId="22" fillId="0" borderId="0" xfId="0" applyFont="1"/>
    <xf numFmtId="2" fontId="24" fillId="0" borderId="0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24" fillId="0" borderId="2" xfId="0" applyFont="1" applyFill="1" applyBorder="1" applyAlignment="1">
      <alignment vertical="center" wrapText="1"/>
    </xf>
    <xf numFmtId="0" fontId="24" fillId="0" borderId="3" xfId="0" applyFont="1" applyBorder="1" applyAlignment="1" applyProtection="1">
      <alignment horizontal="center" vertical="center"/>
      <protection locked="0"/>
    </xf>
    <xf numFmtId="0" fontId="24" fillId="2" borderId="2" xfId="0" applyFont="1" applyFill="1" applyBorder="1" applyAlignment="1">
      <alignment vertical="center" wrapText="1"/>
    </xf>
    <xf numFmtId="0" fontId="24" fillId="2" borderId="2" xfId="0" applyFont="1" applyFill="1" applyBorder="1" applyAlignment="1" applyProtection="1">
      <alignment horizontal="center" vertical="center"/>
      <protection locked="0"/>
    </xf>
    <xf numFmtId="0" fontId="24" fillId="2" borderId="2" xfId="0" applyFont="1" applyFill="1" applyBorder="1" applyAlignment="1" applyProtection="1">
      <alignment horizontal="center" vertical="center" wrapText="1"/>
      <protection locked="0"/>
    </xf>
    <xf numFmtId="0" fontId="24" fillId="0" borderId="2" xfId="0" applyFont="1" applyFill="1" applyBorder="1" applyAlignment="1" applyProtection="1">
      <alignment horizontal="center" vertical="center" wrapText="1"/>
      <protection locked="0"/>
    </xf>
    <xf numFmtId="0" fontId="24" fillId="0" borderId="2" xfId="0" applyFont="1" applyBorder="1" applyAlignment="1">
      <alignment vertical="center" wrapText="1"/>
    </xf>
    <xf numFmtId="9" fontId="4" fillId="0" borderId="0" xfId="0" applyNumberFormat="1" applyFont="1" applyBorder="1" applyAlignment="1">
      <alignment horizontal="left" vertical="center"/>
    </xf>
    <xf numFmtId="9" fontId="14" fillId="6" borderId="2" xfId="0" applyNumberFormat="1" applyFont="1" applyFill="1" applyBorder="1" applyAlignment="1">
      <alignment horizontal="center" vertical="center"/>
    </xf>
    <xf numFmtId="2" fontId="25" fillId="6" borderId="2" xfId="0" applyNumberFormat="1" applyFont="1" applyFill="1" applyBorder="1" applyAlignment="1">
      <alignment horizontal="center" vertical="center"/>
    </xf>
    <xf numFmtId="2" fontId="24" fillId="0" borderId="2" xfId="0" applyNumberFormat="1" applyFont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10" fontId="26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9" fontId="14" fillId="0" borderId="0" xfId="0" applyNumberFormat="1" applyFont="1" applyBorder="1" applyAlignment="1">
      <alignment horizontal="center" vertical="center"/>
    </xf>
    <xf numFmtId="0" fontId="8" fillId="6" borderId="0" xfId="0" applyFont="1" applyFill="1" applyBorder="1" applyAlignment="1">
      <alignment horizontal="left" vertical="center"/>
    </xf>
    <xf numFmtId="0" fontId="6" fillId="6" borderId="0" xfId="0" applyFont="1" applyFill="1" applyBorder="1" applyAlignment="1">
      <alignment vertical="center"/>
    </xf>
    <xf numFmtId="0" fontId="27" fillId="0" borderId="0" xfId="0" applyFont="1" applyBorder="1" applyAlignment="1">
      <alignment vertical="center"/>
    </xf>
    <xf numFmtId="10" fontId="27" fillId="0" borderId="0" xfId="0" applyNumberFormat="1" applyFont="1" applyBorder="1" applyAlignment="1">
      <alignment vertical="center"/>
    </xf>
    <xf numFmtId="0" fontId="24" fillId="5" borderId="2" xfId="0" applyFont="1" applyFill="1" applyBorder="1" applyAlignment="1" applyProtection="1">
      <alignment horizontal="center" vertical="center" wrapText="1"/>
      <protection locked="0"/>
    </xf>
    <xf numFmtId="1" fontId="5" fillId="0" borderId="2" xfId="0" applyNumberFormat="1" applyFont="1" applyBorder="1" applyAlignment="1">
      <alignment horizontal="center" vertical="center"/>
    </xf>
    <xf numFmtId="2" fontId="24" fillId="6" borderId="0" xfId="0" applyNumberFormat="1" applyFont="1" applyFill="1" applyBorder="1" applyAlignment="1">
      <alignment horizontal="center" vertical="center"/>
    </xf>
    <xf numFmtId="12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8" fillId="0" borderId="1" xfId="0" applyNumberFormat="1" applyFont="1" applyBorder="1" applyAlignment="1" applyProtection="1">
      <alignment horizontal="center" vertical="center"/>
      <protection locked="0"/>
    </xf>
    <xf numFmtId="0" fontId="25" fillId="0" borderId="10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/>
    </xf>
    <xf numFmtId="0" fontId="30" fillId="0" borderId="3" xfId="0" applyFont="1" applyBorder="1" applyAlignment="1" applyProtection="1">
      <alignment horizontal="center" vertical="center"/>
      <protection locked="0"/>
    </xf>
    <xf numFmtId="0" fontId="30" fillId="2" borderId="2" xfId="0" applyFont="1" applyFill="1" applyBorder="1" applyAlignment="1" applyProtection="1">
      <alignment horizontal="center" vertical="center"/>
      <protection locked="0"/>
    </xf>
    <xf numFmtId="0" fontId="30" fillId="2" borderId="2" xfId="0" applyFont="1" applyFill="1" applyBorder="1" applyAlignment="1" applyProtection="1">
      <alignment horizontal="center" vertical="center" wrapText="1"/>
      <protection locked="0"/>
    </xf>
    <xf numFmtId="0" fontId="30" fillId="5" borderId="2" xfId="0" applyFont="1" applyFill="1" applyBorder="1" applyAlignment="1" applyProtection="1">
      <alignment horizontal="center" vertical="center" wrapText="1"/>
      <protection locked="0"/>
    </xf>
    <xf numFmtId="0" fontId="30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30" fillId="0" borderId="4" xfId="0" applyFont="1" applyFill="1" applyBorder="1" applyAlignment="1" applyProtection="1">
      <alignment horizontal="center" vertical="center"/>
      <protection locked="0"/>
    </xf>
    <xf numFmtId="0" fontId="30" fillId="2" borderId="5" xfId="0" applyFont="1" applyFill="1" applyBorder="1" applyAlignment="1" applyProtection="1">
      <alignment horizontal="center" vertical="center"/>
      <protection locked="0"/>
    </xf>
    <xf numFmtId="0" fontId="30" fillId="2" borderId="8" xfId="0" applyFont="1" applyFill="1" applyBorder="1" applyAlignment="1" applyProtection="1">
      <alignment horizontal="center" vertical="center" wrapText="1"/>
      <protection locked="0"/>
    </xf>
    <xf numFmtId="0" fontId="30" fillId="5" borderId="11" xfId="0" applyFont="1" applyFill="1" applyBorder="1" applyAlignment="1" applyProtection="1">
      <alignment horizontal="center" vertical="center" wrapText="1"/>
      <protection locked="0"/>
    </xf>
    <xf numFmtId="0" fontId="30" fillId="0" borderId="8" xfId="0" applyFont="1" applyFill="1" applyBorder="1" applyAlignment="1" applyProtection="1">
      <alignment horizontal="center" vertical="center" wrapText="1"/>
      <protection locked="0"/>
    </xf>
    <xf numFmtId="0" fontId="30" fillId="0" borderId="2" xfId="0" applyFont="1" applyFill="1" applyBorder="1" applyAlignment="1">
      <alignment vertical="center" wrapText="1"/>
    </xf>
    <xf numFmtId="0" fontId="30" fillId="2" borderId="2" xfId="0" applyFont="1" applyFill="1" applyBorder="1" applyAlignment="1">
      <alignment vertical="center" wrapText="1"/>
    </xf>
    <xf numFmtId="0" fontId="30" fillId="5" borderId="2" xfId="0" applyFont="1" applyFill="1" applyBorder="1" applyAlignment="1">
      <alignment vertical="center" wrapText="1"/>
    </xf>
    <xf numFmtId="0" fontId="30" fillId="5" borderId="7" xfId="0" applyFont="1" applyFill="1" applyBorder="1" applyAlignment="1" applyProtection="1">
      <alignment horizontal="center" vertical="center" wrapText="1"/>
      <protection locked="0"/>
    </xf>
    <xf numFmtId="0" fontId="30" fillId="0" borderId="2" xfId="0" applyFont="1" applyBorder="1" applyAlignment="1">
      <alignment vertical="center" wrapText="1"/>
    </xf>
    <xf numFmtId="0" fontId="24" fillId="2" borderId="9" xfId="0" applyFont="1" applyFill="1" applyBorder="1" applyAlignment="1">
      <alignment vertical="center" wrapText="1"/>
    </xf>
    <xf numFmtId="0" fontId="28" fillId="0" borderId="21" xfId="0" applyNumberFormat="1" applyFont="1" applyBorder="1" applyAlignment="1" applyProtection="1">
      <alignment horizontal="center" vertical="center"/>
      <protection locked="0"/>
    </xf>
    <xf numFmtId="0" fontId="24" fillId="2" borderId="9" xfId="0" applyFont="1" applyFill="1" applyBorder="1" applyAlignment="1" applyProtection="1">
      <alignment horizontal="center" vertical="center" wrapText="1"/>
      <protection locked="0"/>
    </xf>
    <xf numFmtId="0" fontId="30" fillId="2" borderId="9" xfId="0" applyFont="1" applyFill="1" applyBorder="1" applyAlignment="1" applyProtection="1">
      <alignment horizontal="center" vertical="center" wrapText="1"/>
      <protection locked="0"/>
    </xf>
    <xf numFmtId="0" fontId="30" fillId="2" borderId="28" xfId="0" applyFont="1" applyFill="1" applyBorder="1" applyAlignment="1" applyProtection="1">
      <alignment horizontal="center" vertical="center" wrapText="1"/>
      <protection locked="0"/>
    </xf>
    <xf numFmtId="0" fontId="30" fillId="2" borderId="12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Border="1" applyAlignment="1">
      <alignment vertical="center"/>
    </xf>
    <xf numFmtId="0" fontId="24" fillId="0" borderId="21" xfId="0" applyFont="1" applyBorder="1" applyAlignment="1" applyProtection="1">
      <alignment horizontal="center" vertical="center"/>
      <protection locked="0"/>
    </xf>
    <xf numFmtId="0" fontId="30" fillId="0" borderId="21" xfId="0" applyFont="1" applyBorder="1" applyAlignment="1" applyProtection="1">
      <alignment horizontal="center" vertical="center"/>
      <protection locked="0"/>
    </xf>
    <xf numFmtId="0" fontId="30" fillId="0" borderId="30" xfId="0" applyFont="1" applyFill="1" applyBorder="1" applyAlignment="1" applyProtection="1">
      <alignment horizontal="center" vertical="center"/>
      <protection locked="0"/>
    </xf>
    <xf numFmtId="0" fontId="25" fillId="0" borderId="18" xfId="0" applyFont="1" applyFill="1" applyBorder="1" applyAlignment="1">
      <alignment horizontal="center" vertical="center" wrapText="1"/>
    </xf>
    <xf numFmtId="0" fontId="24" fillId="0" borderId="9" xfId="0" applyFont="1" applyBorder="1" applyAlignment="1">
      <alignment vertical="center" wrapText="1"/>
    </xf>
    <xf numFmtId="0" fontId="28" fillId="0" borderId="9" xfId="0" applyNumberFormat="1" applyFont="1" applyBorder="1" applyAlignment="1" applyProtection="1">
      <alignment horizontal="center" vertical="center"/>
      <protection locked="0"/>
    </xf>
    <xf numFmtId="0" fontId="24" fillId="0" borderId="9" xfId="0" applyFont="1" applyFill="1" applyBorder="1" applyAlignment="1">
      <alignment horizontal="left" vertical="center" wrapText="1"/>
    </xf>
    <xf numFmtId="0" fontId="24" fillId="5" borderId="9" xfId="0" applyFont="1" applyFill="1" applyBorder="1" applyAlignment="1">
      <alignment vertical="center" wrapText="1"/>
    </xf>
    <xf numFmtId="0" fontId="28" fillId="5" borderId="9" xfId="0" applyNumberFormat="1" applyFont="1" applyFill="1" applyBorder="1" applyAlignment="1" applyProtection="1">
      <alignment horizontal="center" vertical="center"/>
      <protection locked="0"/>
    </xf>
    <xf numFmtId="0" fontId="24" fillId="5" borderId="9" xfId="0" applyFont="1" applyFill="1" applyBorder="1" applyAlignment="1" applyProtection="1">
      <alignment horizontal="center" vertical="center" wrapText="1"/>
      <protection locked="0"/>
    </xf>
    <xf numFmtId="0" fontId="30" fillId="5" borderId="9" xfId="0" applyFont="1" applyFill="1" applyBorder="1" applyAlignment="1" applyProtection="1">
      <alignment horizontal="center" vertical="center" wrapText="1"/>
      <protection locked="0"/>
    </xf>
    <xf numFmtId="0" fontId="30" fillId="5" borderId="28" xfId="0" applyFont="1" applyFill="1" applyBorder="1" applyAlignment="1" applyProtection="1">
      <alignment horizontal="center" vertical="center" wrapText="1"/>
      <protection locked="0"/>
    </xf>
    <xf numFmtId="0" fontId="30" fillId="5" borderId="12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vertical="center"/>
    </xf>
    <xf numFmtId="0" fontId="32" fillId="0" borderId="0" xfId="0" applyFont="1" applyBorder="1" applyAlignment="1">
      <alignment vertical="center"/>
    </xf>
    <xf numFmtId="0" fontId="30" fillId="2" borderId="2" xfId="0" applyFont="1" applyFill="1" applyBorder="1" applyAlignment="1">
      <alignment horizontal="center" vertical="center" wrapText="1"/>
    </xf>
    <xf numFmtId="0" fontId="9" fillId="7" borderId="0" xfId="0" applyFont="1" applyFill="1" applyBorder="1" applyAlignment="1">
      <alignment vertical="center"/>
    </xf>
    <xf numFmtId="0" fontId="25" fillId="0" borderId="10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0" fontId="28" fillId="0" borderId="1" xfId="0" applyNumberFormat="1" applyFont="1" applyBorder="1" applyAlignment="1" applyProtection="1">
      <alignment horizontal="center" vertical="center"/>
      <protection locked="0"/>
    </xf>
    <xf numFmtId="0" fontId="25" fillId="3" borderId="22" xfId="0" applyFont="1" applyFill="1" applyBorder="1" applyAlignment="1">
      <alignment horizontal="left" vertical="center" wrapText="1"/>
    </xf>
    <xf numFmtId="0" fontId="25" fillId="3" borderId="23" xfId="0" applyFont="1" applyFill="1" applyBorder="1" applyAlignment="1">
      <alignment horizontal="left" vertical="center" wrapText="1"/>
    </xf>
    <xf numFmtId="0" fontId="25" fillId="3" borderId="24" xfId="0" applyFont="1" applyFill="1" applyBorder="1" applyAlignment="1">
      <alignment horizontal="left" vertical="center" wrapText="1"/>
    </xf>
    <xf numFmtId="0" fontId="28" fillId="0" borderId="1" xfId="0" applyNumberFormat="1" applyFont="1" applyBorder="1" applyAlignment="1" applyProtection="1">
      <alignment horizontal="center" vertical="center"/>
      <protection locked="0"/>
    </xf>
    <xf numFmtId="0" fontId="28" fillId="0" borderId="20" xfId="0" applyNumberFormat="1" applyFont="1" applyBorder="1" applyAlignment="1" applyProtection="1">
      <alignment horizontal="center" vertical="center"/>
      <protection locked="0"/>
    </xf>
    <xf numFmtId="0" fontId="25" fillId="0" borderId="6" xfId="0" applyFont="1" applyFill="1" applyBorder="1" applyAlignment="1">
      <alignment horizontal="center" vertical="center" wrapText="1"/>
    </xf>
    <xf numFmtId="0" fontId="25" fillId="0" borderId="25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1" xfId="0" applyFont="1" applyFill="1" applyBorder="1" applyAlignment="1">
      <alignment horizontal="left" vertical="center" wrapText="1"/>
    </xf>
    <xf numFmtId="0" fontId="29" fillId="0" borderId="0" xfId="0" applyFont="1" applyBorder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3" borderId="22" xfId="0" applyFont="1" applyFill="1" applyBorder="1" applyAlignment="1">
      <alignment horizontal="left" vertical="center"/>
    </xf>
    <xf numFmtId="0" fontId="9" fillId="3" borderId="23" xfId="0" applyFont="1" applyFill="1" applyBorder="1" applyAlignment="1">
      <alignment horizontal="left" vertical="center"/>
    </xf>
    <xf numFmtId="0" fontId="9" fillId="3" borderId="26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  <xf numFmtId="0" fontId="25" fillId="0" borderId="10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center" vertical="center"/>
    </xf>
    <xf numFmtId="0" fontId="9" fillId="3" borderId="24" xfId="0" applyFont="1" applyFill="1" applyBorder="1" applyAlignment="1">
      <alignment horizontal="left" vertical="center"/>
    </xf>
    <xf numFmtId="0" fontId="25" fillId="0" borderId="2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164" fontId="16" fillId="4" borderId="13" xfId="0" applyNumberFormat="1" applyFont="1" applyFill="1" applyBorder="1" applyAlignment="1">
      <alignment horizontal="center" vertical="center"/>
    </xf>
    <xf numFmtId="164" fontId="16" fillId="4" borderId="19" xfId="0" applyNumberFormat="1" applyFont="1" applyFill="1" applyBorder="1" applyAlignment="1">
      <alignment horizontal="center" vertical="center"/>
    </xf>
    <xf numFmtId="0" fontId="16" fillId="4" borderId="19" xfId="0" applyFont="1" applyFill="1" applyBorder="1" applyAlignment="1">
      <alignment horizontal="center" vertical="center"/>
    </xf>
    <xf numFmtId="0" fontId="16" fillId="4" borderId="14" xfId="0" applyFont="1" applyFill="1" applyBorder="1" applyAlignment="1">
      <alignment horizontal="center" vertical="center"/>
    </xf>
    <xf numFmtId="0" fontId="25" fillId="3" borderId="15" xfId="0" applyFont="1" applyFill="1" applyBorder="1" applyAlignment="1">
      <alignment horizontal="left" vertical="center" wrapText="1"/>
    </xf>
    <xf numFmtId="0" fontId="25" fillId="3" borderId="16" xfId="0" applyFont="1" applyFill="1" applyBorder="1" applyAlignment="1">
      <alignment horizontal="left" vertical="center" wrapText="1"/>
    </xf>
    <xf numFmtId="0" fontId="25" fillId="3" borderId="17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right" vertical="center"/>
    </xf>
    <xf numFmtId="0" fontId="17" fillId="0" borderId="0" xfId="0" applyFont="1" applyBorder="1" applyAlignment="1">
      <alignment horizontal="right" vertical="center"/>
    </xf>
    <xf numFmtId="0" fontId="18" fillId="0" borderId="0" xfId="0" applyFont="1" applyBorder="1" applyAlignment="1">
      <alignment horizontal="right" vertical="center"/>
    </xf>
    <xf numFmtId="0" fontId="9" fillId="4" borderId="15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25" fillId="4" borderId="16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164" fontId="16" fillId="4" borderId="31" xfId="0" applyNumberFormat="1" applyFont="1" applyFill="1" applyBorder="1" applyAlignment="1">
      <alignment horizontal="center" vertical="center"/>
    </xf>
    <xf numFmtId="164" fontId="16" fillId="4" borderId="29" xfId="0" applyNumberFormat="1" applyFont="1" applyFill="1" applyBorder="1" applyAlignment="1">
      <alignment horizontal="center" vertical="center"/>
    </xf>
    <xf numFmtId="0" fontId="16" fillId="4" borderId="29" xfId="0" applyFont="1" applyFill="1" applyBorder="1" applyAlignment="1">
      <alignment horizontal="center" vertical="center"/>
    </xf>
    <xf numFmtId="0" fontId="16" fillId="4" borderId="30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24" fillId="0" borderId="21" xfId="0" applyFont="1" applyBorder="1" applyAlignment="1">
      <alignment horizontal="left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left" vertical="center" wrapText="1"/>
    </xf>
    <xf numFmtId="0" fontId="28" fillId="0" borderId="21" xfId="0" applyNumberFormat="1" applyFont="1" applyBorder="1" applyAlignment="1" applyProtection="1">
      <alignment horizontal="center" vertical="center"/>
      <protection locked="0"/>
    </xf>
    <xf numFmtId="0" fontId="24" fillId="0" borderId="20" xfId="0" applyFont="1" applyBorder="1" applyAlignment="1">
      <alignment horizontal="left" vertical="center" wrapText="1"/>
    </xf>
    <xf numFmtId="0" fontId="30" fillId="2" borderId="7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DFCF7-C842-42B9-9E4A-D1B0295A1CF6}">
  <sheetPr>
    <pageSetUpPr fitToPage="1"/>
  </sheetPr>
  <dimension ref="A1:Z37"/>
  <sheetViews>
    <sheetView tabSelected="1" zoomScale="70" zoomScaleNormal="70" zoomScalePageLayoutView="125" workbookViewId="0">
      <selection activeCell="Q23" sqref="Q23"/>
    </sheetView>
  </sheetViews>
  <sheetFormatPr baseColWidth="10" defaultColWidth="11.5" defaultRowHeight="13.2"/>
  <cols>
    <col min="1" max="1" width="6.8984375" style="1" bestFit="1" customWidth="1"/>
    <col min="2" max="2" width="54.59765625" style="2" customWidth="1"/>
    <col min="3" max="3" width="102.09765625" style="3" customWidth="1"/>
    <col min="4" max="4" width="1.09765625" style="17" customWidth="1"/>
    <col min="5" max="5" width="3.59765625" style="6" customWidth="1"/>
    <col min="6" max="6" width="4.69921875" style="6" customWidth="1"/>
    <col min="7" max="7" width="4.796875" style="6" customWidth="1"/>
    <col min="8" max="8" width="4.59765625" style="6" customWidth="1"/>
    <col min="9" max="9" width="3.8984375" style="7" customWidth="1"/>
    <col min="10" max="10" width="4.8984375" style="8" customWidth="1"/>
    <col min="11" max="11" width="7.8984375" style="9" customWidth="1"/>
    <col min="12" max="12" width="12.59765625" style="22" customWidth="1"/>
    <col min="13" max="13" width="2.09765625" style="35" bestFit="1" customWidth="1"/>
    <col min="14" max="14" width="8.5" style="36" bestFit="1" customWidth="1"/>
    <col min="15" max="15" width="11.5" style="11"/>
    <col min="16" max="26" width="11.5" style="10"/>
    <col min="27" max="16384" width="11.5" style="3"/>
  </cols>
  <sheetData>
    <row r="1" spans="1:26" s="39" customFormat="1" ht="18" customHeight="1">
      <c r="A1" s="37" t="s">
        <v>15</v>
      </c>
      <c r="B1" s="38"/>
      <c r="C1" s="101" t="s">
        <v>75</v>
      </c>
      <c r="D1" s="40"/>
      <c r="E1" s="41"/>
      <c r="F1" s="5" t="s">
        <v>11</v>
      </c>
      <c r="G1" s="53"/>
      <c r="H1" s="53"/>
      <c r="I1" s="42"/>
      <c r="J1" s="43"/>
      <c r="K1" s="114" t="s">
        <v>14</v>
      </c>
      <c r="L1" s="115"/>
      <c r="M1" s="46"/>
      <c r="N1" s="47"/>
    </row>
    <row r="2" spans="1:26">
      <c r="A2" s="3"/>
      <c r="B2" s="3"/>
      <c r="C2" s="12"/>
      <c r="D2" s="116"/>
      <c r="E2" s="116"/>
      <c r="F2" s="116"/>
      <c r="G2" s="116"/>
      <c r="H2" s="116"/>
      <c r="J2" s="44" t="s">
        <v>0</v>
      </c>
      <c r="K2" s="45"/>
      <c r="L2" s="50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3.8" thickBot="1">
      <c r="A3" s="117" t="s">
        <v>1</v>
      </c>
      <c r="B3" s="117"/>
      <c r="C3" s="13" t="s">
        <v>10</v>
      </c>
      <c r="D3" s="14"/>
      <c r="E3" s="15">
        <v>0</v>
      </c>
      <c r="F3" s="51">
        <v>0.33333333333333331</v>
      </c>
      <c r="G3" s="51">
        <v>0.66666666666666663</v>
      </c>
      <c r="H3" s="52" t="s">
        <v>12</v>
      </c>
      <c r="J3" s="31" t="s">
        <v>2</v>
      </c>
      <c r="L3" s="22" t="s">
        <v>9</v>
      </c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>
      <c r="A4" s="118" t="s">
        <v>38</v>
      </c>
      <c r="B4" s="119"/>
      <c r="C4" s="119"/>
      <c r="D4" s="119"/>
      <c r="E4" s="119"/>
      <c r="F4" s="119"/>
      <c r="G4" s="119"/>
      <c r="H4" s="125"/>
      <c r="I4" s="16"/>
      <c r="J4" s="32">
        <v>0.15</v>
      </c>
      <c r="L4" s="33">
        <f>SUM(L5:L7)</f>
        <v>2</v>
      </c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5.9" customHeight="1">
      <c r="A5" s="110" t="s">
        <v>39</v>
      </c>
      <c r="B5" s="155" t="s">
        <v>40</v>
      </c>
      <c r="C5" s="24" t="s">
        <v>41</v>
      </c>
      <c r="D5" s="108"/>
      <c r="E5" s="25"/>
      <c r="F5" s="58"/>
      <c r="G5" s="58" t="s">
        <v>44</v>
      </c>
      <c r="H5" s="65"/>
      <c r="I5" s="16" t="str">
        <f>(IF(M5&lt;&gt;1,"◄",""))</f>
        <v/>
      </c>
      <c r="J5" s="49">
        <v>1</v>
      </c>
      <c r="L5" s="34">
        <f>(IF(F5&lt;&gt;"",1/3,0)+IF(G5&lt;&gt;"",2/3,0)+IF(H5&lt;&gt;"",1,0))*J5*J$4*20/3</f>
        <v>0.66666666666666663</v>
      </c>
      <c r="M5" s="35">
        <f>IF(E5&lt;&gt;"",1,0)+IF(F5&lt;&gt;"",1,0)+IF(G5&lt;&gt;"",1,0)+IF(H5&lt;&gt;"",1,0)</f>
        <v>1</v>
      </c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5.9" customHeight="1">
      <c r="A6" s="126"/>
      <c r="B6" s="160"/>
      <c r="C6" s="26" t="s">
        <v>42</v>
      </c>
      <c r="D6" s="109"/>
      <c r="E6" s="27"/>
      <c r="F6" s="59"/>
      <c r="G6" s="59" t="s">
        <v>44</v>
      </c>
      <c r="H6" s="66"/>
      <c r="I6" s="16" t="str">
        <f>(IF(M6&lt;&gt;1,"◄",""))</f>
        <v>◄</v>
      </c>
      <c r="J6" s="49">
        <v>1</v>
      </c>
      <c r="L6" s="34">
        <f>(IF(F6&lt;&gt;"",1/3,0)+IF(G6&lt;&gt;"",2/3,0)+IF(H6&lt;&gt;"",1,0))*J6*J$4*20/3</f>
        <v>0.66666666666666663</v>
      </c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23.4" customHeight="1" thickBot="1">
      <c r="A7" s="111"/>
      <c r="B7" s="156"/>
      <c r="C7" s="3" t="s">
        <v>43</v>
      </c>
      <c r="D7" s="124"/>
      <c r="E7" s="57"/>
      <c r="F7" s="63"/>
      <c r="G7" s="63" t="s">
        <v>44</v>
      </c>
      <c r="H7" s="64"/>
      <c r="I7" s="16" t="str">
        <f>(IF(M7&lt;&gt;1,"◄",""))</f>
        <v/>
      </c>
      <c r="J7" s="49">
        <v>1</v>
      </c>
      <c r="L7" s="34">
        <f>(IF(F7&lt;&gt;"",1/3,0)+IF(G7&lt;&gt;"",2/3,0)+IF(H7&lt;&gt;"",1,0))*J7*J$4*20/3</f>
        <v>0.66666666666666663</v>
      </c>
      <c r="M7" s="35">
        <f>IF(D7="",IF(E6&lt;&gt;"",1,0)+IF(F6&lt;&gt;"",1,0)+IF(G6&lt;&gt;"",1,0)+IF(H6&lt;&gt;"",1,0),0)</f>
        <v>1</v>
      </c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>
      <c r="A8" s="118" t="s">
        <v>16</v>
      </c>
      <c r="B8" s="119"/>
      <c r="C8" s="119"/>
      <c r="D8" s="119"/>
      <c r="E8" s="120"/>
      <c r="F8" s="120"/>
      <c r="G8" s="120"/>
      <c r="H8" s="121"/>
      <c r="I8" s="16"/>
      <c r="J8" s="32">
        <v>0.2</v>
      </c>
      <c r="L8" s="33">
        <f>SUM(L9:L10)</f>
        <v>2.6666666666666665</v>
      </c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5.9" customHeight="1">
      <c r="A9" s="122" t="s">
        <v>30</v>
      </c>
      <c r="B9" s="123" t="s">
        <v>17</v>
      </c>
      <c r="C9" s="24" t="s">
        <v>32</v>
      </c>
      <c r="D9" s="108"/>
      <c r="E9" s="25"/>
      <c r="F9" s="58"/>
      <c r="G9" s="58" t="s">
        <v>44</v>
      </c>
      <c r="H9" s="65"/>
      <c r="I9" s="16" t="str">
        <f>(IF(M9&lt;&gt;1,"◄",""))</f>
        <v/>
      </c>
      <c r="J9" s="49">
        <v>1</v>
      </c>
      <c r="L9" s="34">
        <f>(IF(F9&lt;&gt;"",1/3,0)+IF(G9&lt;&gt;"",2/3,0)+IF(H9&lt;&gt;"",1,0))*J9*J$8*20/2</f>
        <v>1.3333333333333333</v>
      </c>
      <c r="M9" s="35">
        <f>IF(E9&lt;&gt;"",1,0)+IF(F9&lt;&gt;"",1,0)+IF(G9&lt;&gt;"",1,0)+IF(H9&lt;&gt;"",1,0)</f>
        <v>1</v>
      </c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23.4" customHeight="1" thickBot="1">
      <c r="A10" s="122"/>
      <c r="B10" s="123"/>
      <c r="C10" s="26" t="s">
        <v>33</v>
      </c>
      <c r="D10" s="124"/>
      <c r="E10" s="27"/>
      <c r="F10" s="59"/>
      <c r="G10" s="59" t="s">
        <v>44</v>
      </c>
      <c r="H10" s="66"/>
      <c r="I10" s="16" t="str">
        <f>(IF(M10&lt;&gt;1,"◄",""))</f>
        <v/>
      </c>
      <c r="J10" s="49">
        <v>1</v>
      </c>
      <c r="L10" s="34">
        <f>(IF(F10&lt;&gt;"",1/3,0)+IF(G10&lt;&gt;"",2/3,0)+IF(H10&lt;&gt;"",1,0))*J10*J$8*20/2</f>
        <v>1.3333333333333333</v>
      </c>
      <c r="M10" s="35">
        <f>IF(D10="",IF(E10&lt;&gt;"",1,0)+IF(F10&lt;&gt;"",1,0)+IF(G10&lt;&gt;"",1,0)+IF(H10&lt;&gt;"",1,0),0)</f>
        <v>1</v>
      </c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3.2" customHeight="1">
      <c r="A11" s="105" t="s">
        <v>18</v>
      </c>
      <c r="B11" s="106"/>
      <c r="C11" s="106"/>
      <c r="D11" s="106"/>
      <c r="E11" s="106"/>
      <c r="F11" s="106"/>
      <c r="G11" s="106"/>
      <c r="H11" s="107"/>
      <c r="I11" s="16"/>
      <c r="J11" s="32">
        <v>0.15</v>
      </c>
      <c r="L11" s="33">
        <f>SUM(L12:L13)</f>
        <v>1.4999999999999998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5" customHeight="1">
      <c r="A12" s="110" t="s">
        <v>19</v>
      </c>
      <c r="B12" s="112" t="s">
        <v>20</v>
      </c>
      <c r="C12" s="26" t="s">
        <v>34</v>
      </c>
      <c r="D12" s="108"/>
      <c r="E12" s="28"/>
      <c r="F12" s="60"/>
      <c r="G12" s="161" t="s">
        <v>44</v>
      </c>
      <c r="H12" s="67"/>
      <c r="I12" s="16" t="str">
        <f>(IF(M12&lt;&gt;1,"◄",""))</f>
        <v/>
      </c>
      <c r="J12" s="49">
        <v>1</v>
      </c>
      <c r="L12" s="34">
        <f>(IF(F12&lt;&gt;"",1/3,0)+IF(G12&lt;&gt;"",2/3,0)+IF(H12&lt;&gt;"",1,0))*J12*J$11*20/2</f>
        <v>0.99999999999999989</v>
      </c>
      <c r="M12" s="35">
        <f>IF(D12="",IF(E12&lt;&gt;"",1,0)+IF(F12&lt;&gt;"",1,0)+IF(G12&lt;&gt;"",1,0)+IF(H12&lt;&gt;"",1,0),0)</f>
        <v>1</v>
      </c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5" customHeight="1" thickBot="1">
      <c r="A13" s="111"/>
      <c r="B13" s="113"/>
      <c r="C13" s="72" t="s">
        <v>48</v>
      </c>
      <c r="D13" s="109"/>
      <c r="E13" s="48"/>
      <c r="F13" s="61" t="s">
        <v>44</v>
      </c>
      <c r="G13" s="73"/>
      <c r="H13" s="68"/>
      <c r="I13" s="16" t="str">
        <f>(IF(M13&lt;&gt;1,"◄",""))</f>
        <v/>
      </c>
      <c r="J13" s="49">
        <v>1</v>
      </c>
      <c r="L13" s="34">
        <f>(IF(F13&lt;&gt;"",1/3,0)+IF(G13&lt;&gt;"",2/3,0)+IF(H13&lt;&gt;"",1,0))*J13*J$11*20/2</f>
        <v>0.49999999999999994</v>
      </c>
      <c r="M13" s="35">
        <f>IF(D13="",IF(E13&lt;&gt;"",1,0)+IF(F13&lt;&gt;"",1,0)+IF(G13&lt;&gt;"",1,0)+IF(H13&lt;&gt;"",1,0),0)</f>
        <v>1</v>
      </c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3.2" customHeight="1">
      <c r="A14" s="132" t="s">
        <v>21</v>
      </c>
      <c r="B14" s="133"/>
      <c r="C14" s="133"/>
      <c r="D14" s="133"/>
      <c r="E14" s="133"/>
      <c r="F14" s="133"/>
      <c r="G14" s="133"/>
      <c r="H14" s="134"/>
      <c r="I14" s="16"/>
      <c r="J14" s="32">
        <v>0.1</v>
      </c>
      <c r="L14" s="33">
        <f>SUM(L15:L15)</f>
        <v>1.3333333333333333</v>
      </c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27" customHeight="1" thickBot="1">
      <c r="A15" s="102" t="s">
        <v>23</v>
      </c>
      <c r="B15" s="103" t="s">
        <v>22</v>
      </c>
      <c r="C15" s="74" t="s">
        <v>80</v>
      </c>
      <c r="D15" s="104"/>
      <c r="E15" s="29"/>
      <c r="F15" s="62"/>
      <c r="G15" s="62" t="s">
        <v>44</v>
      </c>
      <c r="H15" s="69"/>
      <c r="I15" s="16" t="str">
        <f>(IF(M15&lt;&gt;1,"◄",""))</f>
        <v/>
      </c>
      <c r="J15" s="49">
        <v>1</v>
      </c>
      <c r="L15" s="34">
        <f>(IF(F15&lt;&gt;"",1/3,0)+IF(G15&lt;&gt;"",2/3,0)+IF(H15&lt;&gt;"",1,0))*J15*J$14*20</f>
        <v>1.3333333333333333</v>
      </c>
      <c r="M15" s="35">
        <f>IF(D15="",IF(E15&lt;&gt;"",1,0)+IF(F15&lt;&gt;"",1,0)+IF(G15&lt;&gt;"",1,0)+IF(H15&lt;&gt;"",1,0),0)</f>
        <v>1</v>
      </c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3.2" customHeight="1">
      <c r="A16" s="132" t="s">
        <v>24</v>
      </c>
      <c r="B16" s="133"/>
      <c r="C16" s="133"/>
      <c r="D16" s="133"/>
      <c r="E16" s="133"/>
      <c r="F16" s="133"/>
      <c r="G16" s="133"/>
      <c r="H16" s="134"/>
      <c r="I16" s="16"/>
      <c r="J16" s="32">
        <v>0.15</v>
      </c>
      <c r="L16" s="33">
        <f>SUM(L17:L18)</f>
        <v>0.99999999999999989</v>
      </c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>
      <c r="A17" s="122" t="s">
        <v>28</v>
      </c>
      <c r="B17" s="123" t="s">
        <v>25</v>
      </c>
      <c r="C17" s="70" t="s">
        <v>46</v>
      </c>
      <c r="D17" s="108"/>
      <c r="E17" s="29"/>
      <c r="F17" s="62" t="s">
        <v>44</v>
      </c>
      <c r="G17" s="62"/>
      <c r="H17" s="69"/>
      <c r="I17" s="16" t="str">
        <f>(IF(M17&lt;&gt;1,"◄",""))</f>
        <v/>
      </c>
      <c r="J17" s="49">
        <v>1</v>
      </c>
      <c r="L17" s="34">
        <f>(IF(F17&lt;&gt;"",1/3,0)+IF(G17&lt;&gt;"",2/3,0)+IF(H17&lt;&gt;"",1,0))*J17*J$16*20/2</f>
        <v>0.49999999999999994</v>
      </c>
      <c r="M17" s="35">
        <f>IF(D17="",IF(E17&lt;&gt;"",1,0)+IF(F17&lt;&gt;"",1,0)+IF(G17&lt;&gt;"",1,0)+IF(H17&lt;&gt;"",1,0),0)</f>
        <v>1</v>
      </c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3.8" customHeight="1" thickBot="1">
      <c r="A18" s="122"/>
      <c r="B18" s="123"/>
      <c r="C18" s="71" t="s">
        <v>47</v>
      </c>
      <c r="D18" s="124"/>
      <c r="E18" s="28"/>
      <c r="F18" s="60" t="s">
        <v>44</v>
      </c>
      <c r="G18" s="60"/>
      <c r="H18" s="67"/>
      <c r="I18" s="16" t="str">
        <f>(IF(M18&lt;&gt;1,"◄",""))</f>
        <v/>
      </c>
      <c r="J18" s="49">
        <v>1</v>
      </c>
      <c r="L18" s="34">
        <f>(IF(F18&lt;&gt;"",1/3,0)+IF(G18&lt;&gt;"",2/3,0)+IF(H18&lt;&gt;"",1,0))*J18*J$16*20/2</f>
        <v>0.49999999999999994</v>
      </c>
      <c r="M18" s="35">
        <f>IF(D18="",IF(E18&lt;&gt;"",1,0)+IF(F18&lt;&gt;"",1,0)+IF(G18&lt;&gt;"",1,0)+IF(H18&lt;&gt;"",1,0),0)</f>
        <v>1</v>
      </c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3.2" customHeight="1">
      <c r="A19" s="132" t="s">
        <v>35</v>
      </c>
      <c r="B19" s="133"/>
      <c r="C19" s="133"/>
      <c r="D19" s="133"/>
      <c r="E19" s="133"/>
      <c r="F19" s="133"/>
      <c r="G19" s="133"/>
      <c r="H19" s="134"/>
      <c r="I19" s="16"/>
      <c r="J19" s="32">
        <v>0.15</v>
      </c>
      <c r="L19" s="33">
        <f>SUM(L20:L21)</f>
        <v>1.9999999999999998</v>
      </c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3.2" customHeight="1">
      <c r="A20" s="122" t="s">
        <v>36</v>
      </c>
      <c r="B20" s="123" t="s">
        <v>81</v>
      </c>
      <c r="C20" s="24" t="s">
        <v>82</v>
      </c>
      <c r="D20" s="108"/>
      <c r="E20" s="29"/>
      <c r="F20" s="62"/>
      <c r="G20" s="62" t="s">
        <v>44</v>
      </c>
      <c r="H20" s="69"/>
      <c r="I20" s="16" t="str">
        <f>(IF(M20&lt;&gt;1,"◄",""))</f>
        <v/>
      </c>
      <c r="J20" s="49">
        <v>1</v>
      </c>
      <c r="L20" s="34">
        <f>(IF(F20&lt;&gt;"",1/3,0)+IF(G20&lt;&gt;"",2/3,0)+IF(H20&lt;&gt;"",1,0))*J20*J$19*20/2</f>
        <v>0.99999999999999989</v>
      </c>
      <c r="M20" s="35">
        <f>IF(D20="",IF(E20&lt;&gt;"",1,0)+IF(F20&lt;&gt;"",1,0)+IF(G20&lt;&gt;"",1,0)+IF(H20&lt;&gt;"",1,0),0)</f>
        <v>1</v>
      </c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4.1" customHeight="1" thickBot="1">
      <c r="A21" s="122"/>
      <c r="B21" s="123"/>
      <c r="C21" s="26" t="s">
        <v>37</v>
      </c>
      <c r="D21" s="124"/>
      <c r="E21" s="28"/>
      <c r="F21" s="60"/>
      <c r="G21" s="60" t="s">
        <v>44</v>
      </c>
      <c r="H21" s="67"/>
      <c r="I21" s="16" t="str">
        <f>(IF(M21&lt;&gt;1,"◄",""))</f>
        <v/>
      </c>
      <c r="J21" s="49">
        <v>1</v>
      </c>
      <c r="L21" s="34">
        <f>(IF(F21&lt;&gt;"",1/3,0)+IF(G21&lt;&gt;"",2/3,0)+IF(H21&lt;&gt;"",1,0))*J21*J$19*20/2</f>
        <v>0.99999999999999989</v>
      </c>
      <c r="M21" s="35">
        <f>IF(D21="",IF(E21&lt;&gt;"",1,0)+IF(F21&lt;&gt;"",1,0)+IF(G21&lt;&gt;"",1,0)+IF(H21&lt;&gt;"",1,0),0)</f>
        <v>1</v>
      </c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>
      <c r="A22" s="132" t="s">
        <v>26</v>
      </c>
      <c r="B22" s="133"/>
      <c r="C22" s="133"/>
      <c r="D22" s="133"/>
      <c r="E22" s="133"/>
      <c r="F22" s="133"/>
      <c r="G22" s="133"/>
      <c r="H22" s="134"/>
      <c r="I22" s="16"/>
      <c r="J22" s="32">
        <v>0.1</v>
      </c>
      <c r="L22" s="33">
        <f>SUM(L23:L23)</f>
        <v>1.3333333333333333</v>
      </c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3.8" thickBot="1">
      <c r="A23" s="102" t="s">
        <v>27</v>
      </c>
      <c r="B23" s="30" t="s">
        <v>29</v>
      </c>
      <c r="C23" s="24" t="s">
        <v>31</v>
      </c>
      <c r="D23" s="104"/>
      <c r="E23" s="29"/>
      <c r="F23" s="62"/>
      <c r="G23" s="62" t="s">
        <v>44</v>
      </c>
      <c r="H23" s="69"/>
      <c r="I23" s="16" t="str">
        <f>(IF(M23&lt;&gt;1,"◄",""))</f>
        <v/>
      </c>
      <c r="J23" s="49">
        <v>1</v>
      </c>
      <c r="L23" s="34">
        <f>(IF(F23&lt;&gt;"",1/3,0)+IF(G23&lt;&gt;"",2/3,0)+IF(H23&lt;&gt;"",1,0))*J23*J$22*20</f>
        <v>1.3333333333333333</v>
      </c>
      <c r="M23" s="35">
        <f>IF(D23="",IF(E23&lt;&gt;"",1,0)+IF(F23&lt;&gt;"",1,0)+IF(G23&lt;&gt;"",1,0)+IF(H23&lt;&gt;"",1,0),0)</f>
        <v>1</v>
      </c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20.100000000000001" customHeight="1" thickBot="1">
      <c r="C24" s="4" t="s">
        <v>45</v>
      </c>
      <c r="E24" s="128">
        <f>L4+L8+L11+L14+L16+L19+L22</f>
        <v>11.833333333333332</v>
      </c>
      <c r="F24" s="129"/>
      <c r="G24" s="130" t="s">
        <v>3</v>
      </c>
      <c r="H24" s="131"/>
      <c r="I24" s="16"/>
      <c r="K24" s="127"/>
      <c r="L24" s="127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>
      <c r="A25" s="137" t="s">
        <v>13</v>
      </c>
      <c r="B25" s="137"/>
      <c r="C25" s="137"/>
      <c r="D25" s="137"/>
      <c r="E25" s="137"/>
      <c r="F25" s="137"/>
      <c r="G25" s="137"/>
      <c r="H25" s="137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3.8" thickBot="1">
      <c r="A26" s="138" t="s">
        <v>6</v>
      </c>
      <c r="B26" s="139"/>
      <c r="C26" s="139"/>
      <c r="D26" s="139"/>
      <c r="E26" s="139"/>
      <c r="F26" s="139"/>
      <c r="G26" s="139"/>
      <c r="H26" s="139"/>
      <c r="I26" s="18" t="s">
        <v>4</v>
      </c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>
      <c r="A27" s="140" t="s">
        <v>7</v>
      </c>
      <c r="B27" s="141"/>
      <c r="C27" s="142" t="s">
        <v>5</v>
      </c>
      <c r="D27" s="143"/>
      <c r="E27" s="143"/>
      <c r="F27" s="143"/>
      <c r="G27" s="143"/>
      <c r="H27" s="144"/>
      <c r="I27" s="19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27.9" customHeight="1">
      <c r="A28" s="145"/>
      <c r="B28" s="146"/>
      <c r="C28" s="146"/>
      <c r="D28" s="146"/>
      <c r="E28" s="146"/>
      <c r="F28" s="146"/>
      <c r="G28" s="146"/>
      <c r="H28" s="147"/>
      <c r="I28" s="20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27.9" customHeight="1" thickBot="1">
      <c r="A29" s="145"/>
      <c r="B29" s="146"/>
      <c r="C29" s="146"/>
      <c r="D29" s="146"/>
      <c r="E29" s="146"/>
      <c r="F29" s="146"/>
      <c r="G29" s="146"/>
      <c r="H29" s="147"/>
      <c r="I29" s="20"/>
      <c r="J29" s="3"/>
      <c r="K29" s="3"/>
      <c r="L29" s="23"/>
      <c r="N29" s="35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27.9" customHeight="1" thickBot="1">
      <c r="A30" s="150"/>
      <c r="B30" s="148"/>
      <c r="C30" s="148"/>
      <c r="D30" s="148"/>
      <c r="E30" s="148"/>
      <c r="F30" s="148"/>
      <c r="G30" s="148"/>
      <c r="H30" s="149"/>
      <c r="I30" s="3"/>
      <c r="J30" s="3"/>
      <c r="K30" s="135" t="s">
        <v>8</v>
      </c>
      <c r="L30" s="136"/>
      <c r="N30" s="35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6">
      <c r="A31"/>
      <c r="B31"/>
      <c r="C31"/>
      <c r="D31"/>
      <c r="E31"/>
      <c r="F31"/>
      <c r="G31"/>
      <c r="H31"/>
      <c r="J31" s="3"/>
      <c r="K31" s="3"/>
      <c r="L31" s="23"/>
      <c r="N31" s="35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6">
      <c r="A32"/>
      <c r="B32"/>
      <c r="C32"/>
      <c r="D32"/>
      <c r="E32"/>
      <c r="F32"/>
      <c r="G32"/>
      <c r="H32"/>
      <c r="J32" s="3"/>
      <c r="K32" s="3"/>
      <c r="L32" s="23"/>
      <c r="N32" s="35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6">
      <c r="A33"/>
      <c r="B33"/>
      <c r="C33"/>
      <c r="D33"/>
      <c r="E33"/>
      <c r="F33"/>
      <c r="G33"/>
      <c r="H33"/>
      <c r="J33" s="3"/>
      <c r="K33" s="3"/>
      <c r="L33" s="23"/>
      <c r="N33" s="35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6">
      <c r="A34"/>
      <c r="B34"/>
      <c r="C34"/>
      <c r="D34"/>
      <c r="E34"/>
      <c r="F34"/>
      <c r="G34"/>
      <c r="H34"/>
      <c r="J34" s="3"/>
      <c r="K34" s="3"/>
      <c r="L34" s="23"/>
      <c r="N34" s="35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6">
      <c r="A35"/>
      <c r="B35"/>
      <c r="C35"/>
      <c r="D35"/>
      <c r="E35"/>
      <c r="F35"/>
      <c r="G35"/>
      <c r="H35"/>
      <c r="J35" s="3"/>
      <c r="K35" s="3"/>
      <c r="L35" s="23"/>
      <c r="N35" s="35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7" spans="1:26" ht="13.8">
      <c r="B37" s="21"/>
      <c r="J37" s="3"/>
      <c r="K37" s="3"/>
      <c r="L37" s="23"/>
      <c r="N37" s="35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</sheetData>
  <mergeCells count="37">
    <mergeCell ref="K1:L1"/>
    <mergeCell ref="D2:H2"/>
    <mergeCell ref="A3:B3"/>
    <mergeCell ref="A4:H4"/>
    <mergeCell ref="A5:A7"/>
    <mergeCell ref="B5:B7"/>
    <mergeCell ref="D5:D7"/>
    <mergeCell ref="A19:H19"/>
    <mergeCell ref="A8:H8"/>
    <mergeCell ref="A9:A10"/>
    <mergeCell ref="B9:B10"/>
    <mergeCell ref="D9:D10"/>
    <mergeCell ref="A11:H11"/>
    <mergeCell ref="A12:A13"/>
    <mergeCell ref="B12:B13"/>
    <mergeCell ref="D12:D13"/>
    <mergeCell ref="A14:H14"/>
    <mergeCell ref="A16:H16"/>
    <mergeCell ref="A17:A18"/>
    <mergeCell ref="B17:B18"/>
    <mergeCell ref="D17:D18"/>
    <mergeCell ref="A20:A21"/>
    <mergeCell ref="B20:B21"/>
    <mergeCell ref="D20:D21"/>
    <mergeCell ref="A22:H22"/>
    <mergeCell ref="E24:F24"/>
    <mergeCell ref="G24:H24"/>
    <mergeCell ref="A28:B28"/>
    <mergeCell ref="C28:H30"/>
    <mergeCell ref="A29:B29"/>
    <mergeCell ref="A30:B30"/>
    <mergeCell ref="K30:L30"/>
    <mergeCell ref="K24:L24"/>
    <mergeCell ref="A25:H25"/>
    <mergeCell ref="A26:H26"/>
    <mergeCell ref="A27:B27"/>
    <mergeCell ref="C27:H27"/>
  </mergeCells>
  <pageMargins left="0.75000000000000011" right="0.75000000000000011" top="1" bottom="1" header="0.5" footer="0.5"/>
  <pageSetup paperSize="9" scale="56" orientation="landscape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4AB28-3BF0-4D52-B13B-8A6730AAAFA5}">
  <sheetPr>
    <pageSetUpPr fitToPage="1"/>
  </sheetPr>
  <dimension ref="A1:Z37"/>
  <sheetViews>
    <sheetView zoomScale="70" zoomScaleNormal="70" zoomScalePageLayoutView="125" workbookViewId="0">
      <selection activeCell="B12" sqref="B12:B14"/>
    </sheetView>
  </sheetViews>
  <sheetFormatPr baseColWidth="10" defaultColWidth="11.5" defaultRowHeight="13.2"/>
  <cols>
    <col min="1" max="1" width="6.8984375" style="1" bestFit="1" customWidth="1"/>
    <col min="2" max="2" width="54.59765625" style="2" customWidth="1"/>
    <col min="3" max="3" width="102.09765625" style="3" customWidth="1"/>
    <col min="4" max="4" width="1.19921875" style="17" customWidth="1"/>
    <col min="5" max="5" width="3.59765625" style="6" customWidth="1"/>
    <col min="6" max="6" width="4.69921875" style="6" customWidth="1"/>
    <col min="7" max="7" width="4.796875" style="6" customWidth="1"/>
    <col min="8" max="8" width="4.59765625" style="6" customWidth="1"/>
    <col min="9" max="9" width="3.8984375" style="7" customWidth="1"/>
    <col min="10" max="10" width="4.8984375" style="8" customWidth="1"/>
    <col min="11" max="11" width="7.8984375" style="9" customWidth="1"/>
    <col min="12" max="12" width="12.8984375" style="22" customWidth="1"/>
    <col min="13" max="13" width="6.09765625" style="99" customWidth="1"/>
    <col min="14" max="14" width="8.5" style="36" bestFit="1" customWidth="1"/>
    <col min="15" max="15" width="11.5" style="11"/>
    <col min="16" max="26" width="11.5" style="10"/>
    <col min="27" max="16384" width="11.5" style="3"/>
  </cols>
  <sheetData>
    <row r="1" spans="1:26" s="39" customFormat="1" ht="18" customHeight="1">
      <c r="A1" s="37" t="s">
        <v>15</v>
      </c>
      <c r="B1" s="38"/>
      <c r="C1" s="101" t="s">
        <v>77</v>
      </c>
      <c r="D1" s="40"/>
      <c r="E1" s="41"/>
      <c r="F1" s="5" t="s">
        <v>11</v>
      </c>
      <c r="G1" s="53"/>
      <c r="H1" s="53"/>
      <c r="I1" s="42"/>
      <c r="J1" s="43"/>
      <c r="K1" s="114" t="s">
        <v>14</v>
      </c>
      <c r="L1" s="115"/>
      <c r="M1" s="98"/>
      <c r="N1" s="47"/>
    </row>
    <row r="2" spans="1:26">
      <c r="A2" s="3"/>
      <c r="B2" s="3"/>
      <c r="C2" s="12"/>
      <c r="D2" s="116"/>
      <c r="E2" s="116"/>
      <c r="F2" s="116"/>
      <c r="G2" s="116"/>
      <c r="H2" s="116"/>
      <c r="J2" s="44" t="s">
        <v>0</v>
      </c>
      <c r="K2" s="45"/>
      <c r="L2" s="50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3.8" thickBot="1">
      <c r="A3" s="117" t="s">
        <v>1</v>
      </c>
      <c r="B3" s="117"/>
      <c r="C3" s="13" t="s">
        <v>78</v>
      </c>
      <c r="D3" s="14"/>
      <c r="E3" s="15">
        <v>0</v>
      </c>
      <c r="F3" s="51">
        <v>0.33333333333333331</v>
      </c>
      <c r="G3" s="51">
        <v>0.66666666666666663</v>
      </c>
      <c r="H3" s="52" t="s">
        <v>12</v>
      </c>
      <c r="J3" s="31" t="s">
        <v>2</v>
      </c>
      <c r="L3" s="22" t="s">
        <v>9</v>
      </c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>
      <c r="A4" s="118" t="s">
        <v>38</v>
      </c>
      <c r="B4" s="119"/>
      <c r="C4" s="119"/>
      <c r="D4" s="119"/>
      <c r="E4" s="119"/>
      <c r="F4" s="119"/>
      <c r="G4" s="119"/>
      <c r="H4" s="125"/>
      <c r="I4" s="16"/>
      <c r="J4" s="32">
        <v>0.15</v>
      </c>
      <c r="L4" s="33">
        <f>SUM(L5:L7)</f>
        <v>3</v>
      </c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5.9" customHeight="1">
      <c r="A5" s="110" t="s">
        <v>49</v>
      </c>
      <c r="B5" s="155" t="s">
        <v>40</v>
      </c>
      <c r="C5" s="24" t="s">
        <v>41</v>
      </c>
      <c r="D5" s="108"/>
      <c r="E5" s="25"/>
      <c r="F5" s="58"/>
      <c r="G5" s="58"/>
      <c r="H5" s="65" t="s">
        <v>79</v>
      </c>
      <c r="I5" s="16" t="str">
        <f>(IF(M5&lt;&gt;1,"◄",""))</f>
        <v/>
      </c>
      <c r="J5" s="49">
        <v>1</v>
      </c>
      <c r="L5" s="34">
        <f>(IF(F5&lt;&gt;"",1/3,0)+IF(G5&lt;&gt;"",2/3,0)+IF(H5&lt;&gt;"",1,0))*J5*J$4*20/3</f>
        <v>1</v>
      </c>
      <c r="M5" s="99">
        <f>IF(E5&lt;&gt;"",1,0)+IF(F5&lt;&gt;"",1,0)+IF(G5&lt;&gt;"",1,0)+IF(H5&lt;&gt;"",1,0)</f>
        <v>1</v>
      </c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5.9" customHeight="1">
      <c r="A6" s="126"/>
      <c r="B6" s="160"/>
      <c r="C6" s="26" t="s">
        <v>42</v>
      </c>
      <c r="D6" s="109"/>
      <c r="E6" s="27"/>
      <c r="F6" s="59"/>
      <c r="G6" s="59"/>
      <c r="H6" s="66" t="s">
        <v>79</v>
      </c>
      <c r="I6" s="16" t="str">
        <f t="shared" ref="I6:I7" si="0">(IF(M6&lt;&gt;1,"◄",""))</f>
        <v/>
      </c>
      <c r="J6" s="49">
        <v>1</v>
      </c>
      <c r="L6" s="34">
        <f>(IF(F6&lt;&gt;"",1/3,0)+IF(G6&lt;&gt;"",2/3,0)+IF(H6&lt;&gt;"",1,0))*J6*J$4*20/3</f>
        <v>1</v>
      </c>
      <c r="M6" s="99">
        <f>IF(E6&lt;&gt;"",1,0)+IF(F6&lt;&gt;"",1,0)+IF(G6&lt;&gt;"",1,0)+IF(H6&lt;&gt;"",1,0)</f>
        <v>1</v>
      </c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23.4" customHeight="1" thickBot="1">
      <c r="A7" s="111"/>
      <c r="B7" s="156"/>
      <c r="C7" s="3" t="s">
        <v>43</v>
      </c>
      <c r="D7" s="124"/>
      <c r="E7" s="57"/>
      <c r="F7" s="63"/>
      <c r="G7" s="63"/>
      <c r="H7" s="64" t="s">
        <v>79</v>
      </c>
      <c r="I7" s="16" t="str">
        <f t="shared" si="0"/>
        <v/>
      </c>
      <c r="J7" s="49">
        <v>1</v>
      </c>
      <c r="L7" s="34">
        <f>(IF(F6&lt;&gt;"",1/3,0)+IF(G6&lt;&gt;"",2/3,0)+IF(H6&lt;&gt;"",1,0))*J7*J$4*20/3</f>
        <v>1</v>
      </c>
      <c r="M7" s="99">
        <f>IF(D7="",IF(E6&lt;&gt;"",1,0)+IF(F6&lt;&gt;"",1,0)+IF(G6&lt;&gt;"",1,0)+IF(H6&lt;&gt;"",1,0),0)</f>
        <v>1</v>
      </c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>
      <c r="A8" s="132" t="s">
        <v>57</v>
      </c>
      <c r="B8" s="133"/>
      <c r="C8" s="133"/>
      <c r="D8" s="133"/>
      <c r="E8" s="133"/>
      <c r="F8" s="133"/>
      <c r="G8" s="133"/>
      <c r="H8" s="134"/>
      <c r="I8" s="16"/>
      <c r="J8" s="32">
        <v>0.2</v>
      </c>
      <c r="L8" s="33">
        <f>SUM(L9:L10)</f>
        <v>4</v>
      </c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27" customHeight="1">
      <c r="A9" s="110" t="s">
        <v>58</v>
      </c>
      <c r="B9" s="155" t="s">
        <v>59</v>
      </c>
      <c r="C9" s="74" t="s">
        <v>61</v>
      </c>
      <c r="D9" s="54"/>
      <c r="E9" s="29"/>
      <c r="F9" s="62"/>
      <c r="G9" s="62"/>
      <c r="H9" s="69" t="s">
        <v>79</v>
      </c>
      <c r="I9" s="16" t="str">
        <f>(IF(M9&lt;&gt;1,"◄",""))</f>
        <v/>
      </c>
      <c r="J9" s="49">
        <v>1</v>
      </c>
      <c r="L9" s="34">
        <f>(IF(F9&lt;&gt;"",1/3,0)+IF(G9&lt;&gt;"",2/3,0)+IF(H9&lt;&gt;"",1,0))*J9*J$8*20/2</f>
        <v>2</v>
      </c>
      <c r="M9" s="99">
        <f>IF(D9="",IF(E9&lt;&gt;"",1,0)+IF(F9&lt;&gt;"",1,0)+IF(G9&lt;&gt;"",1,0)+IF(H9&lt;&gt;"",1,0),0)</f>
        <v>1</v>
      </c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27" customHeight="1" thickBot="1">
      <c r="A10" s="111"/>
      <c r="B10" s="156"/>
      <c r="C10" s="75" t="s">
        <v>60</v>
      </c>
      <c r="D10" s="76"/>
      <c r="E10" s="77"/>
      <c r="F10" s="78"/>
      <c r="G10" s="79"/>
      <c r="H10" s="80" t="s">
        <v>79</v>
      </c>
      <c r="I10" s="16" t="str">
        <f>(IF(M10&lt;&gt;1,"◄",""))</f>
        <v/>
      </c>
      <c r="J10" s="49">
        <v>1</v>
      </c>
      <c r="L10" s="34">
        <f>(IF(F10&lt;&gt;"",1/3,0)+IF(G10&lt;&gt;"",2/3,0)+IF(H10&lt;&gt;"",1,0))*J10*J$8*20/2</f>
        <v>2</v>
      </c>
      <c r="M10" s="99">
        <f>IF(D10="",IF(E10&lt;&gt;"",1,0)+IF(F10&lt;&gt;"",1,0)+IF(G10&lt;&gt;"",1,0)+IF(H10&lt;&gt;"",1,0),0)</f>
        <v>1</v>
      </c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>
      <c r="A11" s="118" t="s">
        <v>83</v>
      </c>
      <c r="B11" s="119"/>
      <c r="C11" s="119"/>
      <c r="D11" s="119"/>
      <c r="E11" s="119"/>
      <c r="F11" s="119"/>
      <c r="G11" s="119"/>
      <c r="H11" s="125"/>
      <c r="I11" s="16"/>
      <c r="J11" s="32">
        <v>0.2</v>
      </c>
      <c r="L11" s="33">
        <f>SUM(L12:L14)</f>
        <v>4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31.05" customHeight="1">
      <c r="A12" s="122" t="s">
        <v>27</v>
      </c>
      <c r="B12" s="123" t="s">
        <v>76</v>
      </c>
      <c r="C12" s="24" t="s">
        <v>50</v>
      </c>
      <c r="D12" s="108"/>
      <c r="E12" s="25"/>
      <c r="F12" s="58"/>
      <c r="G12" s="58"/>
      <c r="H12" s="65" t="s">
        <v>79</v>
      </c>
      <c r="I12" s="16" t="str">
        <f>(IF(M12&lt;&gt;1,"◄",""))</f>
        <v/>
      </c>
      <c r="J12" s="49">
        <v>1</v>
      </c>
      <c r="L12" s="34">
        <f>(IF(F12&lt;&gt;"",1/3,0)+IF(G12&lt;&gt;"",2/3,0)+IF(H12&lt;&gt;"",1,0))*J12*J$11*20/3</f>
        <v>1.3333333333333333</v>
      </c>
      <c r="M12" s="99">
        <f>IF(E12&lt;&gt;"",1,0)+IF(F12&lt;&gt;"",1,0)+IF(G12&lt;&gt;"",1,0)+IF(H12&lt;&gt;"",1,0)</f>
        <v>1</v>
      </c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21" customHeight="1">
      <c r="A13" s="122"/>
      <c r="B13" s="123"/>
      <c r="C13" s="26" t="s">
        <v>51</v>
      </c>
      <c r="D13" s="109"/>
      <c r="E13" s="27"/>
      <c r="F13" s="59"/>
      <c r="G13" s="59"/>
      <c r="H13" s="66" t="s">
        <v>79</v>
      </c>
      <c r="I13" s="16" t="str">
        <f t="shared" ref="I13:I14" si="1">(IF(M13&lt;&gt;1,"◄",""))</f>
        <v/>
      </c>
      <c r="J13" s="49">
        <v>1</v>
      </c>
      <c r="L13" s="34">
        <f>(IF(F13&lt;&gt;"",1/3,0)+IF(G13&lt;&gt;"",2/3,0)+IF(H13&lt;&gt;"",1,0))*J13*J$11*20/3</f>
        <v>1.3333333333333333</v>
      </c>
      <c r="M13" s="99">
        <f t="shared" ref="M13:M14" si="2">IF(E13&lt;&gt;"",1,0)+IF(F13&lt;&gt;"",1,0)+IF(G13&lt;&gt;"",1,0)+IF(H13&lt;&gt;"",1,0)</f>
        <v>1</v>
      </c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31.05" customHeight="1" thickBot="1">
      <c r="A14" s="157"/>
      <c r="B14" s="158"/>
      <c r="C14" s="81" t="s">
        <v>52</v>
      </c>
      <c r="D14" s="159"/>
      <c r="E14" s="82"/>
      <c r="F14" s="83"/>
      <c r="G14" s="83"/>
      <c r="H14" s="84" t="s">
        <v>79</v>
      </c>
      <c r="I14" s="16" t="str">
        <f t="shared" si="1"/>
        <v/>
      </c>
      <c r="J14" s="49">
        <v>1</v>
      </c>
      <c r="L14" s="34">
        <f>(IF(F14&lt;&gt;"",1/3,0)+IF(G14&lt;&gt;"",2/3,0)+IF(H14&lt;&gt;"",1,0))*J14*J$11*20/3</f>
        <v>1.3333333333333333</v>
      </c>
      <c r="M14" s="99">
        <f t="shared" si="2"/>
        <v>1</v>
      </c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>
      <c r="A15" s="132" t="s">
        <v>62</v>
      </c>
      <c r="B15" s="133"/>
      <c r="C15" s="133"/>
      <c r="D15" s="133"/>
      <c r="E15" s="133"/>
      <c r="F15" s="133"/>
      <c r="G15" s="133"/>
      <c r="H15" s="134"/>
      <c r="I15" s="16"/>
      <c r="J15" s="32">
        <v>0.3</v>
      </c>
      <c r="L15" s="33">
        <f>SUM(L16:L21)</f>
        <v>6</v>
      </c>
      <c r="N15" s="36">
        <v>0.01</v>
      </c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>
      <c r="A16" s="55" t="s">
        <v>63</v>
      </c>
      <c r="B16" s="56" t="s">
        <v>68</v>
      </c>
      <c r="C16" s="70" t="s">
        <v>69</v>
      </c>
      <c r="D16" s="54"/>
      <c r="E16" s="29"/>
      <c r="F16" s="62"/>
      <c r="G16" s="62"/>
      <c r="H16" s="69" t="s">
        <v>79</v>
      </c>
      <c r="I16" s="16" t="str">
        <f>(IF(M16&lt;&gt;1,"◄",""))</f>
        <v/>
      </c>
      <c r="J16" s="49">
        <v>1</v>
      </c>
      <c r="L16" s="34">
        <f>(IF(F16&lt;&gt;"",1/3,0)+IF(G16&lt;&gt;"",2/3,0)+IF(H16&lt;&gt;"",1,0))*J16*J$15*20/6</f>
        <v>1</v>
      </c>
      <c r="M16" s="99">
        <f>IF(D16="",IF(E16&lt;&gt;"",1,0)+IF(F16&lt;&gt;"",1,0)+IF(G16&lt;&gt;"",1,0)+IF(H16&lt;&gt;"",1,0),0)</f>
        <v>1</v>
      </c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>
      <c r="A17" s="122" t="s">
        <v>64</v>
      </c>
      <c r="B17" s="123" t="s">
        <v>66</v>
      </c>
      <c r="C17" s="26" t="s">
        <v>70</v>
      </c>
      <c r="D17" s="108"/>
      <c r="E17" s="28"/>
      <c r="F17" s="60"/>
      <c r="G17" s="60"/>
      <c r="H17" s="67" t="s">
        <v>79</v>
      </c>
      <c r="I17" s="16" t="str">
        <f>(IF(M17&lt;&gt;1,"◄",""))</f>
        <v/>
      </c>
      <c r="J17" s="49">
        <v>1</v>
      </c>
      <c r="L17" s="34">
        <f t="shared" ref="L17:L21" si="3">(IF(F17&lt;&gt;"",1/3,0)+IF(G17&lt;&gt;"",2/3,0)+IF(H17&lt;&gt;"",1,0))*J17*J$15*20/6</f>
        <v>1</v>
      </c>
      <c r="M17" s="99">
        <f>IF(D17="",IF(E17&lt;&gt;"",1,0)+IF(F17&lt;&gt;"",1,0)+IF(G17&lt;&gt;"",1,0)+IF(H17&lt;&gt;"",1,0),0)</f>
        <v>1</v>
      </c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>
      <c r="A18" s="122"/>
      <c r="B18" s="123"/>
      <c r="C18" s="24" t="s">
        <v>71</v>
      </c>
      <c r="D18" s="109"/>
      <c r="E18" s="29"/>
      <c r="F18" s="62"/>
      <c r="G18" s="62"/>
      <c r="H18" s="69" t="s">
        <v>79</v>
      </c>
      <c r="I18" s="16" t="str">
        <f t="shared" ref="I18:I19" si="4">(IF(M18&lt;&gt;1,"◄",""))</f>
        <v/>
      </c>
      <c r="J18" s="49">
        <v>1</v>
      </c>
      <c r="L18" s="34">
        <f t="shared" si="3"/>
        <v>1</v>
      </c>
      <c r="M18" s="99">
        <f t="shared" ref="M18:M19" si="5">IF(D18="",IF(E18&lt;&gt;"",1,0)+IF(F18&lt;&gt;"",1,0)+IF(G18&lt;&gt;"",1,0)+IF(H18&lt;&gt;"",1,0),0)</f>
        <v>1</v>
      </c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30.45" customHeight="1">
      <c r="A19" s="122"/>
      <c r="B19" s="123"/>
      <c r="C19" s="26" t="s">
        <v>72</v>
      </c>
      <c r="D19" s="109"/>
      <c r="E19" s="28"/>
      <c r="F19" s="60"/>
      <c r="G19" s="60"/>
      <c r="H19" s="67" t="s">
        <v>79</v>
      </c>
      <c r="I19" s="16" t="str">
        <f t="shared" si="4"/>
        <v/>
      </c>
      <c r="J19" s="49">
        <v>1</v>
      </c>
      <c r="L19" s="34">
        <f t="shared" si="3"/>
        <v>1</v>
      </c>
      <c r="M19" s="99">
        <f t="shared" si="5"/>
        <v>1</v>
      </c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9.5" customHeight="1">
      <c r="A20" s="122"/>
      <c r="B20" s="123"/>
      <c r="C20" s="3" t="s">
        <v>73</v>
      </c>
      <c r="D20" s="124"/>
      <c r="E20" s="95"/>
      <c r="F20" s="95"/>
      <c r="G20" s="95"/>
      <c r="H20" s="96" t="s">
        <v>79</v>
      </c>
      <c r="I20" s="16" t="str">
        <f>(IF(M20&lt;&gt;1,"◄",""))</f>
        <v/>
      </c>
      <c r="J20" s="49">
        <v>1</v>
      </c>
      <c r="L20" s="34">
        <f t="shared" si="3"/>
        <v>1</v>
      </c>
      <c r="M20" s="99">
        <f>IF(D20="",IF(E19&lt;&gt;"",1,0)+IF(F19&lt;&gt;"",1,0)+IF(G19&lt;&gt;"",1,0)+IF(H19&lt;&gt;"",1,0),0)</f>
        <v>1</v>
      </c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3.8" thickBot="1">
      <c r="A21" s="85" t="s">
        <v>65</v>
      </c>
      <c r="B21" s="86" t="s">
        <v>67</v>
      </c>
      <c r="C21" s="26" t="s">
        <v>74</v>
      </c>
      <c r="D21" s="87"/>
      <c r="E21" s="97"/>
      <c r="F21" s="97"/>
      <c r="G21" s="100"/>
      <c r="H21" s="97" t="s">
        <v>79</v>
      </c>
      <c r="I21" s="16" t="str">
        <f>(IF(M21&lt;&gt;1,"◄",""))</f>
        <v/>
      </c>
      <c r="J21" s="49">
        <v>1</v>
      </c>
      <c r="L21" s="34">
        <f t="shared" si="3"/>
        <v>1</v>
      </c>
      <c r="M21" s="99">
        <f>IF(D21="",IF(E21&lt;&gt;"",1,0)+IF(F21&lt;&gt;"",1,0)+IF(G21&lt;&gt;"",1,0)+IF(H21&lt;&gt;"",1,0),0)</f>
        <v>1</v>
      </c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>
      <c r="A22" s="105" t="s">
        <v>53</v>
      </c>
      <c r="B22" s="106"/>
      <c r="C22" s="106"/>
      <c r="D22" s="106"/>
      <c r="E22" s="106"/>
      <c r="F22" s="106"/>
      <c r="G22" s="106"/>
      <c r="H22" s="107"/>
      <c r="I22" s="16"/>
      <c r="J22" s="32">
        <v>0.15</v>
      </c>
      <c r="L22" s="33">
        <f>SUM(L23:L23)</f>
        <v>3</v>
      </c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22.95" customHeight="1" thickBot="1">
      <c r="A23" s="85" t="s">
        <v>54</v>
      </c>
      <c r="B23" s="88" t="s">
        <v>55</v>
      </c>
      <c r="C23" s="89" t="s">
        <v>56</v>
      </c>
      <c r="D23" s="90"/>
      <c r="E23" s="91"/>
      <c r="F23" s="92"/>
      <c r="G23" s="93"/>
      <c r="H23" s="94" t="s">
        <v>79</v>
      </c>
      <c r="I23" s="16" t="str">
        <f>(IF(M23&lt;&gt;1,"◄",""))</f>
        <v/>
      </c>
      <c r="J23" s="49">
        <v>1</v>
      </c>
      <c r="L23" s="34">
        <f>(IF(F23&lt;&gt;"",1/3,0)+IF(G23&lt;&gt;"",2/3,0)+IF(H23&lt;&gt;"",1,0))*J23*J$22*20</f>
        <v>3</v>
      </c>
      <c r="M23" s="99">
        <f>IF(D23="",IF(E23&lt;&gt;"",1,0)+IF(F23&lt;&gt;"",1,0)+IF(G23&lt;&gt;"",1,0)+IF(H23&lt;&gt;"",1,0),0)</f>
        <v>1</v>
      </c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20.100000000000001" customHeight="1" thickBot="1">
      <c r="C24" s="4" t="s">
        <v>45</v>
      </c>
      <c r="E24" s="151">
        <f>L4+L11+L22+L8+L15</f>
        <v>20</v>
      </c>
      <c r="F24" s="152"/>
      <c r="G24" s="153" t="s">
        <v>3</v>
      </c>
      <c r="H24" s="154"/>
      <c r="I24" s="16"/>
      <c r="K24" s="127"/>
      <c r="L24" s="127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>
      <c r="A25" s="137" t="s">
        <v>13</v>
      </c>
      <c r="B25" s="137"/>
      <c r="C25" s="137"/>
      <c r="D25" s="137"/>
      <c r="E25" s="137"/>
      <c r="F25" s="137"/>
      <c r="G25" s="137"/>
      <c r="H25" s="137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3.8" thickBot="1">
      <c r="A26" s="138" t="s">
        <v>6</v>
      </c>
      <c r="B26" s="139"/>
      <c r="C26" s="139"/>
      <c r="D26" s="139"/>
      <c r="E26" s="139"/>
      <c r="F26" s="139"/>
      <c r="G26" s="139"/>
      <c r="H26" s="139"/>
      <c r="I26" s="18" t="s">
        <v>4</v>
      </c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>
      <c r="A27" s="140" t="s">
        <v>7</v>
      </c>
      <c r="B27" s="141"/>
      <c r="C27" s="142" t="s">
        <v>5</v>
      </c>
      <c r="D27" s="143"/>
      <c r="E27" s="143"/>
      <c r="F27" s="143"/>
      <c r="G27" s="143"/>
      <c r="H27" s="144"/>
      <c r="I27" s="19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27.9" customHeight="1">
      <c r="A28" s="145"/>
      <c r="B28" s="146"/>
      <c r="C28" s="146"/>
      <c r="D28" s="146"/>
      <c r="E28" s="146"/>
      <c r="F28" s="146"/>
      <c r="G28" s="146"/>
      <c r="H28" s="147"/>
      <c r="I28" s="20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27.9" customHeight="1" thickBot="1">
      <c r="A29" s="145"/>
      <c r="B29" s="146"/>
      <c r="C29" s="146"/>
      <c r="D29" s="146"/>
      <c r="E29" s="146"/>
      <c r="F29" s="146"/>
      <c r="G29" s="146"/>
      <c r="H29" s="147"/>
      <c r="I29" s="20"/>
      <c r="J29" s="3"/>
      <c r="K29" s="3"/>
      <c r="L29" s="23"/>
      <c r="N29" s="35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27.9" customHeight="1" thickBot="1">
      <c r="A30" s="150"/>
      <c r="B30" s="148"/>
      <c r="C30" s="148"/>
      <c r="D30" s="148"/>
      <c r="E30" s="148"/>
      <c r="F30" s="148"/>
      <c r="G30" s="148"/>
      <c r="H30" s="149"/>
      <c r="I30" s="3"/>
      <c r="J30" s="3"/>
      <c r="K30" s="135" t="s">
        <v>8</v>
      </c>
      <c r="L30" s="136"/>
      <c r="N30" s="35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6">
      <c r="A31"/>
      <c r="B31"/>
      <c r="C31"/>
      <c r="D31"/>
      <c r="E31"/>
      <c r="F31"/>
      <c r="G31"/>
      <c r="H31"/>
      <c r="J31" s="3"/>
      <c r="K31" s="3"/>
      <c r="L31" s="23"/>
      <c r="N31" s="35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6">
      <c r="A32"/>
      <c r="B32"/>
      <c r="C32"/>
      <c r="D32"/>
      <c r="E32"/>
      <c r="F32"/>
      <c r="G32"/>
      <c r="H32"/>
      <c r="J32" s="3"/>
      <c r="K32" s="3"/>
      <c r="L32" s="23"/>
      <c r="N32" s="35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6">
      <c r="A33"/>
      <c r="B33"/>
      <c r="C33"/>
      <c r="D33"/>
      <c r="E33"/>
      <c r="F33"/>
      <c r="G33"/>
      <c r="H33"/>
      <c r="J33" s="3"/>
      <c r="K33" s="3"/>
      <c r="L33" s="23"/>
      <c r="N33" s="35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6">
      <c r="A34"/>
      <c r="B34"/>
      <c r="C34"/>
      <c r="D34"/>
      <c r="E34"/>
      <c r="F34"/>
      <c r="G34"/>
      <c r="H34"/>
      <c r="J34" s="3"/>
      <c r="K34" s="3"/>
      <c r="L34" s="23"/>
      <c r="N34" s="35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6">
      <c r="A35"/>
      <c r="B35"/>
      <c r="C35"/>
      <c r="D35"/>
      <c r="E35"/>
      <c r="F35"/>
      <c r="G35"/>
      <c r="H35"/>
      <c r="J35" s="3"/>
      <c r="K35" s="3"/>
      <c r="L35" s="23"/>
      <c r="N35" s="35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7" spans="1:26" ht="13.8">
      <c r="B37" s="21"/>
      <c r="J37" s="3"/>
      <c r="K37" s="3"/>
      <c r="L37" s="23"/>
      <c r="N37" s="35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</sheetData>
  <mergeCells count="31">
    <mergeCell ref="A22:H22"/>
    <mergeCell ref="K1:L1"/>
    <mergeCell ref="D2:H2"/>
    <mergeCell ref="A3:B3"/>
    <mergeCell ref="A4:H4"/>
    <mergeCell ref="A5:A7"/>
    <mergeCell ref="B5:B7"/>
    <mergeCell ref="D5:D7"/>
    <mergeCell ref="B9:B10"/>
    <mergeCell ref="A9:A10"/>
    <mergeCell ref="A8:H8"/>
    <mergeCell ref="A15:H15"/>
    <mergeCell ref="A17:A20"/>
    <mergeCell ref="B17:B20"/>
    <mergeCell ref="D17:D20"/>
    <mergeCell ref="A11:H11"/>
    <mergeCell ref="A12:A14"/>
    <mergeCell ref="B12:B14"/>
    <mergeCell ref="D12:D14"/>
    <mergeCell ref="K30:L30"/>
    <mergeCell ref="K24:L24"/>
    <mergeCell ref="A25:H25"/>
    <mergeCell ref="A26:H26"/>
    <mergeCell ref="A27:B27"/>
    <mergeCell ref="C27:H27"/>
    <mergeCell ref="E24:F24"/>
    <mergeCell ref="G24:H24"/>
    <mergeCell ref="A28:B28"/>
    <mergeCell ref="C28:H30"/>
    <mergeCell ref="A29:B29"/>
    <mergeCell ref="A30:B30"/>
  </mergeCells>
  <pageMargins left="0.75000000000000011" right="0.75000000000000011" top="1" bottom="1" header="0.5" footer="0.5"/>
  <pageSetup paperSize="9" scale="56" orientation="landscape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EBCR</vt:lpstr>
      <vt:lpstr>AMCR</vt:lpstr>
    </vt:vector>
  </TitlesOfParts>
  <Company>IGEN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Rage</dc:creator>
  <cp:lastModifiedBy>GABRIEL</cp:lastModifiedBy>
  <cp:lastPrinted>2015-05-22T09:51:35Z</cp:lastPrinted>
  <dcterms:created xsi:type="dcterms:W3CDTF">2014-01-22T08:41:46Z</dcterms:created>
  <dcterms:modified xsi:type="dcterms:W3CDTF">2018-12-14T14:37:16Z</dcterms:modified>
</cp:coreProperties>
</file>