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showInkAnnotation="0" autoCompressPictures="0"/>
  <bookViews>
    <workbookView xWindow="0" yWindow="0" windowWidth="25600" windowHeight="16060" tabRatio="500"/>
  </bookViews>
  <sheets>
    <sheet name="INVENTAIRE CO-ACT-CE-IP" sheetId="4" r:id="rId1"/>
  </sheets>
  <definedNames>
    <definedName name="_xlnm.Print_Area" localSheetId="0">'INVENTAIRE CO-ACT-CE-IP'!$A$1:$E$66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8" i="4" l="1"/>
  <c r="E68" i="4"/>
  <c r="E53" i="4"/>
  <c r="E61" i="4"/>
  <c r="E65" i="4"/>
  <c r="A66" i="4"/>
  <c r="E28" i="4"/>
  <c r="E36" i="4"/>
  <c r="E40" i="4"/>
  <c r="E43" i="4"/>
  <c r="A52" i="4"/>
  <c r="E23" i="4"/>
  <c r="E25" i="4"/>
  <c r="A27" i="4"/>
  <c r="E8" i="4"/>
  <c r="E18" i="4"/>
  <c r="A22" i="4"/>
  <c r="E3" i="4"/>
  <c r="E6" i="4"/>
  <c r="A7" i="4"/>
  <c r="A68" i="4"/>
  <c r="F65" i="4"/>
</calcChain>
</file>

<file path=xl/sharedStrings.xml><?xml version="1.0" encoding="utf-8"?>
<sst xmlns="http://schemas.openxmlformats.org/spreadsheetml/2006/main" count="114" uniqueCount="111">
  <si>
    <t>Poids</t>
  </si>
  <si>
    <t>Activités proposées</t>
  </si>
  <si>
    <t>O1 -  Caractériser des systèmes privilégiant un usage raisonné du point de vue développement durable</t>
  </si>
  <si>
    <t>O2 - Identifier les éléments permettant la limitation de l’Impact environnemental d’un système et de ses constituants</t>
  </si>
  <si>
    <t xml:space="preserve">O3 - Identifier les éléments influents du développement d’un système  </t>
  </si>
  <si>
    <t>O4 - Décoder l’organisation fonctionnelle, structurelle et logicielle d’un système</t>
  </si>
  <si>
    <t>O5 - Utiliser un modèle de comportement pour prédire un fonctionnement ou valider une performance</t>
  </si>
  <si>
    <t>CO1.1. Justifier les choix des matériaux, des structures d’un système et les énergies mises en oeuvre dans une approche de développement durable</t>
  </si>
  <si>
    <t>CO1.2. Justifier le choix d’une solution selon des contraintes d’ergonomie et d’effets sur la santé de l’homme et du vivant</t>
  </si>
  <si>
    <t>CO2.1. Identifier les flux et la forme de l’énergie, caractériser ses transformations et/ou modulations et estimer l’efficacité énergétique globale d’un système</t>
  </si>
  <si>
    <t>CO2.2. Justifier les solutions constructives d’un système au regard des impacts environnementaux et économiques engendrés tout au long de son cycle de vie</t>
  </si>
  <si>
    <t>CO3.1. Décoder le cahier des charges fonctionnel d’un système</t>
  </si>
  <si>
    <t>CO3.2. Évaluer la compétitivité d’un système d’un point de vue technique et économique</t>
  </si>
  <si>
    <t>CO4.1. Identifier et caractériser les fonctions et les constituants d’un système ainsi que ses entrées/sorties</t>
  </si>
  <si>
    <t>CO4.2. Identifier et caractériser l’agencement matériel et/ou logiciel d’un système</t>
  </si>
  <si>
    <t>CO4.3. Identifier et caractériser le fonctionnement temporel d’un système</t>
  </si>
  <si>
    <t>CO4.4. Identifier et caractériser des solutions techniques relatives aux matériaux, à la structure, à l’énergie et aux informations (acquisition, traitement, transmission) d’un système</t>
  </si>
  <si>
    <t>CO5.1. Expliquer des éléments d’une modélisation proposée relative au comportement de tout ou partie d’un système</t>
  </si>
  <si>
    <t>CO5.2. Identifier des variables internes et externes utiles à une modélisation, simuler et valider le comportement du modèle</t>
  </si>
  <si>
    <t>CO5.3. Évaluer un écart entre le comportement du réel et le comportement du modèle en fonction des paramètres proposés</t>
  </si>
  <si>
    <t>N° question</t>
  </si>
  <si>
    <t>Indicateurs de résultat</t>
  </si>
  <si>
    <t>l'expression littérale est juste</t>
  </si>
  <si>
    <t>la valeur numérique est exacte</t>
  </si>
  <si>
    <t>Calculer une vitesse</t>
  </si>
  <si>
    <t>Conclure sur le respect d'une exigence</t>
  </si>
  <si>
    <t>Calculer une puissance</t>
  </si>
  <si>
    <t>Le rendement de la chaîne d'énergie est pris en compte</t>
  </si>
  <si>
    <t>Le résultat du calcul est exact</t>
  </si>
  <si>
    <t>Les conclusions sont pertinentes en regard des calculs effectués</t>
  </si>
  <si>
    <t>Grille d'analyse des compétences - sujet 0 bac STI2D</t>
  </si>
  <si>
    <t>Identifier le rôle d'un composant</t>
  </si>
  <si>
    <t>Le rôle est correctement décrit</t>
  </si>
  <si>
    <t>Justifier la possibilité donnée à plusieurs éléments de communiquer entre eux</t>
  </si>
  <si>
    <t>Les éléments de justification sont corrects</t>
  </si>
  <si>
    <t>Déterminer les valeurs de paramétrages d'un réseau</t>
  </si>
  <si>
    <t>Le masque de réseau est correctement exprimée</t>
  </si>
  <si>
    <t>Le principe de calcul de l'adresse est coorectement énoncé</t>
  </si>
  <si>
    <t>La valeur de l'adresse est juste</t>
  </si>
  <si>
    <t>Connaître les étapes caractéristiques d'un cycle de vie</t>
  </si>
  <si>
    <t>Les étapes demandées sont correctement citées</t>
  </si>
  <si>
    <t>Q1</t>
  </si>
  <si>
    <t>Analyser (ou calculer) une empreinte carbone</t>
  </si>
  <si>
    <t>Q2</t>
  </si>
  <si>
    <t xml:space="preserve">L'empreinte carbone est évaluée (ou calculée) et son impact justifié ou critiqué de manière pertinente </t>
  </si>
  <si>
    <t>Justifier la validité d'une solution technique</t>
  </si>
  <si>
    <t>Q3</t>
  </si>
  <si>
    <t>L'analyse des solutions est pertinente</t>
  </si>
  <si>
    <t>Le critère environnemental est bien pris en compte</t>
  </si>
  <si>
    <t>Indiquer la ou les caractéristiques à modifier pour améliorer l'efficacité énergétique</t>
  </si>
  <si>
    <t>La nature du produit 'actif ou passif) est bien identifiée</t>
  </si>
  <si>
    <t>La caractéristique indiquée est juste</t>
  </si>
  <si>
    <t>Q4</t>
  </si>
  <si>
    <t>Analyser les impacts environnementaux lors d'une phase du cycle de vie</t>
  </si>
  <si>
    <t>La justification de l'impact négatif est correcte</t>
  </si>
  <si>
    <t>Q5</t>
  </si>
  <si>
    <t>Le gain énergétique du au recyclage est juste</t>
  </si>
  <si>
    <t>Q6</t>
  </si>
  <si>
    <t>Comparer des résultats de simulation</t>
  </si>
  <si>
    <t>Les différences entre les  simulations sont commentées de manière pertinente</t>
  </si>
  <si>
    <t>Q7</t>
  </si>
  <si>
    <t>Le fonctionnement est correctement décrit</t>
  </si>
  <si>
    <t>Q8</t>
  </si>
  <si>
    <t>Préciser les unités des flux d'énergie entrants et sortants des éléments d'un schéma bloc</t>
  </si>
  <si>
    <t>Les unités sont justes à 80%</t>
  </si>
  <si>
    <t>Vérifier une caractéristique d'un composant</t>
  </si>
  <si>
    <t>Le tracé permet de mesurer la course du vérin</t>
  </si>
  <si>
    <t>La valeur de la course est juste</t>
  </si>
  <si>
    <t>Q10</t>
  </si>
  <si>
    <t>Q9</t>
  </si>
  <si>
    <t xml:space="preserve">Déterminer un effort </t>
  </si>
  <si>
    <t>Les calculs ou la construction graphique sont effectués sans erreur</t>
  </si>
  <si>
    <t>La structure du système est prise en compte dans le résultat final (2 vérins)</t>
  </si>
  <si>
    <t>Q11</t>
  </si>
  <si>
    <t>Le résultat de la vérification à partir de la simulation est juste</t>
  </si>
  <si>
    <t>Q12</t>
  </si>
  <si>
    <t>La valeur maximale est juste</t>
  </si>
  <si>
    <t>Q13</t>
  </si>
  <si>
    <t>Déterminer une pression</t>
  </si>
  <si>
    <t>L'expression littérale est correcte</t>
  </si>
  <si>
    <t>La justification du choix du vérin est correcte</t>
  </si>
  <si>
    <t>Q14</t>
  </si>
  <si>
    <t>L'expression de la puissance est correcte</t>
  </si>
  <si>
    <t>Q15</t>
  </si>
  <si>
    <t>L'expression de la puissance maxi est correcte</t>
  </si>
  <si>
    <t>Q16</t>
  </si>
  <si>
    <t>Le calcul de la puissance maxi est juste</t>
  </si>
  <si>
    <t>Analyser un schéma hydraulique</t>
  </si>
  <si>
    <t>Le fonctionnement est compris</t>
  </si>
  <si>
    <t>Q18</t>
  </si>
  <si>
    <t>Justifier l'énergie employée</t>
  </si>
  <si>
    <t>La justification est correcte</t>
  </si>
  <si>
    <t>Q19</t>
  </si>
  <si>
    <t>La précision du codeur est juste</t>
  </si>
  <si>
    <t>Le débit maximum du réseau considéré est juste</t>
  </si>
  <si>
    <t>Q21</t>
  </si>
  <si>
    <t>Caractériser les performances d'un réseau</t>
  </si>
  <si>
    <t>La durée de transmission d'un bit est juste</t>
  </si>
  <si>
    <t>Le temps pour transmettre une information est juste</t>
  </si>
  <si>
    <t>Q22</t>
  </si>
  <si>
    <t>Q25</t>
  </si>
  <si>
    <t>Q26</t>
  </si>
  <si>
    <t>Analyser un diagramme d'état</t>
  </si>
  <si>
    <t>Les deux états exécutés une seule fois sont identifiés</t>
  </si>
  <si>
    <t xml:space="preserve">Caractériser le fonctionnement temporel d'un sous ensemble </t>
  </si>
  <si>
    <t>Q27</t>
  </si>
  <si>
    <t>Analyser un programme</t>
  </si>
  <si>
    <t>Le classement des ordres prioritaires respecte la sécurité du système</t>
  </si>
  <si>
    <t>Q17, Q20, Q24, Q29</t>
  </si>
  <si>
    <t>Q28</t>
  </si>
  <si>
    <t>Q23, Q29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</si>
</sst>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sz val="12"/>
      <name val="Arial"/>
      <charset val="204"/>
    </font>
    <font>
      <b/>
      <sz val="14"/>
      <name val="Arial"/>
      <charset val="204"/>
    </font>
    <font>
      <sz val="11"/>
      <name val="Arial"/>
      <charset val="204"/>
    </font>
    <font>
      <sz val="10"/>
      <name val="Arial"/>
      <charset val="204"/>
    </font>
    <font>
      <sz val="8"/>
      <name val="Calibri"/>
      <family val="2"/>
    </font>
    <font>
      <b/>
      <sz val="10"/>
      <name val="Arial"/>
      <charset val="204"/>
    </font>
    <font>
      <b/>
      <sz val="12"/>
      <name val="Arial"/>
      <family val="2"/>
    </font>
    <font>
      <sz val="12"/>
      <name val="Calibri"/>
      <family val="2"/>
    </font>
    <font>
      <sz val="10"/>
      <color indexed="53"/>
      <name val="Arial"/>
    </font>
    <font>
      <sz val="11"/>
      <color indexed="53"/>
      <name val="Arial"/>
    </font>
    <font>
      <sz val="10"/>
      <color indexed="5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164" fontId="4" fillId="2" borderId="5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0" xfId="0" applyNumberFormat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1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view="pageBreakPreview" zoomScale="125" zoomScaleNormal="125" zoomScalePageLayoutView="125" workbookViewId="0">
      <selection activeCell="C51" sqref="C51"/>
    </sheetView>
  </sheetViews>
  <sheetFormatPr baseColWidth="10" defaultColWidth="10.83203125" defaultRowHeight="13" x14ac:dyDescent="0"/>
  <cols>
    <col min="1" max="1" width="19.6640625" style="9" customWidth="1"/>
    <col min="2" max="2" width="36.6640625" style="7" customWidth="1"/>
    <col min="3" max="3" width="42.33203125" style="7" customWidth="1"/>
    <col min="4" max="4" width="9.83203125" style="7" customWidth="1"/>
    <col min="5" max="5" width="7.5" style="6" customWidth="1"/>
    <col min="6" max="16384" width="10.83203125" style="6"/>
  </cols>
  <sheetData>
    <row r="1" spans="1:6" s="1" customFormat="1" ht="18" customHeight="1" thickBot="1">
      <c r="A1" s="14" t="s">
        <v>30</v>
      </c>
      <c r="C1" s="2"/>
      <c r="D1" s="2"/>
    </row>
    <row r="2" spans="1:6" s="3" customFormat="1" ht="29.25" customHeight="1" thickBot="1">
      <c r="A2" s="10"/>
      <c r="B2" s="103" t="s">
        <v>1</v>
      </c>
      <c r="C2" s="103" t="s">
        <v>21</v>
      </c>
      <c r="D2" s="103" t="s">
        <v>20</v>
      </c>
      <c r="E2" s="103" t="s">
        <v>0</v>
      </c>
    </row>
    <row r="3" spans="1:6" s="4" customFormat="1" ht="27.75" customHeight="1">
      <c r="A3" s="84" t="s">
        <v>2</v>
      </c>
      <c r="B3" s="86" t="s">
        <v>7</v>
      </c>
      <c r="C3" s="87"/>
      <c r="D3" s="96"/>
      <c r="E3" s="15">
        <f>SUM(E4:E5)/E68</f>
        <v>4.0816326530612242E-2</v>
      </c>
      <c r="F3" s="20"/>
    </row>
    <row r="4" spans="1:6" s="4" customFormat="1" ht="35" customHeight="1">
      <c r="A4" s="85"/>
      <c r="B4" s="46" t="s">
        <v>42</v>
      </c>
      <c r="C4" s="54" t="s">
        <v>44</v>
      </c>
      <c r="D4" s="21" t="s">
        <v>43</v>
      </c>
      <c r="E4" s="25">
        <v>2</v>
      </c>
      <c r="F4" s="20"/>
    </row>
    <row r="5" spans="1:6" s="4" customFormat="1" ht="20" customHeight="1">
      <c r="A5" s="85"/>
      <c r="B5" s="24"/>
      <c r="C5" s="38"/>
      <c r="D5" s="21"/>
      <c r="E5" s="25"/>
      <c r="F5" s="20"/>
    </row>
    <row r="6" spans="1:6" s="4" customFormat="1" ht="19.5" customHeight="1">
      <c r="A6" s="85"/>
      <c r="B6" s="88" t="s">
        <v>8</v>
      </c>
      <c r="C6" s="89"/>
      <c r="D6" s="90"/>
      <c r="E6" s="19">
        <f>SUM(E7:E7)/E68</f>
        <v>0</v>
      </c>
      <c r="F6" s="20"/>
    </row>
    <row r="7" spans="1:6" s="8" customFormat="1" ht="19" customHeight="1" thickBot="1">
      <c r="A7" s="69">
        <f>E3+E6</f>
        <v>4.0816326530612242E-2</v>
      </c>
      <c r="B7" s="26"/>
      <c r="C7" s="39"/>
      <c r="D7" s="12"/>
      <c r="E7" s="32"/>
      <c r="F7" s="22"/>
    </row>
    <row r="8" spans="1:6" s="4" customFormat="1" ht="29.25" customHeight="1">
      <c r="A8" s="84" t="s">
        <v>3</v>
      </c>
      <c r="B8" s="86" t="s">
        <v>9</v>
      </c>
      <c r="C8" s="87"/>
      <c r="D8" s="87"/>
      <c r="E8" s="15">
        <f>SUM(E9:E17)/E68</f>
        <v>0.20408163265306123</v>
      </c>
      <c r="F8" s="20"/>
    </row>
    <row r="9" spans="1:6" s="8" customFormat="1" ht="20" customHeight="1">
      <c r="A9" s="85"/>
      <c r="B9" s="97" t="s">
        <v>26</v>
      </c>
      <c r="C9" s="51" t="s">
        <v>82</v>
      </c>
      <c r="D9" s="76" t="s">
        <v>83</v>
      </c>
      <c r="E9" s="25">
        <v>1</v>
      </c>
      <c r="F9" s="22"/>
    </row>
    <row r="10" spans="1:6" s="8" customFormat="1" ht="20" customHeight="1">
      <c r="A10" s="85"/>
      <c r="B10" s="97"/>
      <c r="C10" s="51" t="s">
        <v>27</v>
      </c>
      <c r="D10" s="102"/>
      <c r="E10" s="25">
        <v>1</v>
      </c>
      <c r="F10" s="22"/>
    </row>
    <row r="11" spans="1:6" s="8" customFormat="1" ht="20" customHeight="1">
      <c r="A11" s="85"/>
      <c r="B11" s="97"/>
      <c r="C11" s="51" t="s">
        <v>28</v>
      </c>
      <c r="D11" s="77"/>
      <c r="E11" s="25">
        <v>1</v>
      </c>
      <c r="F11" s="22"/>
    </row>
    <row r="12" spans="1:6" s="8" customFormat="1" ht="20" customHeight="1">
      <c r="A12" s="85"/>
      <c r="B12" s="97"/>
      <c r="C12" s="51" t="s">
        <v>84</v>
      </c>
      <c r="D12" s="76" t="s">
        <v>85</v>
      </c>
      <c r="E12" s="25">
        <v>1</v>
      </c>
      <c r="F12" s="22"/>
    </row>
    <row r="13" spans="1:6" s="8" customFormat="1" ht="20" customHeight="1">
      <c r="A13" s="85"/>
      <c r="B13" s="97"/>
      <c r="C13" s="51" t="s">
        <v>86</v>
      </c>
      <c r="D13" s="77"/>
      <c r="E13" s="25">
        <v>1</v>
      </c>
      <c r="F13" s="22"/>
    </row>
    <row r="14" spans="1:6" s="8" customFormat="1" ht="21" customHeight="1">
      <c r="A14" s="85"/>
      <c r="B14" s="80" t="s">
        <v>49</v>
      </c>
      <c r="C14" s="51" t="s">
        <v>50</v>
      </c>
      <c r="D14" s="76" t="s">
        <v>52</v>
      </c>
      <c r="E14" s="25">
        <v>1</v>
      </c>
      <c r="F14" s="22"/>
    </row>
    <row r="15" spans="1:6" s="8" customFormat="1" ht="20" customHeight="1">
      <c r="A15" s="85"/>
      <c r="B15" s="82"/>
      <c r="C15" s="51" t="s">
        <v>51</v>
      </c>
      <c r="D15" s="77"/>
      <c r="E15" s="25">
        <v>2</v>
      </c>
      <c r="F15" s="22"/>
    </row>
    <row r="16" spans="1:6" s="8" customFormat="1" ht="20" customHeight="1">
      <c r="A16" s="85"/>
      <c r="B16" s="57" t="s">
        <v>87</v>
      </c>
      <c r="C16" s="51" t="s">
        <v>88</v>
      </c>
      <c r="D16" s="56" t="s">
        <v>89</v>
      </c>
      <c r="E16" s="25">
        <v>1</v>
      </c>
      <c r="F16" s="22"/>
    </row>
    <row r="17" spans="1:6" s="8" customFormat="1" ht="20" customHeight="1">
      <c r="A17" s="85"/>
      <c r="B17" s="58" t="s">
        <v>90</v>
      </c>
      <c r="C17" s="51" t="s">
        <v>91</v>
      </c>
      <c r="D17" s="33" t="s">
        <v>89</v>
      </c>
      <c r="E17" s="25">
        <v>1</v>
      </c>
      <c r="F17" s="22"/>
    </row>
    <row r="18" spans="1:6" s="4" customFormat="1" ht="28.5" customHeight="1">
      <c r="A18" s="85"/>
      <c r="B18" s="88" t="s">
        <v>10</v>
      </c>
      <c r="C18" s="89"/>
      <c r="D18" s="89"/>
      <c r="E18" s="16">
        <f>SUM(E19:E22)/E68</f>
        <v>0.10204081632653061</v>
      </c>
      <c r="F18" s="20"/>
    </row>
    <row r="19" spans="1:6" s="4" customFormat="1" ht="26.25" customHeight="1">
      <c r="A19" s="66"/>
      <c r="B19" s="46" t="s">
        <v>39</v>
      </c>
      <c r="C19" s="48" t="s">
        <v>40</v>
      </c>
      <c r="D19" s="52" t="s">
        <v>41</v>
      </c>
      <c r="E19" s="73">
        <v>1</v>
      </c>
      <c r="F19" s="20"/>
    </row>
    <row r="20" spans="1:6" s="4" customFormat="1" ht="20" customHeight="1">
      <c r="A20" s="66"/>
      <c r="B20" s="97" t="s">
        <v>53</v>
      </c>
      <c r="C20" s="54" t="s">
        <v>54</v>
      </c>
      <c r="D20" s="52" t="s">
        <v>55</v>
      </c>
      <c r="E20" s="74">
        <v>2</v>
      </c>
      <c r="F20" s="20"/>
    </row>
    <row r="21" spans="1:6" s="4" customFormat="1" ht="20" customHeight="1">
      <c r="A21" s="66"/>
      <c r="B21" s="97"/>
      <c r="C21" s="54" t="s">
        <v>56</v>
      </c>
      <c r="D21" s="52" t="s">
        <v>57</v>
      </c>
      <c r="E21" s="74">
        <v>2</v>
      </c>
      <c r="F21" s="20"/>
    </row>
    <row r="22" spans="1:6" s="8" customFormat="1" ht="20" customHeight="1" thickBot="1">
      <c r="A22" s="69">
        <f>E8+E18</f>
        <v>0.30612244897959184</v>
      </c>
      <c r="B22" s="13"/>
      <c r="C22" s="11"/>
      <c r="D22" s="12"/>
      <c r="E22" s="28"/>
      <c r="F22" s="22"/>
    </row>
    <row r="23" spans="1:6" s="4" customFormat="1" ht="20" customHeight="1">
      <c r="A23" s="84" t="s">
        <v>4</v>
      </c>
      <c r="B23" s="98" t="s">
        <v>11</v>
      </c>
      <c r="C23" s="99"/>
      <c r="D23" s="99"/>
      <c r="E23" s="67">
        <f>SUM(E24:E24)/E68</f>
        <v>0</v>
      </c>
      <c r="F23" s="20"/>
    </row>
    <row r="24" spans="1:6" s="8" customFormat="1" ht="20" customHeight="1">
      <c r="A24" s="85"/>
      <c r="B24" s="40"/>
      <c r="C24" s="23"/>
      <c r="D24" s="21"/>
      <c r="E24" s="25"/>
      <c r="F24" s="22"/>
    </row>
    <row r="25" spans="1:6" s="4" customFormat="1" ht="20" customHeight="1">
      <c r="A25" s="85"/>
      <c r="B25" s="100" t="s">
        <v>12</v>
      </c>
      <c r="C25" s="101"/>
      <c r="D25" s="101"/>
      <c r="E25" s="18">
        <f>SUM(E26:E27)/E68</f>
        <v>8.1632653061224483E-2</v>
      </c>
      <c r="F25" s="20"/>
    </row>
    <row r="26" spans="1:6" s="8" customFormat="1" ht="25.5" customHeight="1">
      <c r="A26" s="85"/>
      <c r="B26" s="46" t="s">
        <v>25</v>
      </c>
      <c r="C26" s="54" t="s">
        <v>29</v>
      </c>
      <c r="D26" s="21" t="s">
        <v>108</v>
      </c>
      <c r="E26" s="25">
        <v>4</v>
      </c>
      <c r="F26" s="22"/>
    </row>
    <row r="27" spans="1:6" s="8" customFormat="1" ht="20" customHeight="1" thickBot="1">
      <c r="A27" s="69">
        <f>E23+E25</f>
        <v>8.1632653061224483E-2</v>
      </c>
      <c r="B27" s="26"/>
      <c r="C27" s="27"/>
      <c r="D27" s="27"/>
      <c r="E27" s="28"/>
      <c r="F27" s="22"/>
    </row>
    <row r="28" spans="1:6" s="8" customFormat="1" ht="20" customHeight="1">
      <c r="A28" s="84" t="s">
        <v>5</v>
      </c>
      <c r="B28" s="91" t="s">
        <v>13</v>
      </c>
      <c r="C28" s="92"/>
      <c r="D28" s="92"/>
      <c r="E28" s="17">
        <f>SUM(E29:E35)/E68</f>
        <v>0.12244897959183673</v>
      </c>
      <c r="F28" s="22"/>
    </row>
    <row r="29" spans="1:6" s="8" customFormat="1" ht="20" customHeight="1">
      <c r="A29" s="85"/>
      <c r="B29" s="46" t="s">
        <v>31</v>
      </c>
      <c r="C29" s="54" t="s">
        <v>32</v>
      </c>
      <c r="D29" s="21" t="s">
        <v>89</v>
      </c>
      <c r="E29" s="25">
        <v>1</v>
      </c>
      <c r="F29" s="22"/>
    </row>
    <row r="30" spans="1:6" s="8" customFormat="1" ht="20" customHeight="1">
      <c r="A30" s="85"/>
      <c r="B30" s="80" t="s">
        <v>24</v>
      </c>
      <c r="C30" s="54" t="s">
        <v>22</v>
      </c>
      <c r="D30" s="76" t="s">
        <v>81</v>
      </c>
      <c r="E30" s="25">
        <v>1</v>
      </c>
      <c r="F30" s="22"/>
    </row>
    <row r="31" spans="1:6" s="8" customFormat="1" ht="20" customHeight="1">
      <c r="A31" s="85"/>
      <c r="B31" s="82"/>
      <c r="C31" s="54" t="s">
        <v>23</v>
      </c>
      <c r="D31" s="77"/>
      <c r="E31" s="25">
        <v>1</v>
      </c>
      <c r="F31" s="22"/>
    </row>
    <row r="32" spans="1:6" s="8" customFormat="1" ht="20" customHeight="1">
      <c r="A32" s="85"/>
      <c r="B32" s="80" t="s">
        <v>65</v>
      </c>
      <c r="C32" s="54" t="s">
        <v>66</v>
      </c>
      <c r="D32" s="83" t="s">
        <v>68</v>
      </c>
      <c r="E32" s="25">
        <v>1</v>
      </c>
      <c r="F32" s="22"/>
    </row>
    <row r="33" spans="1:6" s="8" customFormat="1" ht="20" customHeight="1">
      <c r="A33" s="85"/>
      <c r="B33" s="81"/>
      <c r="C33" s="54" t="s">
        <v>67</v>
      </c>
      <c r="D33" s="83"/>
      <c r="E33" s="25">
        <v>1</v>
      </c>
      <c r="F33" s="22"/>
    </row>
    <row r="34" spans="1:6" s="8" customFormat="1" ht="20" customHeight="1">
      <c r="A34" s="85"/>
      <c r="B34" s="82"/>
      <c r="C34" s="54" t="s">
        <v>93</v>
      </c>
      <c r="D34" s="33" t="s">
        <v>92</v>
      </c>
      <c r="E34" s="25">
        <v>1</v>
      </c>
      <c r="F34" s="22"/>
    </row>
    <row r="35" spans="1:6" s="8" customFormat="1" ht="20" customHeight="1">
      <c r="A35" s="85"/>
      <c r="B35" s="36"/>
      <c r="C35" s="37"/>
      <c r="D35" s="37"/>
      <c r="E35" s="65"/>
      <c r="F35" s="22"/>
    </row>
    <row r="36" spans="1:6" s="4" customFormat="1" ht="20" customHeight="1">
      <c r="A36" s="85"/>
      <c r="B36" s="88" t="s">
        <v>14</v>
      </c>
      <c r="C36" s="89"/>
      <c r="D36" s="90"/>
      <c r="E36" s="18">
        <f>SUM(E37:E39)/E68</f>
        <v>4.0816326530612242E-2</v>
      </c>
      <c r="F36" s="20"/>
    </row>
    <row r="37" spans="1:6" s="8" customFormat="1" ht="23" customHeight="1">
      <c r="A37" s="85"/>
      <c r="B37" s="59" t="s">
        <v>33</v>
      </c>
      <c r="C37" s="60" t="s">
        <v>34</v>
      </c>
      <c r="D37" s="21" t="s">
        <v>100</v>
      </c>
      <c r="E37" s="25">
        <v>1</v>
      </c>
      <c r="F37" s="22"/>
    </row>
    <row r="38" spans="1:6" s="8" customFormat="1" ht="18" customHeight="1">
      <c r="A38" s="85"/>
      <c r="B38" s="64" t="s">
        <v>106</v>
      </c>
      <c r="C38" s="60" t="s">
        <v>107</v>
      </c>
      <c r="D38" s="21" t="s">
        <v>109</v>
      </c>
      <c r="E38" s="25">
        <v>1</v>
      </c>
      <c r="F38" s="22"/>
    </row>
    <row r="39" spans="1:6" s="8" customFormat="1" ht="20" customHeight="1">
      <c r="A39" s="85"/>
      <c r="B39" s="24"/>
      <c r="C39" s="21"/>
      <c r="D39" s="21"/>
      <c r="E39" s="25"/>
      <c r="F39" s="22"/>
    </row>
    <row r="40" spans="1:6" s="4" customFormat="1" ht="20" customHeight="1">
      <c r="A40" s="85"/>
      <c r="B40" s="88" t="s">
        <v>15</v>
      </c>
      <c r="C40" s="89"/>
      <c r="D40" s="90"/>
      <c r="E40" s="18">
        <f>SUM(E41:E42)/E68</f>
        <v>4.0816326530612242E-2</v>
      </c>
      <c r="F40" s="20"/>
    </row>
    <row r="41" spans="1:6" s="4" customFormat="1" ht="26" customHeight="1">
      <c r="A41" s="85"/>
      <c r="B41" s="72" t="s">
        <v>104</v>
      </c>
      <c r="C41" s="68" t="s">
        <v>61</v>
      </c>
      <c r="D41" s="52" t="s">
        <v>62</v>
      </c>
      <c r="E41" s="74">
        <v>1</v>
      </c>
      <c r="F41" s="20"/>
    </row>
    <row r="42" spans="1:6" s="8" customFormat="1" ht="20" customHeight="1">
      <c r="A42" s="85"/>
      <c r="B42" s="62" t="s">
        <v>102</v>
      </c>
      <c r="C42" s="63" t="s">
        <v>103</v>
      </c>
      <c r="D42" s="41" t="s">
        <v>105</v>
      </c>
      <c r="E42" s="31">
        <v>1</v>
      </c>
      <c r="F42" s="22"/>
    </row>
    <row r="43" spans="1:6" s="4" customFormat="1" ht="28.5" customHeight="1">
      <c r="A43" s="85"/>
      <c r="B43" s="88" t="s">
        <v>16</v>
      </c>
      <c r="C43" s="89"/>
      <c r="D43" s="89"/>
      <c r="E43" s="18">
        <f>SUM(E44:E52)/E68</f>
        <v>0.18367346938775511</v>
      </c>
      <c r="F43" s="20"/>
    </row>
    <row r="44" spans="1:6" s="8" customFormat="1" ht="20" customHeight="1">
      <c r="A44" s="85"/>
      <c r="B44" s="93" t="s">
        <v>35</v>
      </c>
      <c r="C44" s="61" t="s">
        <v>36</v>
      </c>
      <c r="D44" s="83" t="s">
        <v>101</v>
      </c>
      <c r="E44" s="25">
        <v>1</v>
      </c>
      <c r="F44" s="22"/>
    </row>
    <row r="45" spans="1:6" s="8" customFormat="1" ht="20" customHeight="1">
      <c r="A45" s="85"/>
      <c r="B45" s="94"/>
      <c r="C45" s="43" t="s">
        <v>37</v>
      </c>
      <c r="D45" s="83"/>
      <c r="E45" s="25">
        <v>1</v>
      </c>
      <c r="F45" s="22"/>
    </row>
    <row r="46" spans="1:6" s="8" customFormat="1" ht="20" customHeight="1">
      <c r="A46" s="85"/>
      <c r="B46" s="95"/>
      <c r="C46" s="61" t="s">
        <v>38</v>
      </c>
      <c r="D46" s="83"/>
      <c r="E46" s="25">
        <v>1</v>
      </c>
      <c r="F46" s="22"/>
    </row>
    <row r="47" spans="1:6" s="8" customFormat="1" ht="23.25" customHeight="1">
      <c r="A47" s="66"/>
      <c r="B47" s="50" t="s">
        <v>45</v>
      </c>
      <c r="C47" s="49" t="s">
        <v>47</v>
      </c>
      <c r="D47" s="83" t="s">
        <v>46</v>
      </c>
      <c r="E47" s="25">
        <v>1</v>
      </c>
      <c r="F47" s="22"/>
    </row>
    <row r="48" spans="1:6" s="8" customFormat="1" ht="19" customHeight="1">
      <c r="A48" s="66"/>
      <c r="B48" s="50"/>
      <c r="C48" s="49" t="s">
        <v>48</v>
      </c>
      <c r="D48" s="83"/>
      <c r="E48" s="25">
        <v>1</v>
      </c>
      <c r="F48" s="22"/>
    </row>
    <row r="49" spans="1:6" s="8" customFormat="1" ht="24" customHeight="1">
      <c r="A49" s="66"/>
      <c r="B49" s="50" t="s">
        <v>96</v>
      </c>
      <c r="C49" s="54" t="s">
        <v>94</v>
      </c>
      <c r="D49" s="33" t="s">
        <v>95</v>
      </c>
      <c r="E49" s="25">
        <v>1</v>
      </c>
      <c r="F49" s="22"/>
    </row>
    <row r="50" spans="1:6" s="8" customFormat="1" ht="19" customHeight="1">
      <c r="A50" s="66"/>
      <c r="B50" s="50"/>
      <c r="C50" s="53" t="s">
        <v>97</v>
      </c>
      <c r="D50" s="33" t="s">
        <v>99</v>
      </c>
      <c r="E50" s="25">
        <v>1</v>
      </c>
      <c r="F50" s="22"/>
    </row>
    <row r="51" spans="1:6" s="8" customFormat="1" ht="19" customHeight="1">
      <c r="A51" s="66"/>
      <c r="B51" s="50"/>
      <c r="C51" s="53" t="s">
        <v>98</v>
      </c>
      <c r="D51" s="33" t="s">
        <v>110</v>
      </c>
      <c r="E51" s="25">
        <v>2</v>
      </c>
      <c r="F51" s="22"/>
    </row>
    <row r="52" spans="1:6" s="8" customFormat="1" ht="20" customHeight="1" thickBot="1">
      <c r="A52" s="70">
        <f>E28+E36+E40+E43</f>
        <v>0.38775510204081631</v>
      </c>
      <c r="B52" s="47"/>
      <c r="C52" s="44"/>
      <c r="D52" s="45"/>
      <c r="E52" s="32"/>
      <c r="F52" s="22"/>
    </row>
    <row r="53" spans="1:6" s="4" customFormat="1" ht="20" customHeight="1">
      <c r="A53" s="84" t="s">
        <v>6</v>
      </c>
      <c r="B53" s="86" t="s">
        <v>17</v>
      </c>
      <c r="C53" s="87"/>
      <c r="D53" s="87"/>
      <c r="E53" s="17">
        <f>SUM(E54:E60)/E68</f>
        <v>0.12244897959183673</v>
      </c>
      <c r="F53" s="20"/>
    </row>
    <row r="54" spans="1:6" s="8" customFormat="1" ht="20" customHeight="1">
      <c r="A54" s="85"/>
      <c r="B54" s="46" t="s">
        <v>70</v>
      </c>
      <c r="C54" s="51" t="s">
        <v>71</v>
      </c>
      <c r="D54" s="76" t="s">
        <v>73</v>
      </c>
      <c r="E54" s="25">
        <v>1</v>
      </c>
      <c r="F54" s="22"/>
    </row>
    <row r="55" spans="1:6" s="8" customFormat="1" ht="20" customHeight="1">
      <c r="A55" s="85"/>
      <c r="B55" s="46"/>
      <c r="C55" s="51" t="s">
        <v>72</v>
      </c>
      <c r="D55" s="77"/>
      <c r="E55" s="25">
        <v>1</v>
      </c>
      <c r="F55" s="22"/>
    </row>
    <row r="56" spans="1:6" s="8" customFormat="1" ht="20" customHeight="1">
      <c r="A56" s="85"/>
      <c r="B56" s="46"/>
      <c r="C56" s="51" t="s">
        <v>74</v>
      </c>
      <c r="D56" s="21" t="s">
        <v>75</v>
      </c>
      <c r="E56" s="25">
        <v>1</v>
      </c>
      <c r="F56" s="22"/>
    </row>
    <row r="57" spans="1:6" s="8" customFormat="1" ht="20" customHeight="1">
      <c r="A57" s="85"/>
      <c r="B57" s="46"/>
      <c r="C57" s="51" t="s">
        <v>76</v>
      </c>
      <c r="D57" s="21" t="s">
        <v>77</v>
      </c>
      <c r="E57" s="25">
        <v>1</v>
      </c>
      <c r="F57" s="22"/>
    </row>
    <row r="58" spans="1:6" s="8" customFormat="1" ht="20" customHeight="1">
      <c r="A58" s="85"/>
      <c r="B58" s="78" t="s">
        <v>78</v>
      </c>
      <c r="C58" s="55" t="s">
        <v>79</v>
      </c>
      <c r="D58" s="83" t="s">
        <v>77</v>
      </c>
      <c r="E58" s="25">
        <v>1</v>
      </c>
      <c r="F58" s="22"/>
    </row>
    <row r="59" spans="1:6" s="8" customFormat="1" ht="20" customHeight="1">
      <c r="A59" s="85"/>
      <c r="B59" s="79"/>
      <c r="C59" s="55" t="s">
        <v>80</v>
      </c>
      <c r="D59" s="83"/>
      <c r="E59" s="25">
        <v>1</v>
      </c>
      <c r="F59" s="22"/>
    </row>
    <row r="60" spans="1:6" s="8" customFormat="1" ht="23" customHeight="1">
      <c r="A60" s="85"/>
      <c r="B60" s="36"/>
      <c r="C60" s="37"/>
      <c r="D60" s="37"/>
      <c r="E60" s="35"/>
      <c r="F60" s="22"/>
    </row>
    <row r="61" spans="1:6" s="4" customFormat="1" ht="25.5" customHeight="1">
      <c r="A61" s="85"/>
      <c r="B61" s="88" t="s">
        <v>18</v>
      </c>
      <c r="C61" s="89"/>
      <c r="D61" s="89"/>
      <c r="E61" s="18">
        <f>SUM(E62:E64)/E68</f>
        <v>6.1224489795918366E-2</v>
      </c>
      <c r="F61" s="20"/>
    </row>
    <row r="62" spans="1:6" s="8" customFormat="1" ht="24" customHeight="1">
      <c r="A62" s="85"/>
      <c r="B62" s="46" t="s">
        <v>58</v>
      </c>
      <c r="C62" s="51" t="s">
        <v>59</v>
      </c>
      <c r="D62" s="21" t="s">
        <v>60</v>
      </c>
      <c r="E62" s="25">
        <v>2</v>
      </c>
      <c r="F62" s="22"/>
    </row>
    <row r="63" spans="1:6" s="8" customFormat="1" ht="38.25" customHeight="1">
      <c r="A63" s="85"/>
      <c r="B63" s="50" t="s">
        <v>63</v>
      </c>
      <c r="C63" s="53" t="s">
        <v>64</v>
      </c>
      <c r="D63" s="21" t="s">
        <v>69</v>
      </c>
      <c r="E63" s="25">
        <v>1</v>
      </c>
      <c r="F63" s="22"/>
    </row>
    <row r="64" spans="1:6" s="8" customFormat="1" ht="20" customHeight="1">
      <c r="A64" s="85"/>
      <c r="B64" s="34"/>
      <c r="C64" s="42"/>
      <c r="D64" s="37"/>
      <c r="E64" s="35"/>
      <c r="F64" s="22"/>
    </row>
    <row r="65" spans="1:6" s="4" customFormat="1" ht="26.25" customHeight="1">
      <c r="A65" s="85"/>
      <c r="B65" s="88" t="s">
        <v>19</v>
      </c>
      <c r="C65" s="89"/>
      <c r="D65" s="89"/>
      <c r="E65" s="18">
        <f>SUM(E66:E66)/E68</f>
        <v>0</v>
      </c>
      <c r="F65" s="30">
        <f>E65+E61+E53+E43+E40+E36+E28+E25+E23+E18+E8+E6+E3</f>
        <v>1</v>
      </c>
    </row>
    <row r="66" spans="1:6" s="8" customFormat="1" ht="19.5" customHeight="1" thickBot="1">
      <c r="A66" s="71">
        <f>E53+E61+E65</f>
        <v>0.18367346938775508</v>
      </c>
      <c r="B66" s="26"/>
      <c r="C66" s="27"/>
      <c r="D66" s="27"/>
      <c r="E66" s="28"/>
      <c r="F66" s="22"/>
    </row>
    <row r="67" spans="1:6" ht="15" customHeight="1">
      <c r="A67" s="8"/>
      <c r="B67" s="5"/>
      <c r="C67" s="5"/>
    </row>
    <row r="68" spans="1:6" ht="23" customHeight="1">
      <c r="A68" s="29">
        <f>A66+A52+A27+A22+A7</f>
        <v>1</v>
      </c>
      <c r="E68" s="75">
        <f>SUM(E4+E5+E7+E9+E10+E13+E17+E22+E24+E26++E27+E30+E35+E39+E42+E52+E54+E60+E62+E64+E66+E11+E12+E14+E15+E16+E19+E20+E21+E29+E31+E32+E33+E34+E37+E38+E41+E44+E45+E46+E47+E48+E49+E50+E51+E55+E56+E57+E58+E59+E63)</f>
        <v>49</v>
      </c>
      <c r="F68" s="75">
        <f>E4+E14+E15+E19+E20+E21+E62</f>
        <v>12</v>
      </c>
    </row>
    <row r="70" spans="1:6">
      <c r="B70" s="5"/>
      <c r="C70" s="5"/>
    </row>
    <row r="73" spans="1:6">
      <c r="B73" s="5"/>
      <c r="C73" s="5"/>
    </row>
  </sheetData>
  <mergeCells count="34">
    <mergeCell ref="A23:A26"/>
    <mergeCell ref="B3:D3"/>
    <mergeCell ref="B6:D6"/>
    <mergeCell ref="B8:D8"/>
    <mergeCell ref="B18:D18"/>
    <mergeCell ref="B9:B13"/>
    <mergeCell ref="B23:D23"/>
    <mergeCell ref="B25:D25"/>
    <mergeCell ref="D9:D11"/>
    <mergeCell ref="B14:B15"/>
    <mergeCell ref="D12:D13"/>
    <mergeCell ref="B20:B21"/>
    <mergeCell ref="D14:D15"/>
    <mergeCell ref="A3:A6"/>
    <mergeCell ref="A8:A18"/>
    <mergeCell ref="A53:A65"/>
    <mergeCell ref="B53:D53"/>
    <mergeCell ref="B61:D61"/>
    <mergeCell ref="B65:D65"/>
    <mergeCell ref="A28:A46"/>
    <mergeCell ref="D32:D33"/>
    <mergeCell ref="D47:D48"/>
    <mergeCell ref="B36:D36"/>
    <mergeCell ref="B28:D28"/>
    <mergeCell ref="D30:D31"/>
    <mergeCell ref="B40:D40"/>
    <mergeCell ref="B43:D43"/>
    <mergeCell ref="B44:B46"/>
    <mergeCell ref="B30:B31"/>
    <mergeCell ref="D54:D55"/>
    <mergeCell ref="B58:B59"/>
    <mergeCell ref="B32:B34"/>
    <mergeCell ref="D44:D46"/>
    <mergeCell ref="D58:D59"/>
  </mergeCells>
  <phoneticPr fontId="5" type="noConversion"/>
  <pageMargins left="0.75" right="0.75" top="1" bottom="1" header="0.5" footer="0.5"/>
  <pageSetup paperSize="9" scale="8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 CO-ACT-CE-IP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Berera</dc:creator>
  <cp:lastModifiedBy>Michel Rage</cp:lastModifiedBy>
  <cp:lastPrinted>2012-12-11T09:30:22Z</cp:lastPrinted>
  <dcterms:created xsi:type="dcterms:W3CDTF">2012-01-18T10:39:06Z</dcterms:created>
  <dcterms:modified xsi:type="dcterms:W3CDTF">2012-12-17T15:37:20Z</dcterms:modified>
</cp:coreProperties>
</file>