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624"/>
  <workbookPr showInkAnnotation="0" autoCompressPictures="0"/>
  <bookViews>
    <workbookView xWindow="2200" yWindow="460" windowWidth="26060" windowHeight="20620" tabRatio="500"/>
  </bookViews>
  <sheets>
    <sheet name="INVENTAIRE CO-ACT-CE-IP" sheetId="4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1" i="4" l="1"/>
  <c r="E28" i="4"/>
  <c r="E13" i="4"/>
  <c r="E3" i="4"/>
  <c r="E7" i="4"/>
  <c r="A8" i="4"/>
  <c r="E9" i="4"/>
  <c r="A15" i="4"/>
  <c r="E20" i="4"/>
  <c r="E22" i="4"/>
  <c r="E26" i="4"/>
  <c r="A37" i="4"/>
  <c r="E40" i="4"/>
  <c r="E43" i="4"/>
  <c r="E48" i="4"/>
  <c r="A49" i="4"/>
  <c r="E16" i="4"/>
  <c r="E18" i="4"/>
  <c r="A19" i="4"/>
  <c r="A51" i="4"/>
  <c r="F48" i="4"/>
</calcChain>
</file>

<file path=xl/sharedStrings.xml><?xml version="1.0" encoding="utf-8"?>
<sst xmlns="http://schemas.openxmlformats.org/spreadsheetml/2006/main" count="100" uniqueCount="96">
  <si>
    <t>Poids</t>
  </si>
  <si>
    <t>Activités proposées</t>
  </si>
  <si>
    <t>O1 -  Caractériser des systèmes privilégiant un usage raisonné du point de vue développement durable</t>
  </si>
  <si>
    <t>O2 - Identifier les éléments permettant la limitation de l’Impact environnemental d’un système et de ses constituants</t>
  </si>
  <si>
    <t xml:space="preserve">O3 - Identifier les éléments influents du développement d’un système  </t>
  </si>
  <si>
    <t>O4 - Décoder l’organisation fonctionnelle, structurelle et logicielle d’un système</t>
  </si>
  <si>
    <t>O5 - Utiliser un modèle de comportement pour prédire un fonctionnement ou valider une performance</t>
  </si>
  <si>
    <t>CO1.1. Justifier les choix des matériaux, des structures d’un système et les énergies mises en oeuvre dans une approche de développement durable</t>
  </si>
  <si>
    <t>CO1.2. Justifier le choix d’une solution selon des contraintes d’ergonomie et d’effets sur la santé de l’homme et du vivant</t>
  </si>
  <si>
    <t>CO2.1. Identifier les flux et la forme de l’énergie, caractériser ses transformations et/ou modulations et estimer l’efficacité énergétique globale d’un système</t>
  </si>
  <si>
    <t>CO2.2. Justifier les solutions constructives d’un système au regard des impacts environnementaux et économiques engendrés tout au long de son cycle de vie</t>
  </si>
  <si>
    <t>CO3.1. Décoder le cahier des charges fonctionnel d’un système</t>
  </si>
  <si>
    <t>CO3.2. Évaluer la compétitivité d’un système d’un point de vue technique et économique</t>
  </si>
  <si>
    <t>CO4.1. Identifier et caractériser les fonctions et les constituants d’un système ainsi que ses entrées/sorties</t>
  </si>
  <si>
    <t>CO4.2. Identifier et caractériser l’agencement matériel et/ou logiciel d’un système</t>
  </si>
  <si>
    <t>CO4.3. Identifier et caractériser le fonctionnement temporel d’un système</t>
  </si>
  <si>
    <t>CO4.4. Identifier et caractériser des solutions techniques relatives aux matériaux, à la structure, à l’énergie et aux informations (acquisition, traitement, transmission) d’un système</t>
  </si>
  <si>
    <t>CO5.1. Expliquer des éléments d’une modélisation proposée relative au comportement de tout ou partie d’un système</t>
  </si>
  <si>
    <t>CO5.2. Identifier des variables internes et externes utiles à une modélisation, simuler et valider le comportement du modèle</t>
  </si>
  <si>
    <t>CO5.3. Évaluer un écart entre le comportement du réel et le comportement du modèle en fonction des paramètres proposés</t>
  </si>
  <si>
    <t>N° question</t>
  </si>
  <si>
    <t>Analyser les relations fonctions - matériau -  impact environnemental</t>
  </si>
  <si>
    <t>Indicateurs de résultat</t>
  </si>
  <si>
    <t>Conclure sur le respect d'une exigence</t>
  </si>
  <si>
    <t>Calculer une énergie</t>
  </si>
  <si>
    <t>Comparer deux résultats de simulation</t>
  </si>
  <si>
    <t>Le résultat du calcul est exact</t>
  </si>
  <si>
    <t>Les conclusions sont pertinentes en regard des calculs effectués</t>
  </si>
  <si>
    <t>Les calculs sont effectués sans erreur</t>
  </si>
  <si>
    <t>Les différences entre les 2 simulations sont commentées de manière pertinente</t>
  </si>
  <si>
    <t>Grille d'analyse des compétences - sujet 0 bac STI2D</t>
  </si>
  <si>
    <t>Identifier des éléments montrant une démarche d'éco-construction</t>
  </si>
  <si>
    <t>Les éléments demandés sont tous repérés</t>
  </si>
  <si>
    <t>Identifier des matériaux recyclables utilisés dans un système</t>
  </si>
  <si>
    <t>Les matériaux sont tous repérés</t>
  </si>
  <si>
    <t>Identifier un cheminement dans un bâtiment public permettant de respecter des contraintes de qualité sanitaire</t>
  </si>
  <si>
    <t>Les cheminements sont établis sans erreur lié aux contraintes</t>
  </si>
  <si>
    <t>Identifier les technologies physiques utilisées dans un réseau local</t>
  </si>
  <si>
    <t>Les technologies sont toutes nommée sans erreur</t>
  </si>
  <si>
    <t>Identifier le rôle d'un composant</t>
  </si>
  <si>
    <t>Le rôle est correctement décrit</t>
  </si>
  <si>
    <t>Q5</t>
  </si>
  <si>
    <t>Q6</t>
  </si>
  <si>
    <t>L'adresse privée est correctement exprimée</t>
  </si>
  <si>
    <t>L'adresse publique est correctement exprimée</t>
  </si>
  <si>
    <t>Déterminer les valeurs des adresses IP d'un routeur ADSL</t>
  </si>
  <si>
    <t>Déterminer les valeurs de paramétrages d'un réseau</t>
  </si>
  <si>
    <t>Le masque de réseau est correctement exprimée</t>
  </si>
  <si>
    <t>Le principe de calcul de l'adresse est coorectement énoncé</t>
  </si>
  <si>
    <t>La valeur de l'adresse est juste</t>
  </si>
  <si>
    <t>Q7</t>
  </si>
  <si>
    <t>Q4</t>
  </si>
  <si>
    <t>Les éléments de justification sont corrects</t>
  </si>
  <si>
    <t>Q8</t>
  </si>
  <si>
    <t>Justifier la possibilité donnée à plusieurs éléments de communiquer entre eux</t>
  </si>
  <si>
    <t>Caractériser les conditions de communication d'un élément de réseau privé vers internet</t>
  </si>
  <si>
    <t>Le paramètre a déclarer est correctement identifié</t>
  </si>
  <si>
    <t>La valeur du paramètre est correcte</t>
  </si>
  <si>
    <t>Q2</t>
  </si>
  <si>
    <t>Q1</t>
  </si>
  <si>
    <t>Q3</t>
  </si>
  <si>
    <t>Q9</t>
  </si>
  <si>
    <t>Q10</t>
  </si>
  <si>
    <t>Q13</t>
  </si>
  <si>
    <t>Analyser un diagramme de séquence</t>
  </si>
  <si>
    <t>Q11</t>
  </si>
  <si>
    <t>Les données littérales sont bien repérées</t>
  </si>
  <si>
    <t>Les transmissions d'informations entre éléments sont comprises</t>
  </si>
  <si>
    <t>Q12</t>
  </si>
  <si>
    <t>Q14</t>
  </si>
  <si>
    <t>La justification du modèle est pertinente</t>
  </si>
  <si>
    <t>Dimensionner une élément de structure selon un critère de déformation</t>
  </si>
  <si>
    <t>Au moins un calcul de moment quadratique est juste</t>
  </si>
  <si>
    <t>Choisir un élément de structure en fonction d'une condition de résistance</t>
  </si>
  <si>
    <t>Au moins un des choix est pertinent selon les résultats calculatoires</t>
  </si>
  <si>
    <t>Q15</t>
  </si>
  <si>
    <t>Q16</t>
  </si>
  <si>
    <t>Exploiter les résultats d'une simulation</t>
  </si>
  <si>
    <t>Q17</t>
  </si>
  <si>
    <t>Q18</t>
  </si>
  <si>
    <t xml:space="preserve">Identifier les cibles HQE </t>
  </si>
  <si>
    <t>Le bilan produit est correct</t>
  </si>
  <si>
    <t>Q19</t>
  </si>
  <si>
    <t>Justifier l'allure des courbes de réponse d'une simulation d'un composant</t>
  </si>
  <si>
    <t>La justification du résultat est pertinente</t>
  </si>
  <si>
    <t>Validerr un modèle de liaison par les résultats d'une simulation</t>
  </si>
  <si>
    <t>Q20</t>
  </si>
  <si>
    <t>Calculer un rendement</t>
  </si>
  <si>
    <t>L'expression du rendement est juste</t>
  </si>
  <si>
    <t>Q21</t>
  </si>
  <si>
    <t>Q22</t>
  </si>
  <si>
    <t xml:space="preserve">Les résultats des calculs des différentes énergies sont exacts </t>
  </si>
  <si>
    <r>
      <t>Tous</t>
    </r>
    <r>
      <rPr>
        <sz val="11"/>
        <color theme="4"/>
        <rFont val="Arial"/>
      </rPr>
      <t xml:space="preserve"> les critères d'analyse sont correctement commentés</t>
    </r>
  </si>
  <si>
    <t>Calculer un gain d'émission de CO2</t>
  </si>
  <si>
    <t>Les calculs sont justes</t>
  </si>
  <si>
    <t>Q23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</si>
</sst>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2"/>
      <color theme="1"/>
      <name val="Calibri"/>
      <family val="2"/>
      <scheme val="minor"/>
    </font>
    <font>
      <sz val="12"/>
      <name val="Arial"/>
      <charset val="204"/>
    </font>
    <font>
      <b/>
      <sz val="14"/>
      <name val="Arial"/>
      <charset val="204"/>
    </font>
    <font>
      <sz val="14"/>
      <name val="Arial"/>
      <charset val="204"/>
    </font>
    <font>
      <sz val="11"/>
      <name val="Arial"/>
      <charset val="204"/>
    </font>
    <font>
      <sz val="10"/>
      <name val="Arial"/>
      <charset val="204"/>
    </font>
    <font>
      <sz val="8"/>
      <name val="Calibri"/>
      <family val="2"/>
    </font>
    <font>
      <b/>
      <sz val="10"/>
      <name val="Arial"/>
      <charset val="204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</font>
    <font>
      <sz val="10"/>
      <color theme="1"/>
      <name val="Arial"/>
    </font>
    <font>
      <sz val="10"/>
      <color theme="3" tint="0.3999755851924192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sz val="11"/>
      <color theme="3" tint="0.39997558519241921"/>
      <name val="Arial"/>
    </font>
    <font>
      <sz val="10"/>
      <color theme="4"/>
      <name val="Arial"/>
    </font>
    <font>
      <u/>
      <sz val="11"/>
      <color theme="4"/>
      <name val="Arial"/>
    </font>
    <font>
      <sz val="11"/>
      <color theme="4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1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left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left" vertical="center"/>
    </xf>
    <xf numFmtId="164" fontId="4" fillId="0" borderId="0" xfId="0" applyNumberFormat="1" applyFont="1" applyFill="1" applyBorder="1" applyAlignment="1">
      <alignment horizontal="left" vertical="center" wrapText="1"/>
    </xf>
    <xf numFmtId="0" fontId="11" fillId="0" borderId="16" xfId="0" applyNumberFormat="1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12" fillId="0" borderId="16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12" fillId="0" borderId="15" xfId="0" applyNumberFormat="1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7" fillId="0" borderId="16" xfId="0" applyFont="1" applyFill="1" applyBorder="1" applyAlignment="1">
      <alignment horizontal="left" vertical="center" wrapText="1"/>
    </xf>
    <xf numFmtId="0" fontId="17" fillId="0" borderId="15" xfId="0" applyNumberFormat="1" applyFont="1" applyFill="1" applyBorder="1" applyAlignment="1">
      <alignment vertical="center" wrapText="1"/>
    </xf>
    <xf numFmtId="0" fontId="17" fillId="0" borderId="16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164" fontId="9" fillId="0" borderId="35" xfId="0" applyNumberFormat="1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2" fillId="0" borderId="15" xfId="0" applyNumberFormat="1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33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164" fontId="9" fillId="0" borderId="35" xfId="0" applyNumberFormat="1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12" fillId="3" borderId="29" xfId="0" applyFont="1" applyFill="1" applyBorder="1" applyAlignment="1">
      <alignment horizontal="left" vertical="center" wrapText="1"/>
    </xf>
    <xf numFmtId="0" fontId="12" fillId="3" borderId="33" xfId="0" applyFont="1" applyFill="1" applyBorder="1" applyAlignment="1">
      <alignment horizontal="left" vertical="center" wrapText="1"/>
    </xf>
    <xf numFmtId="0" fontId="12" fillId="3" borderId="30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2" fillId="0" borderId="18" xfId="0" applyNumberFormat="1" applyFont="1" applyFill="1" applyBorder="1" applyAlignment="1">
      <alignment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5" fillId="3" borderId="12" xfId="0" applyNumberFormat="1" applyFont="1" applyFill="1" applyBorder="1" applyAlignment="1">
      <alignment horizontal="left" vertical="center" wrapText="1"/>
    </xf>
    <xf numFmtId="0" fontId="4" fillId="3" borderId="11" xfId="0" applyNumberFormat="1" applyFont="1" applyFill="1" applyBorder="1" applyAlignment="1">
      <alignment horizontal="left" vertical="center" wrapText="1"/>
    </xf>
    <xf numFmtId="0" fontId="4" fillId="3" borderId="32" xfId="0" applyNumberFormat="1" applyFont="1" applyFill="1" applyBorder="1" applyAlignment="1">
      <alignment horizontal="left" vertical="center" wrapText="1"/>
    </xf>
    <xf numFmtId="164" fontId="5" fillId="2" borderId="9" xfId="0" applyNumberFormat="1" applyFont="1" applyFill="1" applyBorder="1" applyAlignment="1">
      <alignment horizontal="right" vertical="center" wrapText="1"/>
    </xf>
    <xf numFmtId="164" fontId="5" fillId="2" borderId="12" xfId="0" applyNumberFormat="1" applyFont="1" applyFill="1" applyBorder="1" applyAlignment="1">
      <alignment horizontal="right" vertical="center" wrapText="1"/>
    </xf>
    <xf numFmtId="164" fontId="4" fillId="2" borderId="10" xfId="0" applyNumberFormat="1" applyFont="1" applyFill="1" applyBorder="1" applyAlignment="1">
      <alignment horizontal="right" vertical="center" wrapText="1"/>
    </xf>
    <xf numFmtId="164" fontId="4" fillId="2" borderId="9" xfId="0" applyNumberFormat="1" applyFont="1" applyFill="1" applyBorder="1" applyAlignment="1">
      <alignment horizontal="right" vertical="center" wrapText="1"/>
    </xf>
    <xf numFmtId="164" fontId="4" fillId="2" borderId="11" xfId="0" applyNumberFormat="1" applyFont="1" applyFill="1" applyBorder="1" applyAlignment="1">
      <alignment horizontal="right" vertical="center" wrapText="1"/>
    </xf>
    <xf numFmtId="164" fontId="5" fillId="0" borderId="1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/>
    </xf>
  </cellXfs>
  <cellStyles count="2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topLeftCell="A14" workbookViewId="0">
      <selection activeCell="D51" sqref="D51"/>
    </sheetView>
  </sheetViews>
  <sheetFormatPr baseColWidth="10" defaultColWidth="10.83203125" defaultRowHeight="13" x14ac:dyDescent="0"/>
  <cols>
    <col min="1" max="1" width="41.6640625" style="9" customWidth="1"/>
    <col min="2" max="2" width="56.1640625" style="7" customWidth="1"/>
    <col min="3" max="3" width="63.1640625" style="7" customWidth="1"/>
    <col min="4" max="4" width="16.5" style="7" customWidth="1"/>
    <col min="5" max="5" width="9.33203125" style="6" customWidth="1"/>
    <col min="6" max="16384" width="10.83203125" style="6"/>
  </cols>
  <sheetData>
    <row r="1" spans="1:6" s="1" customFormat="1" ht="18" customHeight="1" thickBot="1">
      <c r="A1" s="12" t="s">
        <v>30</v>
      </c>
      <c r="C1" s="2"/>
      <c r="D1" s="2"/>
    </row>
    <row r="2" spans="1:6" s="3" customFormat="1" ht="21" customHeight="1" thickBot="1">
      <c r="A2" s="10"/>
      <c r="B2" s="13" t="s">
        <v>1</v>
      </c>
      <c r="C2" s="13" t="s">
        <v>22</v>
      </c>
      <c r="D2" s="13" t="s">
        <v>20</v>
      </c>
      <c r="E2" s="95" t="s">
        <v>0</v>
      </c>
    </row>
    <row r="3" spans="1:6" s="4" customFormat="1" ht="20" customHeight="1">
      <c r="A3" s="83" t="s">
        <v>2</v>
      </c>
      <c r="B3" s="49" t="s">
        <v>7</v>
      </c>
      <c r="C3" s="50"/>
      <c r="D3" s="51"/>
      <c r="E3" s="99">
        <f>SUM(E4:E6)/E51</f>
        <v>9.7560975609756101E-2</v>
      </c>
      <c r="F3" s="14"/>
    </row>
    <row r="4" spans="1:6" s="33" customFormat="1" ht="20" customHeight="1">
      <c r="A4" s="82"/>
      <c r="B4" s="34" t="s">
        <v>33</v>
      </c>
      <c r="C4" s="73" t="s">
        <v>34</v>
      </c>
      <c r="D4" s="32" t="s">
        <v>58</v>
      </c>
      <c r="E4" s="96">
        <v>1</v>
      </c>
      <c r="F4" s="29"/>
    </row>
    <row r="5" spans="1:6" s="4" customFormat="1" ht="20" customHeight="1">
      <c r="A5" s="82"/>
      <c r="B5" s="34" t="s">
        <v>21</v>
      </c>
      <c r="C5" s="72" t="s">
        <v>92</v>
      </c>
      <c r="D5" s="15" t="s">
        <v>76</v>
      </c>
      <c r="E5" s="94">
        <v>2</v>
      </c>
      <c r="F5" s="14"/>
    </row>
    <row r="6" spans="1:6" s="4" customFormat="1" ht="27" customHeight="1">
      <c r="A6" s="82"/>
      <c r="B6" s="34" t="s">
        <v>80</v>
      </c>
      <c r="C6" s="44" t="s">
        <v>81</v>
      </c>
      <c r="D6" s="15" t="s">
        <v>82</v>
      </c>
      <c r="E6" s="17">
        <v>1</v>
      </c>
      <c r="F6" s="14"/>
    </row>
    <row r="7" spans="1:6" s="4" customFormat="1" ht="20" customHeight="1">
      <c r="A7" s="82"/>
      <c r="B7" s="52" t="s">
        <v>8</v>
      </c>
      <c r="C7" s="53"/>
      <c r="D7" s="54"/>
      <c r="E7" s="100">
        <f>SUM(E8:E8)/E51</f>
        <v>4.878048780487805E-2</v>
      </c>
      <c r="F7" s="14"/>
    </row>
    <row r="8" spans="1:6" s="8" customFormat="1" ht="29" customHeight="1" thickBot="1">
      <c r="A8" s="84">
        <f>E3+E7</f>
        <v>0.14634146341463417</v>
      </c>
      <c r="B8" s="28" t="s">
        <v>35</v>
      </c>
      <c r="C8" s="71" t="s">
        <v>36</v>
      </c>
      <c r="D8" s="11" t="s">
        <v>60</v>
      </c>
      <c r="E8" s="38">
        <v>2</v>
      </c>
      <c r="F8" s="16"/>
    </row>
    <row r="9" spans="1:6" s="4" customFormat="1" ht="20" customHeight="1">
      <c r="A9" s="83" t="s">
        <v>3</v>
      </c>
      <c r="B9" s="49" t="s">
        <v>9</v>
      </c>
      <c r="C9" s="50"/>
      <c r="D9" s="50"/>
      <c r="E9" s="99">
        <f>SUM(E10:E12)/E51</f>
        <v>0.12195121951219512</v>
      </c>
      <c r="F9" s="14"/>
    </row>
    <row r="10" spans="1:6" s="8" customFormat="1" ht="20" customHeight="1">
      <c r="A10" s="82"/>
      <c r="B10" s="68" t="s">
        <v>87</v>
      </c>
      <c r="C10" s="69" t="s">
        <v>88</v>
      </c>
      <c r="D10" s="55" t="s">
        <v>89</v>
      </c>
      <c r="E10" s="17">
        <v>2</v>
      </c>
      <c r="F10" s="16"/>
    </row>
    <row r="11" spans="1:6" s="8" customFormat="1" ht="20" customHeight="1">
      <c r="A11" s="82"/>
      <c r="B11" s="68"/>
      <c r="C11" s="69" t="s">
        <v>26</v>
      </c>
      <c r="D11" s="55"/>
      <c r="E11" s="17">
        <v>1</v>
      </c>
      <c r="F11" s="16"/>
    </row>
    <row r="12" spans="1:6" s="8" customFormat="1" ht="20" customHeight="1">
      <c r="A12" s="82"/>
      <c r="B12" s="70" t="s">
        <v>24</v>
      </c>
      <c r="C12" s="69" t="s">
        <v>91</v>
      </c>
      <c r="D12" s="42" t="s">
        <v>90</v>
      </c>
      <c r="E12" s="17">
        <v>2</v>
      </c>
      <c r="F12" s="16"/>
    </row>
    <row r="13" spans="1:6" s="4" customFormat="1" ht="20" customHeight="1">
      <c r="A13" s="82"/>
      <c r="B13" s="52" t="s">
        <v>10</v>
      </c>
      <c r="C13" s="53"/>
      <c r="D13" s="53"/>
      <c r="E13" s="101">
        <f>SUM(E14:E15)/E51</f>
        <v>9.7560975609756101E-2</v>
      </c>
      <c r="F13" s="14"/>
    </row>
    <row r="14" spans="1:6" s="4" customFormat="1" ht="20" customHeight="1">
      <c r="A14" s="30"/>
      <c r="B14" s="34" t="s">
        <v>31</v>
      </c>
      <c r="C14" s="73" t="s">
        <v>32</v>
      </c>
      <c r="D14" s="32" t="s">
        <v>59</v>
      </c>
      <c r="E14" s="97">
        <v>2</v>
      </c>
      <c r="F14" s="14"/>
    </row>
    <row r="15" spans="1:6" s="8" customFormat="1" ht="20" customHeight="1" thickBot="1">
      <c r="A15" s="84">
        <f>E9+E13</f>
        <v>0.21951219512195122</v>
      </c>
      <c r="B15" s="28" t="s">
        <v>93</v>
      </c>
      <c r="C15" s="71" t="s">
        <v>94</v>
      </c>
      <c r="D15" s="11" t="s">
        <v>95</v>
      </c>
      <c r="E15" s="38">
        <v>2</v>
      </c>
      <c r="F15" s="16"/>
    </row>
    <row r="16" spans="1:6" s="4" customFormat="1" ht="20" customHeight="1">
      <c r="A16" s="47" t="s">
        <v>4</v>
      </c>
      <c r="B16" s="49" t="s">
        <v>11</v>
      </c>
      <c r="C16" s="50"/>
      <c r="D16" s="50"/>
      <c r="E16" s="102">
        <f>SUM(E17:E17)/E51</f>
        <v>0</v>
      </c>
      <c r="F16" s="14"/>
    </row>
    <row r="17" spans="1:6" s="8" customFormat="1" ht="20" customHeight="1">
      <c r="A17" s="48"/>
      <c r="B17" s="24"/>
      <c r="C17" s="25"/>
      <c r="D17" s="25"/>
      <c r="E17" s="17"/>
      <c r="F17" s="16"/>
    </row>
    <row r="18" spans="1:6" s="4" customFormat="1" ht="20" customHeight="1">
      <c r="A18" s="48"/>
      <c r="B18" s="56" t="s">
        <v>12</v>
      </c>
      <c r="C18" s="57"/>
      <c r="D18" s="57"/>
      <c r="E18" s="103">
        <f>SUM(E19:E19)/E51</f>
        <v>4.878048780487805E-2</v>
      </c>
      <c r="F18" s="14"/>
    </row>
    <row r="19" spans="1:6" s="8" customFormat="1" ht="20" customHeight="1" thickBot="1">
      <c r="A19" s="104">
        <f>E16+E18</f>
        <v>4.878048780487805E-2</v>
      </c>
      <c r="B19" s="34" t="s">
        <v>23</v>
      </c>
      <c r="C19" s="31" t="s">
        <v>27</v>
      </c>
      <c r="D19" s="25" t="s">
        <v>63</v>
      </c>
      <c r="E19" s="17">
        <v>2</v>
      </c>
      <c r="F19" s="16"/>
    </row>
    <row r="20" spans="1:6" s="8" customFormat="1" ht="20" customHeight="1">
      <c r="A20" s="83" t="s">
        <v>5</v>
      </c>
      <c r="B20" s="58" t="s">
        <v>13</v>
      </c>
      <c r="C20" s="59"/>
      <c r="D20" s="59"/>
      <c r="E20" s="102">
        <f>SUM(E21:E21)/E51</f>
        <v>2.4390243902439025E-2</v>
      </c>
      <c r="F20" s="16"/>
    </row>
    <row r="21" spans="1:6" s="8" customFormat="1" ht="20" customHeight="1">
      <c r="A21" s="82"/>
      <c r="B21" s="34" t="s">
        <v>39</v>
      </c>
      <c r="C21" s="31" t="s">
        <v>40</v>
      </c>
      <c r="D21" s="15" t="s">
        <v>41</v>
      </c>
      <c r="E21" s="17">
        <v>1</v>
      </c>
      <c r="F21" s="16"/>
    </row>
    <row r="22" spans="1:6" s="4" customFormat="1" ht="20" customHeight="1">
      <c r="A22" s="82"/>
      <c r="B22" s="52" t="s">
        <v>14</v>
      </c>
      <c r="C22" s="53"/>
      <c r="D22" s="54"/>
      <c r="E22" s="103">
        <f>SUM(E23:E25)/E51</f>
        <v>9.7560975609756101E-2</v>
      </c>
      <c r="F22" s="14"/>
    </row>
    <row r="23" spans="1:6" s="8" customFormat="1" ht="26" customHeight="1">
      <c r="A23" s="82"/>
      <c r="B23" s="34" t="s">
        <v>54</v>
      </c>
      <c r="C23" s="31" t="s">
        <v>52</v>
      </c>
      <c r="D23" s="25" t="s">
        <v>53</v>
      </c>
      <c r="E23" s="17">
        <v>2</v>
      </c>
      <c r="F23" s="16"/>
    </row>
    <row r="24" spans="1:6" s="8" customFormat="1" ht="25" customHeight="1">
      <c r="A24" s="82"/>
      <c r="B24" s="80" t="s">
        <v>55</v>
      </c>
      <c r="C24" s="31" t="s">
        <v>56</v>
      </c>
      <c r="D24" s="25" t="s">
        <v>61</v>
      </c>
      <c r="E24" s="17">
        <v>1</v>
      </c>
      <c r="F24" s="16"/>
    </row>
    <row r="25" spans="1:6" s="8" customFormat="1" ht="25" customHeight="1">
      <c r="A25" s="82"/>
      <c r="B25" s="81"/>
      <c r="C25" s="31" t="s">
        <v>57</v>
      </c>
      <c r="D25" s="25" t="s">
        <v>62</v>
      </c>
      <c r="E25" s="17">
        <v>1</v>
      </c>
      <c r="F25" s="16"/>
    </row>
    <row r="26" spans="1:6" s="4" customFormat="1" ht="20" customHeight="1">
      <c r="A26" s="82"/>
      <c r="B26" s="60" t="s">
        <v>15</v>
      </c>
      <c r="C26" s="61"/>
      <c r="D26" s="62"/>
      <c r="E26" s="103">
        <f>SUM(E27:E27)/E51</f>
        <v>0</v>
      </c>
      <c r="F26" s="14"/>
    </row>
    <row r="27" spans="1:6" s="8" customFormat="1" ht="20" customHeight="1">
      <c r="A27" s="82"/>
      <c r="B27" s="26"/>
      <c r="C27" s="27"/>
      <c r="D27" s="27"/>
      <c r="E27" s="36"/>
      <c r="F27" s="16"/>
    </row>
    <row r="28" spans="1:6" s="4" customFormat="1" ht="28.5" customHeight="1">
      <c r="A28" s="82"/>
      <c r="B28" s="60" t="s">
        <v>16</v>
      </c>
      <c r="C28" s="61"/>
      <c r="D28" s="61"/>
      <c r="E28" s="103">
        <f>SUM(E29:E39)/E51</f>
        <v>0.24390243902439024</v>
      </c>
      <c r="F28" s="14"/>
    </row>
    <row r="29" spans="1:6" s="4" customFormat="1" ht="20" customHeight="1">
      <c r="A29" s="82"/>
      <c r="B29" s="85" t="s">
        <v>37</v>
      </c>
      <c r="C29" s="76" t="s">
        <v>38</v>
      </c>
      <c r="D29" s="77" t="s">
        <v>51</v>
      </c>
      <c r="E29" s="98">
        <v>1</v>
      </c>
      <c r="F29" s="14"/>
    </row>
    <row r="30" spans="1:6" s="4" customFormat="1" ht="25" customHeight="1">
      <c r="A30" s="82"/>
      <c r="B30" s="86" t="s">
        <v>45</v>
      </c>
      <c r="C30" s="76" t="s">
        <v>43</v>
      </c>
      <c r="D30" s="77" t="s">
        <v>42</v>
      </c>
      <c r="E30" s="98">
        <v>1</v>
      </c>
      <c r="F30" s="14"/>
    </row>
    <row r="31" spans="1:6" s="4" customFormat="1" ht="16" customHeight="1">
      <c r="A31" s="82"/>
      <c r="B31" s="87"/>
      <c r="C31" s="76" t="s">
        <v>44</v>
      </c>
      <c r="D31" s="77" t="s">
        <v>42</v>
      </c>
      <c r="E31" s="98">
        <v>1</v>
      </c>
      <c r="F31" s="14"/>
    </row>
    <row r="32" spans="1:6" s="4" customFormat="1" ht="16" customHeight="1">
      <c r="A32" s="82"/>
      <c r="B32" s="86" t="s">
        <v>46</v>
      </c>
      <c r="C32" s="76" t="s">
        <v>47</v>
      </c>
      <c r="D32" s="77" t="s">
        <v>50</v>
      </c>
      <c r="E32" s="98">
        <v>1</v>
      </c>
      <c r="F32" s="14"/>
    </row>
    <row r="33" spans="1:6" s="4" customFormat="1" ht="16" customHeight="1">
      <c r="A33" s="82"/>
      <c r="B33" s="88"/>
      <c r="C33" s="76" t="s">
        <v>48</v>
      </c>
      <c r="D33" s="77" t="s">
        <v>50</v>
      </c>
      <c r="E33" s="98">
        <v>1</v>
      </c>
      <c r="F33" s="14"/>
    </row>
    <row r="34" spans="1:6" s="4" customFormat="1" ht="16" customHeight="1">
      <c r="A34" s="82"/>
      <c r="B34" s="87"/>
      <c r="C34" s="76" t="s">
        <v>49</v>
      </c>
      <c r="D34" s="77" t="s">
        <v>50</v>
      </c>
      <c r="E34" s="98">
        <v>1</v>
      </c>
      <c r="F34" s="14"/>
    </row>
    <row r="35" spans="1:6" s="4" customFormat="1" ht="16" customHeight="1">
      <c r="A35" s="82"/>
      <c r="B35" s="86" t="s">
        <v>64</v>
      </c>
      <c r="C35" s="76" t="s">
        <v>66</v>
      </c>
      <c r="D35" s="77" t="s">
        <v>65</v>
      </c>
      <c r="E35" s="98">
        <v>1</v>
      </c>
      <c r="F35" s="14"/>
    </row>
    <row r="36" spans="1:6" s="4" customFormat="1" ht="16" customHeight="1">
      <c r="A36" s="82"/>
      <c r="B36" s="87"/>
      <c r="C36" s="76" t="s">
        <v>67</v>
      </c>
      <c r="D36" s="77" t="s">
        <v>68</v>
      </c>
      <c r="E36" s="98">
        <v>1</v>
      </c>
      <c r="F36" s="14"/>
    </row>
    <row r="37" spans="1:6" s="8" customFormat="1" ht="20" customHeight="1">
      <c r="A37" s="74">
        <f>E20+E22+E26+E28</f>
        <v>0.36585365853658536</v>
      </c>
      <c r="B37" s="89" t="s">
        <v>73</v>
      </c>
      <c r="C37" s="78" t="s">
        <v>74</v>
      </c>
      <c r="D37" s="79" t="s">
        <v>75</v>
      </c>
      <c r="E37" s="63">
        <v>2</v>
      </c>
      <c r="F37" s="16"/>
    </row>
    <row r="38" spans="1:6" s="8" customFormat="1" ht="3" customHeight="1" thickBot="1">
      <c r="A38" s="74"/>
      <c r="B38" s="90"/>
      <c r="C38" s="78"/>
      <c r="D38" s="79"/>
      <c r="E38" s="64"/>
      <c r="F38" s="16"/>
    </row>
    <row r="39" spans="1:6" s="8" customFormat="1" ht="20" hidden="1" customHeight="1" thickBot="1">
      <c r="A39" s="75"/>
      <c r="B39" s="91"/>
      <c r="C39" s="92"/>
      <c r="D39" s="93"/>
      <c r="E39" s="65"/>
      <c r="F39" s="16"/>
    </row>
    <row r="40" spans="1:6" s="4" customFormat="1" ht="20" customHeight="1">
      <c r="A40" s="47" t="s">
        <v>6</v>
      </c>
      <c r="B40" s="66" t="s">
        <v>17</v>
      </c>
      <c r="C40" s="67"/>
      <c r="D40" s="67"/>
      <c r="E40" s="102">
        <f>SUM(E41:E42)/E51</f>
        <v>4.878048780487805E-2</v>
      </c>
      <c r="F40" s="14"/>
    </row>
    <row r="41" spans="1:6" s="8" customFormat="1" ht="22" customHeight="1">
      <c r="A41" s="48"/>
      <c r="B41" s="34" t="s">
        <v>71</v>
      </c>
      <c r="C41" s="31" t="s">
        <v>72</v>
      </c>
      <c r="D41" s="25" t="s">
        <v>75</v>
      </c>
      <c r="E41" s="17">
        <v>2</v>
      </c>
      <c r="F41" s="16"/>
    </row>
    <row r="42" spans="1:6" s="8" customFormat="1" ht="23" customHeight="1">
      <c r="A42" s="48"/>
      <c r="B42" s="39"/>
      <c r="C42" s="41"/>
      <c r="D42" s="41"/>
      <c r="E42" s="37"/>
      <c r="F42" s="16"/>
    </row>
    <row r="43" spans="1:6" s="4" customFormat="1" ht="20" customHeight="1">
      <c r="A43" s="48"/>
      <c r="B43" s="60" t="s">
        <v>18</v>
      </c>
      <c r="C43" s="61"/>
      <c r="D43" s="61"/>
      <c r="E43" s="103">
        <f>SUM(E44:E47)/E51</f>
        <v>0.17073170731707318</v>
      </c>
      <c r="F43" s="14"/>
    </row>
    <row r="44" spans="1:6" s="8" customFormat="1" ht="20" customHeight="1">
      <c r="A44" s="48"/>
      <c r="B44" s="34" t="s">
        <v>77</v>
      </c>
      <c r="C44" s="69" t="s">
        <v>28</v>
      </c>
      <c r="D44" s="25" t="s">
        <v>78</v>
      </c>
      <c r="E44" s="17">
        <v>2</v>
      </c>
      <c r="F44" s="16"/>
    </row>
    <row r="45" spans="1:6" s="8" customFormat="1" ht="20" customHeight="1">
      <c r="A45" s="48"/>
      <c r="B45" s="34" t="s">
        <v>85</v>
      </c>
      <c r="C45" s="31" t="s">
        <v>70</v>
      </c>
      <c r="D45" s="25" t="s">
        <v>69</v>
      </c>
      <c r="E45" s="17">
        <v>2</v>
      </c>
      <c r="F45" s="16"/>
    </row>
    <row r="46" spans="1:6" s="8" customFormat="1" ht="20" customHeight="1">
      <c r="A46" s="48"/>
      <c r="B46" s="34" t="s">
        <v>25</v>
      </c>
      <c r="C46" s="43" t="s">
        <v>29</v>
      </c>
      <c r="D46" s="25" t="s">
        <v>79</v>
      </c>
      <c r="E46" s="17">
        <v>1</v>
      </c>
      <c r="F46" s="16"/>
    </row>
    <row r="47" spans="1:6" s="8" customFormat="1" ht="20" customHeight="1">
      <c r="A47" s="48"/>
      <c r="B47" s="45" t="s">
        <v>83</v>
      </c>
      <c r="C47" s="46" t="s">
        <v>84</v>
      </c>
      <c r="D47" s="40" t="s">
        <v>86</v>
      </c>
      <c r="E47" s="35">
        <v>2</v>
      </c>
      <c r="F47" s="16"/>
    </row>
    <row r="48" spans="1:6" s="4" customFormat="1" ht="20" customHeight="1">
      <c r="A48" s="48"/>
      <c r="B48" s="52" t="s">
        <v>19</v>
      </c>
      <c r="C48" s="53"/>
      <c r="D48" s="53"/>
      <c r="E48" s="103">
        <f>SUM(E49:E49)/E51</f>
        <v>0</v>
      </c>
      <c r="F48" s="23">
        <f>E48+E43+E40+E28+E26+E22+E20+E18+E16+E13+E9+E7+E3</f>
        <v>1.0000000000000002</v>
      </c>
    </row>
    <row r="49" spans="1:6" s="8" customFormat="1" ht="20" customHeight="1" thickBot="1">
      <c r="A49" s="21">
        <f>E40+E43+E48</f>
        <v>0.21951219512195125</v>
      </c>
      <c r="B49" s="18"/>
      <c r="C49" s="19"/>
      <c r="D49" s="19"/>
      <c r="E49" s="20"/>
      <c r="F49" s="16"/>
    </row>
    <row r="50" spans="1:6" ht="15" customHeight="1">
      <c r="A50" s="8"/>
      <c r="B50" s="5"/>
      <c r="C50" s="5"/>
    </row>
    <row r="51" spans="1:6" ht="23" customHeight="1">
      <c r="A51" s="22">
        <f>A49+A37+A19+A15+A8</f>
        <v>1</v>
      </c>
      <c r="E51" s="105">
        <f>SUM(E4+E5+E6+E8+E10+E11+E12+E14+E15+E19+E21+E23+E24+E25+E29+E30+E31+E32+E33+E34+E35+E36+E37+E41+E44+E45+E46+E47)</f>
        <v>41</v>
      </c>
    </row>
    <row r="53" spans="1:6">
      <c r="B53" s="5"/>
      <c r="C53" s="5"/>
    </row>
    <row r="56" spans="1:6">
      <c r="B56" s="5"/>
      <c r="C56" s="5"/>
    </row>
  </sheetData>
  <mergeCells count="29">
    <mergeCell ref="A20:A36"/>
    <mergeCell ref="E37:E39"/>
    <mergeCell ref="A37:A39"/>
    <mergeCell ref="A40:A48"/>
    <mergeCell ref="B40:D40"/>
    <mergeCell ref="B43:D43"/>
    <mergeCell ref="B48:D48"/>
    <mergeCell ref="B37:B39"/>
    <mergeCell ref="C37:C39"/>
    <mergeCell ref="D37:D39"/>
    <mergeCell ref="B26:D26"/>
    <mergeCell ref="B28:D28"/>
    <mergeCell ref="B24:B25"/>
    <mergeCell ref="B22:D22"/>
    <mergeCell ref="B30:B31"/>
    <mergeCell ref="B32:B34"/>
    <mergeCell ref="B35:B36"/>
    <mergeCell ref="A3:A7"/>
    <mergeCell ref="A9:A13"/>
    <mergeCell ref="B3:D3"/>
    <mergeCell ref="B7:D7"/>
    <mergeCell ref="B9:D9"/>
    <mergeCell ref="B13:D13"/>
    <mergeCell ref="B10:B11"/>
    <mergeCell ref="D10:D11"/>
    <mergeCell ref="B16:D16"/>
    <mergeCell ref="B18:D18"/>
    <mergeCell ref="B20:D20"/>
    <mergeCell ref="A16:A18"/>
  </mergeCells>
  <phoneticPr fontId="6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INVENTAIRE CO-ACT-CE-IP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Berera</dc:creator>
  <cp:lastModifiedBy>Michel Rage</cp:lastModifiedBy>
  <dcterms:created xsi:type="dcterms:W3CDTF">2012-01-18T10:39:06Z</dcterms:created>
  <dcterms:modified xsi:type="dcterms:W3CDTF">2012-10-30T10:39:04Z</dcterms:modified>
</cp:coreProperties>
</file>