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/>
  <mc:AlternateContent xmlns:mc="http://schemas.openxmlformats.org/markup-compatibility/2006">
    <mc:Choice Requires="x15">
      <x15ac:absPath xmlns:x15ac="http://schemas.microsoft.com/office/spreadsheetml/2010/11/ac" url="p:\Downloads\"/>
    </mc:Choice>
  </mc:AlternateContent>
  <xr:revisionPtr revIDLastSave="0" documentId="13_ncr:1_{CBB0411D-9D9E-4C73-BF49-64B1D7F2A377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Mode d'emploi" sheetId="1" r:id="rId1"/>
    <sheet name="1. Présentation générale" sheetId="2" r:id="rId2"/>
    <sheet name="2. Problématisation E32b" sheetId="3" r:id="rId3"/>
    <sheet name="3. Scénario E32b" sheetId="4" r:id="rId4"/>
    <sheet name="4. Barème E32b" sheetId="5" r:id="rId5"/>
    <sheet name="Données générales" sheetId="6" r:id="rId6"/>
    <sheet name="Tâches" sheetId="7" r:id="rId7"/>
    <sheet name="Compétences" sheetId="8" r:id="rId8"/>
    <sheet name="Savoirs" sheetId="9" r:id="rId9"/>
  </sheets>
  <calcPr calcId="191029"/>
</workbook>
</file>

<file path=xl/calcChain.xml><?xml version="1.0" encoding="utf-8"?>
<calcChain xmlns="http://schemas.openxmlformats.org/spreadsheetml/2006/main">
  <c r="AC10" i="5" l="1"/>
  <c r="AB10" i="5"/>
  <c r="S19" i="5"/>
  <c r="Q4" i="5"/>
  <c r="P11" i="5"/>
  <c r="P12" i="5"/>
  <c r="P19" i="5" s="1"/>
  <c r="P13" i="5"/>
  <c r="P14" i="5"/>
  <c r="P15" i="5"/>
  <c r="P16" i="5"/>
  <c r="P17" i="5"/>
  <c r="P18" i="5"/>
  <c r="L11" i="5"/>
  <c r="L12" i="5"/>
  <c r="L13" i="5"/>
  <c r="L14" i="5"/>
  <c r="L15" i="5"/>
  <c r="L16" i="5"/>
  <c r="L17" i="5"/>
  <c r="L18" i="5"/>
  <c r="K11" i="5"/>
  <c r="K12" i="5"/>
  <c r="K13" i="5"/>
  <c r="K14" i="5"/>
  <c r="K15" i="5"/>
  <c r="K16" i="5"/>
  <c r="K17" i="5"/>
  <c r="K18" i="5"/>
  <c r="N18" i="5" s="1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G3" i="9"/>
  <c r="F3" i="9"/>
  <c r="M18" i="5"/>
  <c r="CX18" i="5"/>
  <c r="CY18" i="5" s="1"/>
  <c r="CX17" i="5"/>
  <c r="CY17" i="5" s="1"/>
  <c r="CH17" i="5"/>
  <c r="CI17" i="5" s="1"/>
  <c r="BR17" i="5"/>
  <c r="BS17" i="5" s="1"/>
  <c r="BB17" i="5"/>
  <c r="BC17" i="5" s="1"/>
  <c r="AX17" i="5"/>
  <c r="AY17" i="5" s="1"/>
  <c r="AH17" i="5"/>
  <c r="AI17" i="5" s="1"/>
  <c r="AD17" i="5"/>
  <c r="AE17" i="5" s="1"/>
  <c r="R17" i="5"/>
  <c r="S17" i="5" s="1"/>
  <c r="M17" i="5"/>
  <c r="CZ17" i="5"/>
  <c r="DA17" i="5" s="1"/>
  <c r="M16" i="5"/>
  <c r="O16" i="5"/>
  <c r="N16" i="5"/>
  <c r="CF16" i="5"/>
  <c r="CG16" i="5" s="1"/>
  <c r="M15" i="5"/>
  <c r="O15" i="5"/>
  <c r="N15" i="5"/>
  <c r="CX15" i="5"/>
  <c r="CY15" i="5" s="1"/>
  <c r="M14" i="5"/>
  <c r="CZ14" i="5"/>
  <c r="DA14" i="5" s="1"/>
  <c r="M13" i="5"/>
  <c r="CZ13" i="5"/>
  <c r="DA13" i="5" s="1"/>
  <c r="CV12" i="5"/>
  <c r="CW12" i="5" s="1"/>
  <c r="CB12" i="5"/>
  <c r="CC12" i="5" s="1"/>
  <c r="BH12" i="5"/>
  <c r="BI12" i="5" s="1"/>
  <c r="AJ12" i="5"/>
  <c r="AK12" i="5" s="1"/>
  <c r="Q12" i="5"/>
  <c r="M12" i="5"/>
  <c r="N12" i="5" s="1"/>
  <c r="O12" i="5"/>
  <c r="CR12" i="5"/>
  <c r="CS12" i="5" s="1"/>
  <c r="O11" i="5"/>
  <c r="M11" i="5"/>
  <c r="N11" i="5" s="1"/>
  <c r="CX11" i="5"/>
  <c r="CY11" i="5" s="1"/>
  <c r="CZ10" i="5"/>
  <c r="DA10" i="5" s="1"/>
  <c r="CX10" i="5"/>
  <c r="CY10" i="5" s="1"/>
  <c r="CV10" i="5"/>
  <c r="CW10" i="5" s="1"/>
  <c r="CT10" i="5"/>
  <c r="CU10" i="5" s="1"/>
  <c r="CR10" i="5"/>
  <c r="CS10" i="5" s="1"/>
  <c r="CP10" i="5"/>
  <c r="CQ10" i="5" s="1"/>
  <c r="CN10" i="5"/>
  <c r="CO10" i="5" s="1"/>
  <c r="CL10" i="5"/>
  <c r="CM10" i="5" s="1"/>
  <c r="CJ10" i="5"/>
  <c r="CK10" i="5" s="1"/>
  <c r="CH10" i="5"/>
  <c r="CI10" i="5" s="1"/>
  <c r="CF10" i="5"/>
  <c r="CG10" i="5" s="1"/>
  <c r="CD10" i="5"/>
  <c r="CE10" i="5" s="1"/>
  <c r="CB10" i="5"/>
  <c r="CC10" i="5" s="1"/>
  <c r="BZ10" i="5"/>
  <c r="CA10" i="5" s="1"/>
  <c r="BX10" i="5"/>
  <c r="BY10" i="5" s="1"/>
  <c r="BV10" i="5"/>
  <c r="BW10" i="5" s="1"/>
  <c r="BT10" i="5"/>
  <c r="BU10" i="5" s="1"/>
  <c r="BR10" i="5"/>
  <c r="BS10" i="5" s="1"/>
  <c r="BP10" i="5"/>
  <c r="BQ10" i="5" s="1"/>
  <c r="BN10" i="5"/>
  <c r="BO10" i="5" s="1"/>
  <c r="BL10" i="5"/>
  <c r="BM10" i="5" s="1"/>
  <c r="BJ10" i="5"/>
  <c r="BK10" i="5" s="1"/>
  <c r="BH10" i="5"/>
  <c r="BI10" i="5" s="1"/>
  <c r="BF10" i="5"/>
  <c r="BG10" i="5" s="1"/>
  <c r="BD10" i="5"/>
  <c r="BE10" i="5" s="1"/>
  <c r="BB10" i="5"/>
  <c r="BC10" i="5" s="1"/>
  <c r="AZ10" i="5"/>
  <c r="BA10" i="5" s="1"/>
  <c r="AX10" i="5"/>
  <c r="AY10" i="5" s="1"/>
  <c r="AV10" i="5"/>
  <c r="AW10" i="5" s="1"/>
  <c r="AT10" i="5"/>
  <c r="AU10" i="5" s="1"/>
  <c r="AR10" i="5"/>
  <c r="AS10" i="5" s="1"/>
  <c r="AP10" i="5"/>
  <c r="AQ10" i="5" s="1"/>
  <c r="AN10" i="5"/>
  <c r="AO10" i="5" s="1"/>
  <c r="AL10" i="5"/>
  <c r="AM10" i="5" s="1"/>
  <c r="AJ10" i="5"/>
  <c r="AK10" i="5" s="1"/>
  <c r="AH10" i="5"/>
  <c r="AI10" i="5" s="1"/>
  <c r="AF10" i="5"/>
  <c r="AG10" i="5" s="1"/>
  <c r="AD10" i="5"/>
  <c r="AE10" i="5" s="1"/>
  <c r="Z10" i="5"/>
  <c r="AA10" i="5" s="1"/>
  <c r="X10" i="5"/>
  <c r="Y10" i="5" s="1"/>
  <c r="V10" i="5"/>
  <c r="W10" i="5" s="1"/>
  <c r="T10" i="5"/>
  <c r="U10" i="5" s="1"/>
  <c r="R10" i="5"/>
  <c r="S10" i="5" s="1"/>
  <c r="P10" i="5"/>
  <c r="Q10" i="5" s="1"/>
  <c r="M10" i="5"/>
  <c r="L10" i="5"/>
  <c r="O10" i="5" s="1"/>
  <c r="K10" i="5"/>
  <c r="N10" i="5" s="1"/>
  <c r="CZ9" i="5"/>
  <c r="DA9" i="5" s="1"/>
  <c r="CY9" i="5"/>
  <c r="CX9" i="5"/>
  <c r="CV9" i="5"/>
  <c r="CW9" i="5" s="1"/>
  <c r="CU9" i="5"/>
  <c r="CT9" i="5"/>
  <c r="CR9" i="5"/>
  <c r="CS9" i="5" s="1"/>
  <c r="CQ9" i="5"/>
  <c r="CP9" i="5"/>
  <c r="CN9" i="5"/>
  <c r="CO9" i="5" s="1"/>
  <c r="CM9" i="5"/>
  <c r="CL9" i="5"/>
  <c r="CJ9" i="5"/>
  <c r="CK9" i="5" s="1"/>
  <c r="CI9" i="5"/>
  <c r="CH9" i="5"/>
  <c r="CF9" i="5"/>
  <c r="CG9" i="5" s="1"/>
  <c r="CE9" i="5"/>
  <c r="CD9" i="5"/>
  <c r="CB9" i="5"/>
  <c r="CC9" i="5" s="1"/>
  <c r="CA9" i="5"/>
  <c r="BZ9" i="5"/>
  <c r="BX9" i="5"/>
  <c r="BY9" i="5" s="1"/>
  <c r="BW9" i="5"/>
  <c r="BV9" i="5"/>
  <c r="BT9" i="5"/>
  <c r="BU9" i="5" s="1"/>
  <c r="BS9" i="5"/>
  <c r="BR9" i="5"/>
  <c r="BP9" i="5"/>
  <c r="BQ9" i="5" s="1"/>
  <c r="BO9" i="5"/>
  <c r="BN9" i="5"/>
  <c r="BL9" i="5"/>
  <c r="BM9" i="5" s="1"/>
  <c r="BK9" i="5"/>
  <c r="BJ9" i="5"/>
  <c r="BH9" i="5"/>
  <c r="BI9" i="5" s="1"/>
  <c r="BG9" i="5"/>
  <c r="BF9" i="5"/>
  <c r="BD9" i="5"/>
  <c r="BE9" i="5" s="1"/>
  <c r="BC9" i="5"/>
  <c r="BB9" i="5"/>
  <c r="AZ9" i="5"/>
  <c r="BA9" i="5" s="1"/>
  <c r="AY9" i="5"/>
  <c r="AX9" i="5"/>
  <c r="AV9" i="5"/>
  <c r="AW9" i="5" s="1"/>
  <c r="AU9" i="5"/>
  <c r="AT9" i="5"/>
  <c r="AR9" i="5"/>
  <c r="AS9" i="5" s="1"/>
  <c r="AQ9" i="5"/>
  <c r="AP9" i="5"/>
  <c r="AN9" i="5"/>
  <c r="AO9" i="5" s="1"/>
  <c r="AM9" i="5"/>
  <c r="AL9" i="5"/>
  <c r="AJ9" i="5"/>
  <c r="AK9" i="5" s="1"/>
  <c r="AG9" i="5"/>
  <c r="AF9" i="5"/>
  <c r="AD9" i="5"/>
  <c r="AE9" i="5" s="1"/>
  <c r="AC9" i="5"/>
  <c r="AB9" i="5"/>
  <c r="X9" i="5"/>
  <c r="Y9" i="5" s="1"/>
  <c r="W9" i="5"/>
  <c r="V9" i="5"/>
  <c r="T9" i="5"/>
  <c r="U9" i="5" s="1"/>
  <c r="S9" i="5"/>
  <c r="R9" i="5"/>
  <c r="P9" i="5"/>
  <c r="Q9" i="5" s="1"/>
  <c r="O9" i="5"/>
  <c r="M9" i="5"/>
  <c r="L9" i="5"/>
  <c r="K9" i="5"/>
  <c r="AH9" i="5" s="1"/>
  <c r="CZ8" i="5"/>
  <c r="DA8" i="5" s="1"/>
  <c r="CX8" i="5"/>
  <c r="CY8" i="5" s="1"/>
  <c r="CV8" i="5"/>
  <c r="CW8" i="5" s="1"/>
  <c r="CT8" i="5"/>
  <c r="CU8" i="5" s="1"/>
  <c r="CR8" i="5"/>
  <c r="CS8" i="5" s="1"/>
  <c r="CP8" i="5"/>
  <c r="CQ8" i="5" s="1"/>
  <c r="CN8" i="5"/>
  <c r="CO8" i="5" s="1"/>
  <c r="CL8" i="5"/>
  <c r="CM8" i="5" s="1"/>
  <c r="CJ8" i="5"/>
  <c r="CK8" i="5" s="1"/>
  <c r="CH8" i="5"/>
  <c r="CI8" i="5" s="1"/>
  <c r="CF8" i="5"/>
  <c r="CG8" i="5" s="1"/>
  <c r="CD8" i="5"/>
  <c r="CE8" i="5" s="1"/>
  <c r="CB8" i="5"/>
  <c r="CC8" i="5" s="1"/>
  <c r="BZ8" i="5"/>
  <c r="CA8" i="5" s="1"/>
  <c r="BX8" i="5"/>
  <c r="BY8" i="5" s="1"/>
  <c r="BV8" i="5"/>
  <c r="BW8" i="5" s="1"/>
  <c r="BT8" i="5"/>
  <c r="BU8" i="5" s="1"/>
  <c r="BR8" i="5"/>
  <c r="BS8" i="5" s="1"/>
  <c r="BP8" i="5"/>
  <c r="BQ8" i="5" s="1"/>
  <c r="BN8" i="5"/>
  <c r="BO8" i="5" s="1"/>
  <c r="BL8" i="5"/>
  <c r="BM8" i="5" s="1"/>
  <c r="BJ8" i="5"/>
  <c r="BK8" i="5" s="1"/>
  <c r="BH8" i="5"/>
  <c r="BI8" i="5" s="1"/>
  <c r="BF8" i="5"/>
  <c r="BG8" i="5" s="1"/>
  <c r="BD8" i="5"/>
  <c r="BE8" i="5" s="1"/>
  <c r="BB8" i="5"/>
  <c r="BC8" i="5" s="1"/>
  <c r="AZ8" i="5"/>
  <c r="BA8" i="5" s="1"/>
  <c r="AX8" i="5"/>
  <c r="AY8" i="5" s="1"/>
  <c r="AV8" i="5"/>
  <c r="AW8" i="5" s="1"/>
  <c r="AT8" i="5"/>
  <c r="AU8" i="5" s="1"/>
  <c r="AR8" i="5"/>
  <c r="AS8" i="5" s="1"/>
  <c r="AP8" i="5"/>
  <c r="AQ8" i="5" s="1"/>
  <c r="AN8" i="5"/>
  <c r="AO8" i="5" s="1"/>
  <c r="AL8" i="5"/>
  <c r="AM8" i="5" s="1"/>
  <c r="AJ8" i="5"/>
  <c r="AK8" i="5" s="1"/>
  <c r="AH8" i="5"/>
  <c r="AI8" i="5" s="1"/>
  <c r="AF8" i="5"/>
  <c r="AG8" i="5" s="1"/>
  <c r="AD8" i="5"/>
  <c r="AE8" i="5" s="1"/>
  <c r="AB8" i="5"/>
  <c r="AC8" i="5" s="1"/>
  <c r="Z8" i="5"/>
  <c r="AA8" i="5" s="1"/>
  <c r="V8" i="5"/>
  <c r="W8" i="5" s="1"/>
  <c r="T8" i="5"/>
  <c r="U8" i="5" s="1"/>
  <c r="R8" i="5"/>
  <c r="S8" i="5" s="1"/>
  <c r="P8" i="5"/>
  <c r="Q8" i="5" s="1"/>
  <c r="M8" i="5"/>
  <c r="L8" i="5"/>
  <c r="O8" i="5" s="1"/>
  <c r="K8" i="5"/>
  <c r="N8" i="5" s="1"/>
  <c r="DA7" i="5"/>
  <c r="CZ7" i="5"/>
  <c r="CX7" i="5"/>
  <c r="CY7" i="5" s="1"/>
  <c r="CW7" i="5"/>
  <c r="CV7" i="5"/>
  <c r="CT7" i="5"/>
  <c r="CU7" i="5" s="1"/>
  <c r="CS7" i="5"/>
  <c r="CR7" i="5"/>
  <c r="CP7" i="5"/>
  <c r="CQ7" i="5" s="1"/>
  <c r="CO7" i="5"/>
  <c r="CN7" i="5"/>
  <c r="CL7" i="5"/>
  <c r="CM7" i="5" s="1"/>
  <c r="CK7" i="5"/>
  <c r="CJ7" i="5"/>
  <c r="CH7" i="5"/>
  <c r="CI7" i="5" s="1"/>
  <c r="CG7" i="5"/>
  <c r="CF7" i="5"/>
  <c r="CD7" i="5"/>
  <c r="CE7" i="5" s="1"/>
  <c r="CC7" i="5"/>
  <c r="CB7" i="5"/>
  <c r="BZ7" i="5"/>
  <c r="CA7" i="5" s="1"/>
  <c r="BY7" i="5"/>
  <c r="BX7" i="5"/>
  <c r="BV7" i="5"/>
  <c r="BW7" i="5" s="1"/>
  <c r="BU7" i="5"/>
  <c r="BT7" i="5"/>
  <c r="BR7" i="5"/>
  <c r="BS7" i="5" s="1"/>
  <c r="BQ7" i="5"/>
  <c r="BP7" i="5"/>
  <c r="BN7" i="5"/>
  <c r="BO7" i="5" s="1"/>
  <c r="BM7" i="5"/>
  <c r="BL7" i="5"/>
  <c r="BJ7" i="5"/>
  <c r="BK7" i="5" s="1"/>
  <c r="BI7" i="5"/>
  <c r="BH7" i="5"/>
  <c r="BF7" i="5"/>
  <c r="BG7" i="5" s="1"/>
  <c r="BE7" i="5"/>
  <c r="BD7" i="5"/>
  <c r="BB7" i="5"/>
  <c r="BC7" i="5" s="1"/>
  <c r="BA7" i="5"/>
  <c r="AZ7" i="5"/>
  <c r="AX7" i="5"/>
  <c r="AY7" i="5" s="1"/>
  <c r="AW7" i="5"/>
  <c r="AV7" i="5"/>
  <c r="AT7" i="5"/>
  <c r="AU7" i="5" s="1"/>
  <c r="AS7" i="5"/>
  <c r="AR7" i="5"/>
  <c r="AP7" i="5"/>
  <c r="AQ7" i="5" s="1"/>
  <c r="AO7" i="5"/>
  <c r="AN7" i="5"/>
  <c r="AL7" i="5"/>
  <c r="AM7" i="5" s="1"/>
  <c r="AK7" i="5"/>
  <c r="AJ7" i="5"/>
  <c r="AH7" i="5"/>
  <c r="AI7" i="5" s="1"/>
  <c r="AG7" i="5"/>
  <c r="AF7" i="5"/>
  <c r="AD7" i="5"/>
  <c r="AE7" i="5" s="1"/>
  <c r="AC7" i="5"/>
  <c r="AB7" i="5"/>
  <c r="Z7" i="5"/>
  <c r="AA7" i="5" s="1"/>
  <c r="Y7" i="5"/>
  <c r="X7" i="5"/>
  <c r="T7" i="5"/>
  <c r="U7" i="5" s="1"/>
  <c r="S7" i="5"/>
  <c r="R7" i="5"/>
  <c r="P7" i="5"/>
  <c r="Q7" i="5" s="1"/>
  <c r="M7" i="5"/>
  <c r="O7" i="5" s="1"/>
  <c r="L7" i="5"/>
  <c r="K7" i="5"/>
  <c r="V7" i="5" s="1"/>
  <c r="CZ6" i="5"/>
  <c r="DA6" i="5" s="1"/>
  <c r="CX6" i="5"/>
  <c r="CY6" i="5" s="1"/>
  <c r="CV6" i="5"/>
  <c r="CW6" i="5" s="1"/>
  <c r="CT6" i="5"/>
  <c r="CU6" i="5" s="1"/>
  <c r="CR6" i="5"/>
  <c r="CS6" i="5" s="1"/>
  <c r="CP6" i="5"/>
  <c r="CQ6" i="5" s="1"/>
  <c r="CN6" i="5"/>
  <c r="CO6" i="5" s="1"/>
  <c r="CL6" i="5"/>
  <c r="CM6" i="5" s="1"/>
  <c r="CJ6" i="5"/>
  <c r="CK6" i="5" s="1"/>
  <c r="CH6" i="5"/>
  <c r="CI6" i="5" s="1"/>
  <c r="CF6" i="5"/>
  <c r="CG6" i="5" s="1"/>
  <c r="CD6" i="5"/>
  <c r="CE6" i="5" s="1"/>
  <c r="CB6" i="5"/>
  <c r="CC6" i="5" s="1"/>
  <c r="BZ6" i="5"/>
  <c r="CA6" i="5" s="1"/>
  <c r="BX6" i="5"/>
  <c r="BY6" i="5" s="1"/>
  <c r="BV6" i="5"/>
  <c r="BW6" i="5" s="1"/>
  <c r="BT6" i="5"/>
  <c r="BU6" i="5" s="1"/>
  <c r="BR6" i="5"/>
  <c r="BS6" i="5" s="1"/>
  <c r="BP6" i="5"/>
  <c r="BQ6" i="5" s="1"/>
  <c r="BN6" i="5"/>
  <c r="BO6" i="5" s="1"/>
  <c r="BL6" i="5"/>
  <c r="BM6" i="5" s="1"/>
  <c r="BJ6" i="5"/>
  <c r="BK6" i="5" s="1"/>
  <c r="BH6" i="5"/>
  <c r="BI6" i="5" s="1"/>
  <c r="BF6" i="5"/>
  <c r="BG6" i="5" s="1"/>
  <c r="BD6" i="5"/>
  <c r="BE6" i="5" s="1"/>
  <c r="BB6" i="5"/>
  <c r="BC6" i="5" s="1"/>
  <c r="AZ6" i="5"/>
  <c r="BA6" i="5" s="1"/>
  <c r="AX6" i="5"/>
  <c r="AY6" i="5" s="1"/>
  <c r="AV6" i="5"/>
  <c r="AW6" i="5" s="1"/>
  <c r="AT6" i="5"/>
  <c r="AU6" i="5" s="1"/>
  <c r="AR6" i="5"/>
  <c r="AS6" i="5" s="1"/>
  <c r="AP6" i="5"/>
  <c r="AQ6" i="5" s="1"/>
  <c r="AN6" i="5"/>
  <c r="AO6" i="5" s="1"/>
  <c r="AL6" i="5"/>
  <c r="AM6" i="5" s="1"/>
  <c r="AJ6" i="5"/>
  <c r="AK6" i="5" s="1"/>
  <c r="AH6" i="5"/>
  <c r="AI6" i="5" s="1"/>
  <c r="AF6" i="5"/>
  <c r="AG6" i="5" s="1"/>
  <c r="AD6" i="5"/>
  <c r="AE6" i="5" s="1"/>
  <c r="AB6" i="5"/>
  <c r="AC6" i="5" s="1"/>
  <c r="Z6" i="5"/>
  <c r="AA6" i="5" s="1"/>
  <c r="X6" i="5"/>
  <c r="Y6" i="5" s="1"/>
  <c r="V6" i="5"/>
  <c r="W6" i="5" s="1"/>
  <c r="R6" i="5"/>
  <c r="S6" i="5" s="1"/>
  <c r="P6" i="5"/>
  <c r="Q6" i="5" s="1"/>
  <c r="M6" i="5"/>
  <c r="L6" i="5"/>
  <c r="O6" i="5" s="1"/>
  <c r="K6" i="5"/>
  <c r="N6" i="5" s="1"/>
  <c r="DA5" i="5"/>
  <c r="CZ5" i="5"/>
  <c r="CX5" i="5"/>
  <c r="CY5" i="5" s="1"/>
  <c r="CW5" i="5"/>
  <c r="CV5" i="5"/>
  <c r="CT5" i="5"/>
  <c r="CU5" i="5" s="1"/>
  <c r="CS5" i="5"/>
  <c r="CR5" i="5"/>
  <c r="CP5" i="5"/>
  <c r="CQ5" i="5" s="1"/>
  <c r="CO5" i="5"/>
  <c r="CN5" i="5"/>
  <c r="CL5" i="5"/>
  <c r="CM5" i="5" s="1"/>
  <c r="CK5" i="5"/>
  <c r="CJ5" i="5"/>
  <c r="CH5" i="5"/>
  <c r="CI5" i="5" s="1"/>
  <c r="CG5" i="5"/>
  <c r="CF5" i="5"/>
  <c r="CD5" i="5"/>
  <c r="CE5" i="5" s="1"/>
  <c r="CC5" i="5"/>
  <c r="CB5" i="5"/>
  <c r="BZ5" i="5"/>
  <c r="CA5" i="5" s="1"/>
  <c r="BY5" i="5"/>
  <c r="BX5" i="5"/>
  <c r="BV5" i="5"/>
  <c r="BW5" i="5" s="1"/>
  <c r="BU5" i="5"/>
  <c r="BT5" i="5"/>
  <c r="BR5" i="5"/>
  <c r="BS5" i="5" s="1"/>
  <c r="BQ5" i="5"/>
  <c r="BP5" i="5"/>
  <c r="BN5" i="5"/>
  <c r="BO5" i="5" s="1"/>
  <c r="BM5" i="5"/>
  <c r="BL5" i="5"/>
  <c r="BJ5" i="5"/>
  <c r="BK5" i="5" s="1"/>
  <c r="BI5" i="5"/>
  <c r="BH5" i="5"/>
  <c r="BF5" i="5"/>
  <c r="BG5" i="5" s="1"/>
  <c r="BE5" i="5"/>
  <c r="BD5" i="5"/>
  <c r="BB5" i="5"/>
  <c r="BC5" i="5" s="1"/>
  <c r="BA5" i="5"/>
  <c r="AZ5" i="5"/>
  <c r="AX5" i="5"/>
  <c r="AY5" i="5" s="1"/>
  <c r="AW5" i="5"/>
  <c r="AV5" i="5"/>
  <c r="AT5" i="5"/>
  <c r="AU5" i="5" s="1"/>
  <c r="AS5" i="5"/>
  <c r="AR5" i="5"/>
  <c r="AP5" i="5"/>
  <c r="AQ5" i="5" s="1"/>
  <c r="AO5" i="5"/>
  <c r="AN5" i="5"/>
  <c r="AL5" i="5"/>
  <c r="AM5" i="5" s="1"/>
  <c r="AK5" i="5"/>
  <c r="AJ5" i="5"/>
  <c r="AH5" i="5"/>
  <c r="AI5" i="5" s="1"/>
  <c r="AG5" i="5"/>
  <c r="AF5" i="5"/>
  <c r="AD5" i="5"/>
  <c r="AE5" i="5" s="1"/>
  <c r="AC5" i="5"/>
  <c r="AB5" i="5"/>
  <c r="Z5" i="5"/>
  <c r="AA5" i="5" s="1"/>
  <c r="Y5" i="5"/>
  <c r="X5" i="5"/>
  <c r="V5" i="5"/>
  <c r="W5" i="5" s="1"/>
  <c r="U5" i="5"/>
  <c r="T5" i="5"/>
  <c r="P5" i="5"/>
  <c r="Q5" i="5" s="1"/>
  <c r="O5" i="5"/>
  <c r="M5" i="5"/>
  <c r="L5" i="5"/>
  <c r="K5" i="5"/>
  <c r="R5" i="5" s="1"/>
  <c r="CZ4" i="5"/>
  <c r="CX4" i="5"/>
  <c r="CV4" i="5"/>
  <c r="CT4" i="5"/>
  <c r="CR4" i="5"/>
  <c r="CP4" i="5"/>
  <c r="CN4" i="5"/>
  <c r="CL4" i="5"/>
  <c r="CJ4" i="5"/>
  <c r="CH4" i="5"/>
  <c r="CF4" i="5"/>
  <c r="CD4" i="5"/>
  <c r="CB4" i="5"/>
  <c r="BZ4" i="5"/>
  <c r="BX4" i="5"/>
  <c r="BV4" i="5"/>
  <c r="BT4" i="5"/>
  <c r="BR4" i="5"/>
  <c r="BP4" i="5"/>
  <c r="BN4" i="5"/>
  <c r="BL4" i="5"/>
  <c r="BJ4" i="5"/>
  <c r="BH4" i="5"/>
  <c r="BF4" i="5"/>
  <c r="BD4" i="5"/>
  <c r="BB4" i="5"/>
  <c r="AZ4" i="5"/>
  <c r="AX4" i="5"/>
  <c r="AV4" i="5"/>
  <c r="AT4" i="5"/>
  <c r="AR4" i="5"/>
  <c r="AP4" i="5"/>
  <c r="AN4" i="5"/>
  <c r="AL4" i="5"/>
  <c r="AJ4" i="5"/>
  <c r="AH4" i="5"/>
  <c r="AF4" i="5"/>
  <c r="AD4" i="5"/>
  <c r="AB4" i="5"/>
  <c r="Z4" i="5"/>
  <c r="X4" i="5"/>
  <c r="V4" i="5"/>
  <c r="T4" i="5"/>
  <c r="R4" i="5"/>
  <c r="M4" i="5"/>
  <c r="L4" i="5"/>
  <c r="O4" i="5" s="1"/>
  <c r="K4" i="5"/>
  <c r="P4" i="5" s="1"/>
  <c r="S20" i="4"/>
  <c r="Q20" i="4"/>
  <c r="L20" i="4"/>
  <c r="K20" i="4"/>
  <c r="I20" i="4"/>
  <c r="M20" i="4" s="1"/>
  <c r="P20" i="4" s="1"/>
  <c r="G20" i="4"/>
  <c r="H20" i="4" s="1"/>
  <c r="F20" i="4"/>
  <c r="E20" i="4"/>
  <c r="S19" i="4"/>
  <c r="Q19" i="4"/>
  <c r="L19" i="4"/>
  <c r="K19" i="4"/>
  <c r="I19" i="4"/>
  <c r="M19" i="4" s="1"/>
  <c r="P19" i="4" s="1"/>
  <c r="G19" i="4"/>
  <c r="H19" i="4" s="1"/>
  <c r="F19" i="4"/>
  <c r="E19" i="4"/>
  <c r="S18" i="4"/>
  <c r="Q18" i="4"/>
  <c r="L18" i="4"/>
  <c r="K18" i="4"/>
  <c r="I18" i="4"/>
  <c r="M18" i="4" s="1"/>
  <c r="P18" i="4" s="1"/>
  <c r="H18" i="4"/>
  <c r="G18" i="4"/>
  <c r="F18" i="4"/>
  <c r="E18" i="4"/>
  <c r="S17" i="4"/>
  <c r="Q17" i="4"/>
  <c r="M17" i="4"/>
  <c r="P17" i="4" s="1"/>
  <c r="L17" i="4"/>
  <c r="K17" i="4"/>
  <c r="I17" i="4"/>
  <c r="H17" i="4"/>
  <c r="G17" i="4"/>
  <c r="F17" i="4"/>
  <c r="E17" i="4"/>
  <c r="S16" i="4"/>
  <c r="Q16" i="4"/>
  <c r="L16" i="4"/>
  <c r="K16" i="4"/>
  <c r="I16" i="4"/>
  <c r="M16" i="4" s="1"/>
  <c r="P16" i="4" s="1"/>
  <c r="G16" i="4"/>
  <c r="H16" i="4" s="1"/>
  <c r="F16" i="4"/>
  <c r="E16" i="4"/>
  <c r="S15" i="4"/>
  <c r="Q15" i="4"/>
  <c r="L15" i="4"/>
  <c r="K15" i="4"/>
  <c r="I15" i="4"/>
  <c r="M15" i="4" s="1"/>
  <c r="P15" i="4" s="1"/>
  <c r="G15" i="4"/>
  <c r="H15" i="4" s="1"/>
  <c r="F15" i="4"/>
  <c r="E15" i="4"/>
  <c r="S14" i="4"/>
  <c r="Q14" i="4"/>
  <c r="L14" i="4"/>
  <c r="K14" i="4"/>
  <c r="I14" i="4"/>
  <c r="M14" i="4" s="1"/>
  <c r="P14" i="4" s="1"/>
  <c r="H14" i="4"/>
  <c r="G14" i="4"/>
  <c r="F14" i="4"/>
  <c r="E14" i="4"/>
  <c r="S13" i="4"/>
  <c r="Q13" i="4"/>
  <c r="M13" i="4"/>
  <c r="P13" i="4" s="1"/>
  <c r="L13" i="4"/>
  <c r="K13" i="4"/>
  <c r="I13" i="4"/>
  <c r="E13" i="4"/>
  <c r="S12" i="4"/>
  <c r="Q12" i="4"/>
  <c r="L12" i="4"/>
  <c r="K12" i="4"/>
  <c r="I12" i="4"/>
  <c r="M12" i="4" s="1"/>
  <c r="P12" i="4" s="1"/>
  <c r="E12" i="4"/>
  <c r="S11" i="4"/>
  <c r="Q11" i="4"/>
  <c r="L11" i="4"/>
  <c r="K11" i="4"/>
  <c r="I11" i="4"/>
  <c r="M11" i="4" s="1"/>
  <c r="P11" i="4" s="1"/>
  <c r="F11" i="4"/>
  <c r="E11" i="4"/>
  <c r="S10" i="4"/>
  <c r="Q10" i="4"/>
  <c r="L10" i="4"/>
  <c r="K10" i="4"/>
  <c r="I10" i="4"/>
  <c r="M10" i="4" s="1"/>
  <c r="P10" i="4" s="1"/>
  <c r="E10" i="4"/>
  <c r="S9" i="4"/>
  <c r="Q9" i="4"/>
  <c r="M9" i="4"/>
  <c r="P9" i="4" s="1"/>
  <c r="L9" i="4"/>
  <c r="K9" i="4"/>
  <c r="I9" i="4"/>
  <c r="E9" i="4"/>
  <c r="S8" i="4"/>
  <c r="Q8" i="4"/>
  <c r="L8" i="4"/>
  <c r="K8" i="4"/>
  <c r="I8" i="4"/>
  <c r="M8" i="4" s="1"/>
  <c r="P8" i="4" s="1"/>
  <c r="E8" i="4"/>
  <c r="S7" i="4"/>
  <c r="Q7" i="4"/>
  <c r="L7" i="4"/>
  <c r="K7" i="4"/>
  <c r="I7" i="4"/>
  <c r="M7" i="4" s="1"/>
  <c r="P7" i="4" s="1"/>
  <c r="F7" i="4"/>
  <c r="E7" i="4"/>
  <c r="S6" i="4"/>
  <c r="Q6" i="4"/>
  <c r="Q24" i="4" s="1"/>
  <c r="L6" i="4"/>
  <c r="K6" i="4"/>
  <c r="I6" i="4"/>
  <c r="M6" i="4" s="1"/>
  <c r="P6" i="4" s="1"/>
  <c r="E6" i="4"/>
  <c r="D6" i="4"/>
  <c r="F14" i="3"/>
  <c r="G13" i="4" s="1"/>
  <c r="H13" i="4" s="1"/>
  <c r="E14" i="3"/>
  <c r="F13" i="4" s="1"/>
  <c r="F13" i="3"/>
  <c r="G12" i="4" s="1"/>
  <c r="H12" i="4" s="1"/>
  <c r="E13" i="3"/>
  <c r="F12" i="4" s="1"/>
  <c r="F12" i="3"/>
  <c r="G11" i="4" s="1"/>
  <c r="H11" i="4" s="1"/>
  <c r="E12" i="3"/>
  <c r="F11" i="3"/>
  <c r="G10" i="4" s="1"/>
  <c r="H10" i="4" s="1"/>
  <c r="E11" i="3"/>
  <c r="F10" i="4" s="1"/>
  <c r="F10" i="3"/>
  <c r="G9" i="4" s="1"/>
  <c r="H9" i="4" s="1"/>
  <c r="E10" i="3"/>
  <c r="F9" i="4" s="1"/>
  <c r="F9" i="3"/>
  <c r="G8" i="4" s="1"/>
  <c r="H8" i="4" s="1"/>
  <c r="E9" i="3"/>
  <c r="F8" i="4" s="1"/>
  <c r="F8" i="3"/>
  <c r="G7" i="4" s="1"/>
  <c r="H7" i="4" s="1"/>
  <c r="E8" i="3"/>
  <c r="F7" i="3"/>
  <c r="G6" i="4" s="1"/>
  <c r="H6" i="4" s="1"/>
  <c r="E7" i="3"/>
  <c r="F6" i="4" s="1"/>
  <c r="O14" i="5" l="1"/>
  <c r="O18" i="5"/>
  <c r="X8" i="5"/>
  <c r="AD14" i="5"/>
  <c r="AE14" i="5" s="1"/>
  <c r="BJ14" i="5"/>
  <c r="BK14" i="5" s="1"/>
  <c r="BZ14" i="5"/>
  <c r="CA14" i="5" s="1"/>
  <c r="CP14" i="5"/>
  <c r="CQ14" i="5" s="1"/>
  <c r="AB16" i="5"/>
  <c r="AC16" i="5" s="1"/>
  <c r="BP16" i="5"/>
  <c r="BQ16" i="5" s="1"/>
  <c r="CT16" i="5"/>
  <c r="CU16" i="5" s="1"/>
  <c r="N14" i="5"/>
  <c r="T12" i="5"/>
  <c r="U12" i="5" s="1"/>
  <c r="AR12" i="5"/>
  <c r="AS12" i="5" s="1"/>
  <c r="BL12" i="5"/>
  <c r="BM12" i="5" s="1"/>
  <c r="CF12" i="5"/>
  <c r="CG12" i="5" s="1"/>
  <c r="R14" i="5"/>
  <c r="S14" i="5" s="1"/>
  <c r="AH14" i="5"/>
  <c r="AI14" i="5" s="1"/>
  <c r="AX14" i="5"/>
  <c r="AY14" i="5" s="1"/>
  <c r="BN14" i="5"/>
  <c r="BO14" i="5" s="1"/>
  <c r="CD14" i="5"/>
  <c r="CE14" i="5" s="1"/>
  <c r="CT14" i="5"/>
  <c r="CU14" i="5" s="1"/>
  <c r="AF16" i="5"/>
  <c r="AG16" i="5" s="1"/>
  <c r="AZ16" i="5"/>
  <c r="BA16" i="5" s="1"/>
  <c r="BX16" i="5"/>
  <c r="BY16" i="5" s="1"/>
  <c r="CZ16" i="5"/>
  <c r="DA16" i="5" s="1"/>
  <c r="V17" i="5"/>
  <c r="W17" i="5" s="1"/>
  <c r="AP17" i="5"/>
  <c r="AQ17" i="5" s="1"/>
  <c r="BJ17" i="5"/>
  <c r="BK17" i="5" s="1"/>
  <c r="BV17" i="5"/>
  <c r="BW17" i="5" s="1"/>
  <c r="CL17" i="5"/>
  <c r="CM17" i="5" s="1"/>
  <c r="AT14" i="5"/>
  <c r="AU14" i="5" s="1"/>
  <c r="AV16" i="5"/>
  <c r="AW16" i="5" s="1"/>
  <c r="N4" i="5"/>
  <c r="T6" i="5"/>
  <c r="AB12" i="5"/>
  <c r="AC12" i="5" s="1"/>
  <c r="AV12" i="5"/>
  <c r="AW12" i="5" s="1"/>
  <c r="BP12" i="5"/>
  <c r="BQ12" i="5" s="1"/>
  <c r="CN12" i="5"/>
  <c r="CO12" i="5" s="1"/>
  <c r="V14" i="5"/>
  <c r="W14" i="5" s="1"/>
  <c r="AL14" i="5"/>
  <c r="AM14" i="5" s="1"/>
  <c r="BB14" i="5"/>
  <c r="BC14" i="5" s="1"/>
  <c r="BR14" i="5"/>
  <c r="BS14" i="5" s="1"/>
  <c r="CH14" i="5"/>
  <c r="CI14" i="5" s="1"/>
  <c r="CX14" i="5"/>
  <c r="CY14" i="5" s="1"/>
  <c r="Q16" i="5"/>
  <c r="AJ16" i="5"/>
  <c r="AK16" i="5" s="1"/>
  <c r="BH16" i="5"/>
  <c r="BI16" i="5" s="1"/>
  <c r="CB16" i="5"/>
  <c r="CC16" i="5" s="1"/>
  <c r="BN17" i="5"/>
  <c r="BO17" i="5" s="1"/>
  <c r="BZ17" i="5"/>
  <c r="CA17" i="5" s="1"/>
  <c r="CP17" i="5"/>
  <c r="CQ17" i="5" s="1"/>
  <c r="AF12" i="5"/>
  <c r="AG12" i="5" s="1"/>
  <c r="AZ12" i="5"/>
  <c r="BA12" i="5" s="1"/>
  <c r="BX12" i="5"/>
  <c r="BY12" i="5" s="1"/>
  <c r="Z14" i="5"/>
  <c r="AA14" i="5" s="1"/>
  <c r="AP14" i="5"/>
  <c r="AQ14" i="5" s="1"/>
  <c r="BF14" i="5"/>
  <c r="BG14" i="5" s="1"/>
  <c r="BV14" i="5"/>
  <c r="BW14" i="5" s="1"/>
  <c r="CL14" i="5"/>
  <c r="CM14" i="5" s="1"/>
  <c r="T16" i="5"/>
  <c r="U16" i="5" s="1"/>
  <c r="AR16" i="5"/>
  <c r="AS16" i="5" s="1"/>
  <c r="BL16" i="5"/>
  <c r="BM16" i="5" s="1"/>
  <c r="O17" i="5"/>
  <c r="Z17" i="5"/>
  <c r="AA17" i="5" s="1"/>
  <c r="AL17" i="5"/>
  <c r="AM17" i="5" s="1"/>
  <c r="AT17" i="5"/>
  <c r="AU17" i="5" s="1"/>
  <c r="BF17" i="5"/>
  <c r="BG17" i="5" s="1"/>
  <c r="CD17" i="5"/>
  <c r="CE17" i="5" s="1"/>
  <c r="CT17" i="5"/>
  <c r="CU17" i="5" s="1"/>
  <c r="O19" i="5"/>
  <c r="O20" i="5" s="1"/>
  <c r="Q25" i="4"/>
  <c r="Q22" i="4"/>
  <c r="K19" i="5"/>
  <c r="K20" i="5" s="1"/>
  <c r="S4" i="5"/>
  <c r="W4" i="5"/>
  <c r="AA4" i="5"/>
  <c r="AE4" i="5"/>
  <c r="AI4" i="5"/>
  <c r="AM4" i="5"/>
  <c r="AQ4" i="5"/>
  <c r="AU4" i="5"/>
  <c r="AY4" i="5"/>
  <c r="BC4" i="5"/>
  <c r="BG4" i="5"/>
  <c r="BK4" i="5"/>
  <c r="BO4" i="5"/>
  <c r="BS4" i="5"/>
  <c r="BW4" i="5"/>
  <c r="CA4" i="5"/>
  <c r="CE4" i="5"/>
  <c r="CI4" i="5"/>
  <c r="CM4" i="5"/>
  <c r="CQ4" i="5"/>
  <c r="CU4" i="5"/>
  <c r="CY4" i="5"/>
  <c r="N7" i="5"/>
  <c r="CX12" i="5"/>
  <c r="CY12" i="5" s="1"/>
  <c r="CT12" i="5"/>
  <c r="CU12" i="5" s="1"/>
  <c r="CP12" i="5"/>
  <c r="CQ12" i="5" s="1"/>
  <c r="CL12" i="5"/>
  <c r="CM12" i="5" s="1"/>
  <c r="CH12" i="5"/>
  <c r="CI12" i="5" s="1"/>
  <c r="CD12" i="5"/>
  <c r="CE12" i="5" s="1"/>
  <c r="BZ12" i="5"/>
  <c r="CA12" i="5" s="1"/>
  <c r="BV12" i="5"/>
  <c r="BW12" i="5" s="1"/>
  <c r="BR12" i="5"/>
  <c r="BS12" i="5" s="1"/>
  <c r="BN12" i="5"/>
  <c r="BO12" i="5" s="1"/>
  <c r="BJ12" i="5"/>
  <c r="BK12" i="5" s="1"/>
  <c r="BF12" i="5"/>
  <c r="BG12" i="5" s="1"/>
  <c r="BB12" i="5"/>
  <c r="BC12" i="5" s="1"/>
  <c r="AX12" i="5"/>
  <c r="AY12" i="5" s="1"/>
  <c r="AT12" i="5"/>
  <c r="AU12" i="5" s="1"/>
  <c r="AP12" i="5"/>
  <c r="AQ12" i="5" s="1"/>
  <c r="AL12" i="5"/>
  <c r="AM12" i="5" s="1"/>
  <c r="AH12" i="5"/>
  <c r="AI12" i="5" s="1"/>
  <c r="AD12" i="5"/>
  <c r="AE12" i="5" s="1"/>
  <c r="Z12" i="5"/>
  <c r="AA12" i="5" s="1"/>
  <c r="V12" i="5"/>
  <c r="W12" i="5" s="1"/>
  <c r="R12" i="5"/>
  <c r="S12" i="5" s="1"/>
  <c r="X12" i="5"/>
  <c r="Y12" i="5" s="1"/>
  <c r="AN12" i="5"/>
  <c r="AO12" i="5" s="1"/>
  <c r="BD12" i="5"/>
  <c r="BE12" i="5" s="1"/>
  <c r="BT12" i="5"/>
  <c r="BU12" i="5" s="1"/>
  <c r="CJ12" i="5"/>
  <c r="CK12" i="5" s="1"/>
  <c r="CZ12" i="5"/>
  <c r="DA12" i="5" s="1"/>
  <c r="CX16" i="5"/>
  <c r="CY16" i="5" s="1"/>
  <c r="CN16" i="5"/>
  <c r="CO16" i="5" s="1"/>
  <c r="CR16" i="5"/>
  <c r="CS16" i="5" s="1"/>
  <c r="CL16" i="5"/>
  <c r="CM16" i="5" s="1"/>
  <c r="CH16" i="5"/>
  <c r="CI16" i="5" s="1"/>
  <c r="CD16" i="5"/>
  <c r="CE16" i="5" s="1"/>
  <c r="BZ16" i="5"/>
  <c r="CA16" i="5" s="1"/>
  <c r="BV16" i="5"/>
  <c r="BW16" i="5" s="1"/>
  <c r="BR16" i="5"/>
  <c r="BS16" i="5" s="1"/>
  <c r="BN16" i="5"/>
  <c r="BO16" i="5" s="1"/>
  <c r="BJ16" i="5"/>
  <c r="BK16" i="5" s="1"/>
  <c r="BF16" i="5"/>
  <c r="BG16" i="5" s="1"/>
  <c r="BB16" i="5"/>
  <c r="BC16" i="5" s="1"/>
  <c r="AX16" i="5"/>
  <c r="AY16" i="5" s="1"/>
  <c r="AT16" i="5"/>
  <c r="AU16" i="5" s="1"/>
  <c r="AP16" i="5"/>
  <c r="AQ16" i="5" s="1"/>
  <c r="AL16" i="5"/>
  <c r="AM16" i="5" s="1"/>
  <c r="AH16" i="5"/>
  <c r="AI16" i="5" s="1"/>
  <c r="AD16" i="5"/>
  <c r="AE16" i="5" s="1"/>
  <c r="Z16" i="5"/>
  <c r="AA16" i="5" s="1"/>
  <c r="V16" i="5"/>
  <c r="W16" i="5" s="1"/>
  <c r="R16" i="5"/>
  <c r="S16" i="5" s="1"/>
  <c r="CV16" i="5"/>
  <c r="CW16" i="5" s="1"/>
  <c r="CP16" i="5"/>
  <c r="CQ16" i="5" s="1"/>
  <c r="X16" i="5"/>
  <c r="Y16" i="5" s="1"/>
  <c r="AN16" i="5"/>
  <c r="AO16" i="5" s="1"/>
  <c r="BD16" i="5"/>
  <c r="BE16" i="5" s="1"/>
  <c r="BT16" i="5"/>
  <c r="BU16" i="5" s="1"/>
  <c r="CJ16" i="5"/>
  <c r="CK16" i="5" s="1"/>
  <c r="N17" i="5"/>
  <c r="Q23" i="4"/>
  <c r="L19" i="5"/>
  <c r="L20" i="5" s="1"/>
  <c r="N13" i="5"/>
  <c r="U4" i="5"/>
  <c r="Y4" i="5"/>
  <c r="AC4" i="5"/>
  <c r="AG4" i="5"/>
  <c r="AK4" i="5"/>
  <c r="AO4" i="5"/>
  <c r="AS4" i="5"/>
  <c r="AW4" i="5"/>
  <c r="BA4" i="5"/>
  <c r="BE4" i="5"/>
  <c r="BI4" i="5"/>
  <c r="BM4" i="5"/>
  <c r="BQ4" i="5"/>
  <c r="BU4" i="5"/>
  <c r="BY4" i="5"/>
  <c r="CC4" i="5"/>
  <c r="CG4" i="5"/>
  <c r="CK4" i="5"/>
  <c r="CO4" i="5"/>
  <c r="CS4" i="5"/>
  <c r="CW4" i="5"/>
  <c r="DA4" i="5"/>
  <c r="N5" i="5"/>
  <c r="N19" i="5" s="1"/>
  <c r="N20" i="5" s="1"/>
  <c r="N9" i="5"/>
  <c r="Z9" i="5"/>
  <c r="O13" i="5"/>
  <c r="Q11" i="5"/>
  <c r="T11" i="5"/>
  <c r="U11" i="5" s="1"/>
  <c r="X11" i="5"/>
  <c r="Y11" i="5" s="1"/>
  <c r="AB11" i="5"/>
  <c r="AC11" i="5" s="1"/>
  <c r="AF11" i="5"/>
  <c r="AG11" i="5" s="1"/>
  <c r="AJ11" i="5"/>
  <c r="AK11" i="5" s="1"/>
  <c r="AN11" i="5"/>
  <c r="AO11" i="5" s="1"/>
  <c r="AR11" i="5"/>
  <c r="AS11" i="5" s="1"/>
  <c r="AV11" i="5"/>
  <c r="AW11" i="5" s="1"/>
  <c r="AZ11" i="5"/>
  <c r="BA11" i="5" s="1"/>
  <c r="BD11" i="5"/>
  <c r="BE11" i="5" s="1"/>
  <c r="BH11" i="5"/>
  <c r="BI11" i="5" s="1"/>
  <c r="BL11" i="5"/>
  <c r="BM11" i="5" s="1"/>
  <c r="BP11" i="5"/>
  <c r="BQ11" i="5" s="1"/>
  <c r="BT11" i="5"/>
  <c r="BU11" i="5" s="1"/>
  <c r="BX11" i="5"/>
  <c r="BY11" i="5" s="1"/>
  <c r="CB11" i="5"/>
  <c r="CC11" i="5" s="1"/>
  <c r="CF11" i="5"/>
  <c r="CG11" i="5" s="1"/>
  <c r="CJ11" i="5"/>
  <c r="CK11" i="5" s="1"/>
  <c r="CN11" i="5"/>
  <c r="CO11" i="5" s="1"/>
  <c r="CR11" i="5"/>
  <c r="CS11" i="5" s="1"/>
  <c r="CV11" i="5"/>
  <c r="CW11" i="5" s="1"/>
  <c r="CZ11" i="5"/>
  <c r="DA11" i="5" s="1"/>
  <c r="R13" i="5"/>
  <c r="S13" i="5" s="1"/>
  <c r="V13" i="5"/>
  <c r="W13" i="5" s="1"/>
  <c r="Z13" i="5"/>
  <c r="AA13" i="5" s="1"/>
  <c r="AD13" i="5"/>
  <c r="AE13" i="5" s="1"/>
  <c r="AH13" i="5"/>
  <c r="AI13" i="5" s="1"/>
  <c r="AL13" i="5"/>
  <c r="AM13" i="5" s="1"/>
  <c r="AP13" i="5"/>
  <c r="AQ13" i="5" s="1"/>
  <c r="AT13" i="5"/>
  <c r="AU13" i="5" s="1"/>
  <c r="AX13" i="5"/>
  <c r="AY13" i="5" s="1"/>
  <c r="BB13" i="5"/>
  <c r="BC13" i="5" s="1"/>
  <c r="BF13" i="5"/>
  <c r="BG13" i="5" s="1"/>
  <c r="BJ13" i="5"/>
  <c r="BK13" i="5" s="1"/>
  <c r="BN13" i="5"/>
  <c r="BO13" i="5" s="1"/>
  <c r="BR13" i="5"/>
  <c r="BS13" i="5" s="1"/>
  <c r="BV13" i="5"/>
  <c r="BW13" i="5" s="1"/>
  <c r="BZ13" i="5"/>
  <c r="CA13" i="5" s="1"/>
  <c r="CD13" i="5"/>
  <c r="CE13" i="5" s="1"/>
  <c r="CH13" i="5"/>
  <c r="CI13" i="5" s="1"/>
  <c r="CL13" i="5"/>
  <c r="CM13" i="5" s="1"/>
  <c r="CP13" i="5"/>
  <c r="CQ13" i="5" s="1"/>
  <c r="CT13" i="5"/>
  <c r="CU13" i="5" s="1"/>
  <c r="CX13" i="5"/>
  <c r="CY13" i="5" s="1"/>
  <c r="Q15" i="5"/>
  <c r="T15" i="5"/>
  <c r="U15" i="5" s="1"/>
  <c r="X15" i="5"/>
  <c r="Y15" i="5" s="1"/>
  <c r="AB15" i="5"/>
  <c r="AC15" i="5" s="1"/>
  <c r="AF15" i="5"/>
  <c r="AG15" i="5" s="1"/>
  <c r="AJ15" i="5"/>
  <c r="AK15" i="5" s="1"/>
  <c r="AN15" i="5"/>
  <c r="AO15" i="5" s="1"/>
  <c r="AR15" i="5"/>
  <c r="AS15" i="5" s="1"/>
  <c r="AV15" i="5"/>
  <c r="AW15" i="5" s="1"/>
  <c r="AZ15" i="5"/>
  <c r="BA15" i="5" s="1"/>
  <c r="BD15" i="5"/>
  <c r="BE15" i="5" s="1"/>
  <c r="BH15" i="5"/>
  <c r="BI15" i="5" s="1"/>
  <c r="BL15" i="5"/>
  <c r="BM15" i="5" s="1"/>
  <c r="BP15" i="5"/>
  <c r="BQ15" i="5" s="1"/>
  <c r="BT15" i="5"/>
  <c r="BU15" i="5" s="1"/>
  <c r="BX15" i="5"/>
  <c r="BY15" i="5" s="1"/>
  <c r="CB15" i="5"/>
  <c r="CC15" i="5" s="1"/>
  <c r="CF15" i="5"/>
  <c r="CG15" i="5" s="1"/>
  <c r="CJ15" i="5"/>
  <c r="CK15" i="5" s="1"/>
  <c r="CN15" i="5"/>
  <c r="CO15" i="5" s="1"/>
  <c r="CR15" i="5"/>
  <c r="CS15" i="5" s="1"/>
  <c r="CV15" i="5"/>
  <c r="CW15" i="5" s="1"/>
  <c r="CZ15" i="5"/>
  <c r="DA15" i="5" s="1"/>
  <c r="Q14" i="5"/>
  <c r="T14" i="5"/>
  <c r="U14" i="5" s="1"/>
  <c r="X14" i="5"/>
  <c r="Y14" i="5" s="1"/>
  <c r="AB14" i="5"/>
  <c r="AC14" i="5" s="1"/>
  <c r="AF14" i="5"/>
  <c r="AG14" i="5" s="1"/>
  <c r="AJ14" i="5"/>
  <c r="AK14" i="5" s="1"/>
  <c r="AN14" i="5"/>
  <c r="AO14" i="5" s="1"/>
  <c r="AR14" i="5"/>
  <c r="AS14" i="5" s="1"/>
  <c r="AV14" i="5"/>
  <c r="AW14" i="5" s="1"/>
  <c r="AZ14" i="5"/>
  <c r="BA14" i="5" s="1"/>
  <c r="BD14" i="5"/>
  <c r="BE14" i="5" s="1"/>
  <c r="BH14" i="5"/>
  <c r="BI14" i="5" s="1"/>
  <c r="BL14" i="5"/>
  <c r="BM14" i="5" s="1"/>
  <c r="BP14" i="5"/>
  <c r="BQ14" i="5" s="1"/>
  <c r="BT14" i="5"/>
  <c r="BU14" i="5" s="1"/>
  <c r="BX14" i="5"/>
  <c r="BY14" i="5" s="1"/>
  <c r="CB14" i="5"/>
  <c r="CC14" i="5" s="1"/>
  <c r="CF14" i="5"/>
  <c r="CG14" i="5" s="1"/>
  <c r="CJ14" i="5"/>
  <c r="CK14" i="5" s="1"/>
  <c r="CN14" i="5"/>
  <c r="CO14" i="5" s="1"/>
  <c r="CR14" i="5"/>
  <c r="CS14" i="5" s="1"/>
  <c r="CV14" i="5"/>
  <c r="CW14" i="5" s="1"/>
  <c r="R11" i="5"/>
  <c r="S11" i="5" s="1"/>
  <c r="V11" i="5"/>
  <c r="Z11" i="5"/>
  <c r="AA11" i="5" s="1"/>
  <c r="AD11" i="5"/>
  <c r="AE11" i="5" s="1"/>
  <c r="AH11" i="5"/>
  <c r="AI11" i="5" s="1"/>
  <c r="AL11" i="5"/>
  <c r="AM11" i="5" s="1"/>
  <c r="AP11" i="5"/>
  <c r="AQ11" i="5" s="1"/>
  <c r="AT11" i="5"/>
  <c r="AU11" i="5" s="1"/>
  <c r="AX11" i="5"/>
  <c r="AY11" i="5" s="1"/>
  <c r="BB11" i="5"/>
  <c r="BC11" i="5" s="1"/>
  <c r="BF11" i="5"/>
  <c r="BG11" i="5" s="1"/>
  <c r="BJ11" i="5"/>
  <c r="BK11" i="5" s="1"/>
  <c r="BN11" i="5"/>
  <c r="BO11" i="5" s="1"/>
  <c r="BR11" i="5"/>
  <c r="BS11" i="5" s="1"/>
  <c r="BV11" i="5"/>
  <c r="BW11" i="5" s="1"/>
  <c r="BZ11" i="5"/>
  <c r="CA11" i="5" s="1"/>
  <c r="CD11" i="5"/>
  <c r="CE11" i="5" s="1"/>
  <c r="CH11" i="5"/>
  <c r="CI11" i="5" s="1"/>
  <c r="CL11" i="5"/>
  <c r="CM11" i="5" s="1"/>
  <c r="CP11" i="5"/>
  <c r="CQ11" i="5" s="1"/>
  <c r="CT11" i="5"/>
  <c r="CU11" i="5" s="1"/>
  <c r="Q13" i="5"/>
  <c r="T13" i="5"/>
  <c r="U13" i="5" s="1"/>
  <c r="X13" i="5"/>
  <c r="Y13" i="5" s="1"/>
  <c r="AB13" i="5"/>
  <c r="AC13" i="5" s="1"/>
  <c r="AF13" i="5"/>
  <c r="AG13" i="5" s="1"/>
  <c r="AJ13" i="5"/>
  <c r="AK13" i="5" s="1"/>
  <c r="AN13" i="5"/>
  <c r="AO13" i="5" s="1"/>
  <c r="AR13" i="5"/>
  <c r="AS13" i="5" s="1"/>
  <c r="AV13" i="5"/>
  <c r="AW13" i="5" s="1"/>
  <c r="AZ13" i="5"/>
  <c r="BA13" i="5" s="1"/>
  <c r="BD13" i="5"/>
  <c r="BE13" i="5" s="1"/>
  <c r="BH13" i="5"/>
  <c r="BI13" i="5" s="1"/>
  <c r="BL13" i="5"/>
  <c r="BM13" i="5" s="1"/>
  <c r="BP13" i="5"/>
  <c r="BQ13" i="5" s="1"/>
  <c r="BT13" i="5"/>
  <c r="BU13" i="5" s="1"/>
  <c r="BX13" i="5"/>
  <c r="BY13" i="5" s="1"/>
  <c r="CB13" i="5"/>
  <c r="CC13" i="5" s="1"/>
  <c r="CF13" i="5"/>
  <c r="CG13" i="5" s="1"/>
  <c r="CJ13" i="5"/>
  <c r="CK13" i="5" s="1"/>
  <c r="CN13" i="5"/>
  <c r="CO13" i="5" s="1"/>
  <c r="CR13" i="5"/>
  <c r="CS13" i="5" s="1"/>
  <c r="CV13" i="5"/>
  <c r="CW13" i="5" s="1"/>
  <c r="R15" i="5"/>
  <c r="S15" i="5" s="1"/>
  <c r="V15" i="5"/>
  <c r="W15" i="5" s="1"/>
  <c r="Z15" i="5"/>
  <c r="AA15" i="5" s="1"/>
  <c r="AD15" i="5"/>
  <c r="AE15" i="5" s="1"/>
  <c r="AH15" i="5"/>
  <c r="AI15" i="5" s="1"/>
  <c r="AL15" i="5"/>
  <c r="AM15" i="5" s="1"/>
  <c r="AP15" i="5"/>
  <c r="AQ15" i="5" s="1"/>
  <c r="AT15" i="5"/>
  <c r="AU15" i="5" s="1"/>
  <c r="AX15" i="5"/>
  <c r="AY15" i="5" s="1"/>
  <c r="BB15" i="5"/>
  <c r="BC15" i="5" s="1"/>
  <c r="BF15" i="5"/>
  <c r="BG15" i="5" s="1"/>
  <c r="BJ15" i="5"/>
  <c r="BK15" i="5" s="1"/>
  <c r="BN15" i="5"/>
  <c r="BO15" i="5" s="1"/>
  <c r="BR15" i="5"/>
  <c r="BS15" i="5" s="1"/>
  <c r="BV15" i="5"/>
  <c r="BW15" i="5" s="1"/>
  <c r="BZ15" i="5"/>
  <c r="CA15" i="5" s="1"/>
  <c r="CD15" i="5"/>
  <c r="CE15" i="5" s="1"/>
  <c r="CH15" i="5"/>
  <c r="CI15" i="5" s="1"/>
  <c r="CL15" i="5"/>
  <c r="CM15" i="5" s="1"/>
  <c r="CP15" i="5"/>
  <c r="CQ15" i="5" s="1"/>
  <c r="CT15" i="5"/>
  <c r="CU15" i="5" s="1"/>
  <c r="Q18" i="5"/>
  <c r="T18" i="5"/>
  <c r="U18" i="5" s="1"/>
  <c r="X18" i="5"/>
  <c r="Y18" i="5" s="1"/>
  <c r="AB18" i="5"/>
  <c r="AC18" i="5" s="1"/>
  <c r="AF18" i="5"/>
  <c r="AG18" i="5" s="1"/>
  <c r="AJ18" i="5"/>
  <c r="AK18" i="5" s="1"/>
  <c r="AN18" i="5"/>
  <c r="AO18" i="5" s="1"/>
  <c r="AR18" i="5"/>
  <c r="AS18" i="5" s="1"/>
  <c r="AV18" i="5"/>
  <c r="AW18" i="5" s="1"/>
  <c r="AZ18" i="5"/>
  <c r="BA18" i="5" s="1"/>
  <c r="BD18" i="5"/>
  <c r="BE18" i="5" s="1"/>
  <c r="BH18" i="5"/>
  <c r="BI18" i="5" s="1"/>
  <c r="BL18" i="5"/>
  <c r="BM18" i="5" s="1"/>
  <c r="BP18" i="5"/>
  <c r="BQ18" i="5" s="1"/>
  <c r="BT18" i="5"/>
  <c r="BU18" i="5" s="1"/>
  <c r="BX18" i="5"/>
  <c r="BY18" i="5" s="1"/>
  <c r="CB18" i="5"/>
  <c r="CC18" i="5" s="1"/>
  <c r="CF18" i="5"/>
  <c r="CG18" i="5" s="1"/>
  <c r="CJ18" i="5"/>
  <c r="CK18" i="5" s="1"/>
  <c r="CN18" i="5"/>
  <c r="CO18" i="5" s="1"/>
  <c r="CR18" i="5"/>
  <c r="CS18" i="5" s="1"/>
  <c r="CV18" i="5"/>
  <c r="CW18" i="5" s="1"/>
  <c r="CZ18" i="5"/>
  <c r="DA18" i="5" s="1"/>
  <c r="Q17" i="5"/>
  <c r="T17" i="5"/>
  <c r="U17" i="5" s="1"/>
  <c r="X17" i="5"/>
  <c r="Y17" i="5" s="1"/>
  <c r="AB17" i="5"/>
  <c r="AC17" i="5" s="1"/>
  <c r="AF17" i="5"/>
  <c r="AG17" i="5" s="1"/>
  <c r="AJ17" i="5"/>
  <c r="AK17" i="5" s="1"/>
  <c r="AN17" i="5"/>
  <c r="AO17" i="5" s="1"/>
  <c r="AR17" i="5"/>
  <c r="AS17" i="5" s="1"/>
  <c r="AV17" i="5"/>
  <c r="AW17" i="5" s="1"/>
  <c r="AZ17" i="5"/>
  <c r="BA17" i="5" s="1"/>
  <c r="BD17" i="5"/>
  <c r="BE17" i="5" s="1"/>
  <c r="BH17" i="5"/>
  <c r="BI17" i="5" s="1"/>
  <c r="BL17" i="5"/>
  <c r="BM17" i="5" s="1"/>
  <c r="BP17" i="5"/>
  <c r="BQ17" i="5" s="1"/>
  <c r="BT17" i="5"/>
  <c r="BU17" i="5" s="1"/>
  <c r="BX17" i="5"/>
  <c r="BY17" i="5" s="1"/>
  <c r="CB17" i="5"/>
  <c r="CC17" i="5" s="1"/>
  <c r="CF17" i="5"/>
  <c r="CG17" i="5" s="1"/>
  <c r="CJ17" i="5"/>
  <c r="CK17" i="5" s="1"/>
  <c r="CN17" i="5"/>
  <c r="CO17" i="5" s="1"/>
  <c r="CR17" i="5"/>
  <c r="CS17" i="5" s="1"/>
  <c r="CV17" i="5"/>
  <c r="CW17" i="5" s="1"/>
  <c r="R18" i="5"/>
  <c r="S18" i="5" s="1"/>
  <c r="V18" i="5"/>
  <c r="W18" i="5" s="1"/>
  <c r="Z18" i="5"/>
  <c r="AA18" i="5" s="1"/>
  <c r="AD18" i="5"/>
  <c r="AE18" i="5" s="1"/>
  <c r="AH18" i="5"/>
  <c r="AI18" i="5" s="1"/>
  <c r="AL18" i="5"/>
  <c r="AM18" i="5" s="1"/>
  <c r="AP18" i="5"/>
  <c r="AQ18" i="5" s="1"/>
  <c r="AT18" i="5"/>
  <c r="AU18" i="5" s="1"/>
  <c r="AX18" i="5"/>
  <c r="AY18" i="5" s="1"/>
  <c r="BB18" i="5"/>
  <c r="BC18" i="5" s="1"/>
  <c r="BF18" i="5"/>
  <c r="BG18" i="5" s="1"/>
  <c r="BJ18" i="5"/>
  <c r="BK18" i="5" s="1"/>
  <c r="BN18" i="5"/>
  <c r="BO18" i="5" s="1"/>
  <c r="BR18" i="5"/>
  <c r="BS18" i="5" s="1"/>
  <c r="BV18" i="5"/>
  <c r="BW18" i="5" s="1"/>
  <c r="BZ18" i="5"/>
  <c r="CA18" i="5" s="1"/>
  <c r="CD18" i="5"/>
  <c r="CE18" i="5" s="1"/>
  <c r="CH18" i="5"/>
  <c r="CI18" i="5" s="1"/>
  <c r="CL18" i="5"/>
  <c r="CM18" i="5" s="1"/>
  <c r="CP18" i="5"/>
  <c r="CQ18" i="5" s="1"/>
  <c r="CT18" i="5"/>
  <c r="CU18" i="5" s="1"/>
  <c r="CX19" i="5" l="1"/>
  <c r="CY19" i="5"/>
  <c r="CY20" i="5" s="1"/>
  <c r="CY21" i="5" s="1"/>
  <c r="AP19" i="5"/>
  <c r="CB19" i="5"/>
  <c r="CL19" i="5"/>
  <c r="CR19" i="5"/>
  <c r="BL19" i="5"/>
  <c r="BV19" i="5"/>
  <c r="CS19" i="5"/>
  <c r="CS20" i="5" s="1"/>
  <c r="CS21" i="5" s="1"/>
  <c r="CC19" i="5"/>
  <c r="CC20" i="5" s="1"/>
  <c r="CC21" i="5" s="1"/>
  <c r="BM19" i="5"/>
  <c r="BM20" i="5" s="1"/>
  <c r="BM21" i="5" s="1"/>
  <c r="AW19" i="5"/>
  <c r="AW20" i="5" s="1"/>
  <c r="AW21" i="5" s="1"/>
  <c r="AG19" i="5"/>
  <c r="AG20" i="5" s="1"/>
  <c r="AG21" i="5" s="1"/>
  <c r="AV19" i="5"/>
  <c r="CQ19" i="5"/>
  <c r="CQ20" i="5" s="1"/>
  <c r="CQ21" i="5" s="1"/>
  <c r="CA19" i="5"/>
  <c r="CA20" i="5" s="1"/>
  <c r="CA21" i="5" s="1"/>
  <c r="BK19" i="5"/>
  <c r="BK20" i="5" s="1"/>
  <c r="BK21" i="5" s="1"/>
  <c r="AU19" i="5"/>
  <c r="AU20" i="5" s="1"/>
  <c r="AU21" i="5" s="1"/>
  <c r="BF19" i="5"/>
  <c r="Z19" i="5"/>
  <c r="AF19" i="5"/>
  <c r="Q19" i="5"/>
  <c r="Q20" i="5" s="1"/>
  <c r="Q21" i="5" s="1"/>
  <c r="AE19" i="5"/>
  <c r="AE20" i="5" s="1"/>
  <c r="AE21" i="5" s="1"/>
  <c r="CO19" i="5"/>
  <c r="CO20" i="5" s="1"/>
  <c r="CO21" i="5" s="1"/>
  <c r="BY19" i="5"/>
  <c r="BY20" i="5" s="1"/>
  <c r="BY21" i="5" s="1"/>
  <c r="BI19" i="5"/>
  <c r="BI20" i="5" s="1"/>
  <c r="BI21" i="5" s="1"/>
  <c r="AS19" i="5"/>
  <c r="AS20" i="5" s="1"/>
  <c r="AS21" i="5" s="1"/>
  <c r="CN19" i="5"/>
  <c r="BX19" i="5"/>
  <c r="BH19" i="5"/>
  <c r="AR19" i="5"/>
  <c r="AB19" i="5"/>
  <c r="AC19" i="5" s="1"/>
  <c r="AC20" i="5" s="1"/>
  <c r="AC21" i="5" s="1"/>
  <c r="CM19" i="5"/>
  <c r="CM20" i="5" s="1"/>
  <c r="CM21" i="5" s="1"/>
  <c r="BW19" i="5"/>
  <c r="BW20" i="5" s="1"/>
  <c r="BW21" i="5" s="1"/>
  <c r="BG19" i="5"/>
  <c r="BG20" i="5" s="1"/>
  <c r="BG21" i="5" s="1"/>
  <c r="AQ19" i="5"/>
  <c r="AQ20" i="5" s="1"/>
  <c r="AQ21" i="5" s="1"/>
  <c r="CH19" i="5"/>
  <c r="BR19" i="5"/>
  <c r="BB19" i="5"/>
  <c r="AL19" i="5"/>
  <c r="V19" i="5"/>
  <c r="W7" i="5" s="1"/>
  <c r="DA19" i="5"/>
  <c r="DA20" i="5" s="1"/>
  <c r="DA21" i="5" s="1"/>
  <c r="CK19" i="5"/>
  <c r="CK20" i="5" s="1"/>
  <c r="CK21" i="5" s="1"/>
  <c r="BU19" i="5"/>
  <c r="BU20" i="5" s="1"/>
  <c r="BU21" i="5" s="1"/>
  <c r="BE19" i="5"/>
  <c r="BE20" i="5" s="1"/>
  <c r="BE21" i="5" s="1"/>
  <c r="AO19" i="5"/>
  <c r="AO20" i="5" s="1"/>
  <c r="AO21" i="5" s="1"/>
  <c r="CZ19" i="5"/>
  <c r="CJ19" i="5"/>
  <c r="BT19" i="5"/>
  <c r="BD19" i="5"/>
  <c r="AN19" i="5"/>
  <c r="X19" i="5"/>
  <c r="Y8" i="5" s="1"/>
  <c r="Y19" i="5" s="1"/>
  <c r="Y20" i="5" s="1"/>
  <c r="Y21" i="5" s="1"/>
  <c r="CI19" i="5"/>
  <c r="CI20" i="5" s="1"/>
  <c r="CI21" i="5" s="1"/>
  <c r="BS19" i="5"/>
  <c r="BS20" i="5" s="1"/>
  <c r="BS21" i="5" s="1"/>
  <c r="BC19" i="5"/>
  <c r="BC20" i="5" s="1"/>
  <c r="BC21" i="5" s="1"/>
  <c r="AM19" i="5"/>
  <c r="AM20" i="5" s="1"/>
  <c r="AM21" i="5" s="1"/>
  <c r="CT19" i="5"/>
  <c r="CD19" i="5"/>
  <c r="BN19" i="5"/>
  <c r="AX19" i="5"/>
  <c r="AH19" i="5"/>
  <c r="AI9" i="5" s="1"/>
  <c r="AI19" i="5" s="1"/>
  <c r="AI20" i="5" s="1"/>
  <c r="AI21" i="5" s="1"/>
  <c r="R19" i="5"/>
  <c r="S5" i="5" s="1"/>
  <c r="S20" i="5" s="1"/>
  <c r="S21" i="5" s="1"/>
  <c r="AA9" i="5"/>
  <c r="AA19" i="5" s="1"/>
  <c r="AA20" i="5" s="1"/>
  <c r="AA21" i="5" s="1"/>
  <c r="CW19" i="5"/>
  <c r="CW20" i="5" s="1"/>
  <c r="CW21" i="5" s="1"/>
  <c r="CG19" i="5"/>
  <c r="CG20" i="5" s="1"/>
  <c r="CG21" i="5" s="1"/>
  <c r="BQ19" i="5"/>
  <c r="BQ20" i="5" s="1"/>
  <c r="BQ21" i="5" s="1"/>
  <c r="BA19" i="5"/>
  <c r="BA20" i="5" s="1"/>
  <c r="BA21" i="5" s="1"/>
  <c r="AK19" i="5"/>
  <c r="AK20" i="5" s="1"/>
  <c r="AK21" i="5" s="1"/>
  <c r="CV19" i="5"/>
  <c r="CF19" i="5"/>
  <c r="BP19" i="5"/>
  <c r="AZ19" i="5"/>
  <c r="AJ19" i="5"/>
  <c r="T19" i="5"/>
  <c r="U6" i="5" s="1"/>
  <c r="U19" i="5" s="1"/>
  <c r="U20" i="5" s="1"/>
  <c r="U21" i="5" s="1"/>
  <c r="CU19" i="5"/>
  <c r="CU20" i="5" s="1"/>
  <c r="CU21" i="5" s="1"/>
  <c r="CE19" i="5"/>
  <c r="CE20" i="5" s="1"/>
  <c r="CE21" i="5" s="1"/>
  <c r="BO19" i="5"/>
  <c r="BO20" i="5" s="1"/>
  <c r="BO21" i="5" s="1"/>
  <c r="AY19" i="5"/>
  <c r="AY20" i="5" s="1"/>
  <c r="AY21" i="5" s="1"/>
  <c r="CP19" i="5"/>
  <c r="BZ19" i="5"/>
  <c r="BJ19" i="5"/>
  <c r="AT19" i="5"/>
  <c r="AD19" i="5"/>
  <c r="W11" i="5" l="1"/>
  <c r="W19" i="5" s="1"/>
  <c r="W20" i="5" s="1"/>
  <c r="W21" i="5" s="1"/>
</calcChain>
</file>

<file path=xl/sharedStrings.xml><?xml version="1.0" encoding="utf-8"?>
<sst xmlns="http://schemas.openxmlformats.org/spreadsheetml/2006/main" count="5315" uniqueCount="1007">
  <si>
    <t>Bac Pro MEE</t>
  </si>
  <si>
    <t>Scénarisation d'un sujet E32b</t>
  </si>
  <si>
    <t>Etape 1</t>
  </si>
  <si>
    <t>Choix du support</t>
  </si>
  <si>
    <t>1.1</t>
  </si>
  <si>
    <t>Ouvrir l'onglet 1. Présentation générale</t>
  </si>
  <si>
    <t>1.2</t>
  </si>
  <si>
    <t>Compléter toutes les cases en jaune clair, écriture rouge</t>
  </si>
  <si>
    <t xml:space="preserve">Pour les cases à sélections, cliquer sur la case jaune clair, puis faites votre choix en cliquant sur l'ascenceur (flèches grises à droite) qui vous dévoile les choix possibles. </t>
  </si>
  <si>
    <t xml:space="preserve">1.3 </t>
  </si>
  <si>
    <t>Décrire le contexte en lien avec votre support</t>
  </si>
  <si>
    <t>Etape 2</t>
  </si>
  <si>
    <t>Problématisation</t>
  </si>
  <si>
    <t>2.1</t>
  </si>
  <si>
    <t>Ouvrir l'onglet 2. Problématisation</t>
  </si>
  <si>
    <t>2.2</t>
  </si>
  <si>
    <t xml:space="preserve">Décrire les 4 mises en situation en lien avec votre support : chacune doit intégrer une problématique de maintenance préventive, de maintenance corrective, de conduite de système,  ou de modification de l'installation. </t>
  </si>
  <si>
    <t>2.3</t>
  </si>
  <si>
    <t>En vous référent à la feuille Tâches ou votre référentiel, choisir les tâches que vous souhitez exploiter dans votre problématiques (mini 4 Tâches, Maxi 6 Tâches par problématique)</t>
  </si>
  <si>
    <t xml:space="preserve">Toutes les tâches (T1,T2,T3,T4) doivent être traitées au moins une fois. On veillera à l'équilibre du sujet. </t>
  </si>
  <si>
    <t>2.4</t>
  </si>
  <si>
    <t>Compléter les ressources nécessaires pour traiter votre sujet</t>
  </si>
  <si>
    <t>Etape 3</t>
  </si>
  <si>
    <t xml:space="preserve">Scénario </t>
  </si>
  <si>
    <t>3.1</t>
  </si>
  <si>
    <t>Ouvrir l'onglet 3. Scénario</t>
  </si>
  <si>
    <t>3.2</t>
  </si>
  <si>
    <t xml:space="preserve">Choisir la compétence détaillée que vous souhaitez traiter au regard de chaque Tâche choisie </t>
  </si>
  <si>
    <t xml:space="preserve">Une compétence peut intervenir plusieurs fois, mais on veillera à l'équilibre du sujet. Toutes les compétences générales (C1, C2, C3 et C4) doivent être abordées et 60% des Actions. </t>
  </si>
  <si>
    <t xml:space="preserve">3.3 </t>
  </si>
  <si>
    <t>Choisir le poids de chaque question au regard de la l'ensemble des questions dans la compétence visée</t>
  </si>
  <si>
    <t>Il s'agit de répartir le poids de chaque question au sein d'une même compétence pour arriver à un total de 100% par compétence</t>
  </si>
  <si>
    <t>Le poids est en lien avec la compétence choisie</t>
  </si>
  <si>
    <t xml:space="preserve">3.4 </t>
  </si>
  <si>
    <t>Choisir les savoirs associés au regard des compétences choisies</t>
  </si>
  <si>
    <t>Le savoir associé doit correspondre aux savoirs possibles à traiter au sein de chaque compétence</t>
  </si>
  <si>
    <t>On veillera à l'équilibre des champs de savoirs</t>
  </si>
  <si>
    <t xml:space="preserve">Vérification des barèmes </t>
  </si>
  <si>
    <t>Ouvrir l'onglet 4. Barème</t>
  </si>
  <si>
    <t>Cet onglet vous permet de simuler votre bârème au regard des poids données aux questions</t>
  </si>
  <si>
    <t>La simulation vous permet de vérifier les résultats par action au sein de chaque compétence, pour plusieurs scénarios possibles</t>
  </si>
  <si>
    <t>Fiche de proposition de scénario de sujet E32b Bac Pro MEE</t>
  </si>
  <si>
    <t>Clic sur la case</t>
  </si>
  <si>
    <t xml:space="preserve">Session : </t>
  </si>
  <si>
    <t>Ce dossier est à compléter et sera joint au dossier technique au format numérique et à la maquette au format IFC</t>
  </si>
  <si>
    <t xml:space="preserve">Présence du dossier ressources : </t>
  </si>
  <si>
    <t>?</t>
  </si>
  <si>
    <t>Présence de la maquette IFC</t>
  </si>
  <si>
    <t xml:space="preserve">ACADEMIE : </t>
  </si>
  <si>
    <t>LYCEE :</t>
  </si>
  <si>
    <t>à compléter</t>
  </si>
  <si>
    <t>ADRESSE DU LYCEE :</t>
  </si>
  <si>
    <t>N° et rue</t>
  </si>
  <si>
    <t>Code postal</t>
  </si>
  <si>
    <t>Ville</t>
  </si>
  <si>
    <t xml:space="preserve">Coordonnées du professeur coordinateur du sujet : </t>
  </si>
  <si>
    <t xml:space="preserve">Nom : </t>
  </si>
  <si>
    <t>Prénom</t>
  </si>
  <si>
    <t xml:space="preserve">N° portable </t>
  </si>
  <si>
    <t xml:space="preserve">Coordonnées du DDFPT : </t>
  </si>
  <si>
    <t>Noms, prénoms des autres concepteurs :</t>
  </si>
  <si>
    <t>Mail de tous les concepteurs : adresse académique</t>
  </si>
  <si>
    <t>Description du Contexte : (commune à l'ensemble des parties du sujet)</t>
  </si>
  <si>
    <r>
      <rPr>
        <sz val="11"/>
        <color indexed="2"/>
        <rFont val="Calibri"/>
        <scheme val="minor"/>
      </rPr>
      <t>à compléter</t>
    </r>
    <r>
      <rPr>
        <sz val="11"/>
        <color theme="1"/>
        <rFont val="Calibri"/>
        <scheme val="minor"/>
      </rPr>
      <t xml:space="preserve"> </t>
    </r>
  </si>
  <si>
    <t>Exple : Session 2016</t>
  </si>
  <si>
    <t>Le bâtiment ALTIR est un ouvrage neuf, dédié à l’hémodialyse. Le bâtiment crée comporte 47 lits, et une éventuelle extension de 66 lits est possible. Il comporte au rez de jardin 2 appartements.</t>
  </si>
  <si>
    <t>La production de chaleur est assurée par deux chaudières gaz à condensation.</t>
  </si>
  <si>
    <t>La production de froid est réalisée par un groupe de production d’eau glacée monobloc à condensation par air.</t>
  </si>
  <si>
    <t>Le chauffage des pièces est assuré par des planchers chauffants.</t>
  </si>
  <si>
    <t>Les locaux au rez de jardin sont chauffés par radiateurs.</t>
  </si>
  <si>
    <t>Le rafraîchissement des pièces pour les malades est assuré par des ventilo-convecteurs plafonniers et cassettes.</t>
  </si>
  <si>
    <t>La ventilation est de type double flux pour l’ensemble des locaux, à l’exception des box isolés, qui sont en dépression.</t>
  </si>
  <si>
    <t xml:space="preserve">La production d’eau chaude sanitaire est réalisée de manière centralisée. </t>
  </si>
  <si>
    <t>2h00</t>
  </si>
  <si>
    <t>Maintenance préventive</t>
  </si>
  <si>
    <t xml:space="preserve">Pour le choix : </t>
  </si>
  <si>
    <t>Choix des ressources</t>
  </si>
  <si>
    <t>Se référer à la feuille Tâches</t>
  </si>
  <si>
    <t xml:space="preserve">Compléter les cases </t>
  </si>
  <si>
    <t xml:space="preserve">Choix des tâches : </t>
  </si>
  <si>
    <t>Rappel Tâches</t>
  </si>
  <si>
    <t>Logiciels</t>
  </si>
  <si>
    <t xml:space="preserve">Type </t>
  </si>
  <si>
    <t>Dossier Technique</t>
  </si>
  <si>
    <t>Supports d'enregistrement</t>
  </si>
  <si>
    <t>Dossier QHSE et ICPE</t>
  </si>
  <si>
    <t>Système</t>
  </si>
  <si>
    <t>Equipements</t>
  </si>
  <si>
    <t>Description de la maintenance préventive présente dans l'E2</t>
  </si>
  <si>
    <t>Sur poste / En ligne</t>
  </si>
  <si>
    <t>A3T11</t>
  </si>
  <si>
    <t>A compléter</t>
  </si>
  <si>
    <t>A3T16</t>
  </si>
  <si>
    <t>A3T15</t>
  </si>
  <si>
    <t>A3T17</t>
  </si>
  <si>
    <t>A3T18</t>
  </si>
  <si>
    <t>A3T19</t>
  </si>
  <si>
    <t>A4T54</t>
  </si>
  <si>
    <t>Poids des questions</t>
  </si>
  <si>
    <t>Se référer à la feuille Compétences</t>
  </si>
  <si>
    <t>% de répartition dans la compétence</t>
  </si>
  <si>
    <t>Se référer à la feuille Savoirs</t>
  </si>
  <si>
    <t xml:space="preserve">Compétences possibles </t>
  </si>
  <si>
    <t>Compétence choisie</t>
  </si>
  <si>
    <t>Compléter les cases concernées C1 ou Ci</t>
  </si>
  <si>
    <t>Parties</t>
  </si>
  <si>
    <t>Tâches</t>
  </si>
  <si>
    <t xml:space="preserve">Choix des actions </t>
  </si>
  <si>
    <t>Actions</t>
  </si>
  <si>
    <t>Indicateurs</t>
  </si>
  <si>
    <t>Compétence</t>
  </si>
  <si>
    <t>C10</t>
  </si>
  <si>
    <t>C13</t>
  </si>
  <si>
    <t>Savoirs possibles</t>
  </si>
  <si>
    <t>Savoirs choisis</t>
  </si>
  <si>
    <t>Savoirs Associés</t>
  </si>
  <si>
    <t>Critères</t>
  </si>
  <si>
    <t>E32.b : 2h00</t>
  </si>
  <si>
    <t>AC1011</t>
  </si>
  <si>
    <t>S61</t>
  </si>
  <si>
    <t>AC1013</t>
  </si>
  <si>
    <t>S62</t>
  </si>
  <si>
    <t>AC1133</t>
  </si>
  <si>
    <t>S21</t>
  </si>
  <si>
    <t>AC1142</t>
  </si>
  <si>
    <t>S52</t>
  </si>
  <si>
    <t>AC1143</t>
  </si>
  <si>
    <t>AC1162</t>
  </si>
  <si>
    <t>S29</t>
  </si>
  <si>
    <t>AC1312</t>
  </si>
  <si>
    <t>S81</t>
  </si>
  <si>
    <t>Le total doit faire 100%</t>
  </si>
  <si>
    <t>Total C10</t>
  </si>
  <si>
    <t>Total S2</t>
  </si>
  <si>
    <t>Total C13</t>
  </si>
  <si>
    <t>Total S5</t>
  </si>
  <si>
    <t>A3T1</t>
  </si>
  <si>
    <t>Total T1</t>
  </si>
  <si>
    <t>Contrôle</t>
  </si>
  <si>
    <t>OK</t>
  </si>
  <si>
    <t>Total S6</t>
  </si>
  <si>
    <t>A4T5</t>
  </si>
  <si>
    <t>Total T5</t>
  </si>
  <si>
    <t>Total S8</t>
  </si>
  <si>
    <t>Simulation évaluation (x dans la case)</t>
  </si>
  <si>
    <t>Calcul Niveau</t>
  </si>
  <si>
    <t>Question</t>
  </si>
  <si>
    <t>Colonne1</t>
  </si>
  <si>
    <t>Action</t>
  </si>
  <si>
    <t>Désignation de l'action</t>
  </si>
  <si>
    <t>Critères / attendus</t>
  </si>
  <si>
    <t>1</t>
  </si>
  <si>
    <t>2</t>
  </si>
  <si>
    <t>3</t>
  </si>
  <si>
    <t>4</t>
  </si>
  <si>
    <t xml:space="preserve">Niveau </t>
  </si>
  <si>
    <t>C102</t>
  </si>
  <si>
    <t>C132</t>
  </si>
  <si>
    <t>Calcul</t>
  </si>
  <si>
    <t>AC142</t>
  </si>
  <si>
    <t>AC143</t>
  </si>
  <si>
    <t>AC151</t>
  </si>
  <si>
    <t>AC152</t>
  </si>
  <si>
    <t>AC211</t>
  </si>
  <si>
    <t>AC212</t>
  </si>
  <si>
    <t>AC213</t>
  </si>
  <si>
    <t>AC214</t>
  </si>
  <si>
    <t>AC221</t>
  </si>
  <si>
    <t>AC222</t>
  </si>
  <si>
    <t>AC231</t>
  </si>
  <si>
    <t>AC232</t>
  </si>
  <si>
    <t>AC241</t>
  </si>
  <si>
    <t>AC242</t>
  </si>
  <si>
    <t>AC251</t>
  </si>
  <si>
    <t>AC252</t>
  </si>
  <si>
    <t>AC253</t>
  </si>
  <si>
    <t>AC261</t>
  </si>
  <si>
    <t>AC262</t>
  </si>
  <si>
    <t>AC271</t>
  </si>
  <si>
    <t>AC272</t>
  </si>
  <si>
    <t>AC273</t>
  </si>
  <si>
    <t>AC311</t>
  </si>
  <si>
    <t>AC312</t>
  </si>
  <si>
    <t>AC313</t>
  </si>
  <si>
    <t>AC314</t>
  </si>
  <si>
    <t>AC315</t>
  </si>
  <si>
    <t>AC321</t>
  </si>
  <si>
    <t>AC331</t>
  </si>
  <si>
    <t>AC332</t>
  </si>
  <si>
    <t>AC333</t>
  </si>
  <si>
    <t>AC334</t>
  </si>
  <si>
    <t>AC411</t>
  </si>
  <si>
    <t>AC412</t>
  </si>
  <si>
    <t>AC413</t>
  </si>
  <si>
    <t>AC414</t>
  </si>
  <si>
    <t>AC415</t>
  </si>
  <si>
    <t>AC416</t>
  </si>
  <si>
    <t>Identifier les opérations prédéfinies liées au contrat de maintenance</t>
  </si>
  <si>
    <t>Le site et le lieu d’intervention sont identifiés</t>
  </si>
  <si>
    <t>x</t>
  </si>
  <si>
    <t>La collecte des informations permet de lister (ou vérifier) toutes les interventions liées au contrat de maintenance et/ou à la gamme de maintenance</t>
  </si>
  <si>
    <t>Contrôler les données d’exploitation (indicateurs, voyants…) par rapport aux attendus</t>
  </si>
  <si>
    <t>L’interprétation de l’écart (entre la grandeur indiquée et la grandeur nominale) est caractérisée</t>
  </si>
  <si>
    <t>Réaliser les opérations de maintenance préventive d’ordre technique et réglementaire</t>
  </si>
  <si>
    <t>Les fluides frigorigènes et caloporteurs sont manipulés conformément aux règles en vigueur</t>
  </si>
  <si>
    <t>Les opérations d’ordre technique sont réalisées avec méthode</t>
  </si>
  <si>
    <t>Opérer le traitement des déchets</t>
  </si>
  <si>
    <t>Les déchets sont évacués de façon écoresponsable et conformément aux règles en vigueur</t>
  </si>
  <si>
    <t>Interpréter les informations du client et/ou l’exploitant sur ses besoins</t>
  </si>
  <si>
    <t>Les informations sont transmises à la hiérarchie</t>
  </si>
  <si>
    <t>Total</t>
  </si>
  <si>
    <t>Attention, un seule croix par ligne</t>
  </si>
  <si>
    <t>En cas d'erreur, modifier dans le scénario</t>
  </si>
  <si>
    <t>Niveau proposé par compétence  -&gt;</t>
  </si>
  <si>
    <t>Données</t>
  </si>
  <si>
    <t xml:space="preserve">Réponses : </t>
  </si>
  <si>
    <t xml:space="preserve">Académie : </t>
  </si>
  <si>
    <t xml:space="preserve">? </t>
  </si>
  <si>
    <t>Oui</t>
  </si>
  <si>
    <t>Aix-Marseille</t>
  </si>
  <si>
    <t>Non</t>
  </si>
  <si>
    <t>Amiens</t>
  </si>
  <si>
    <t>Besançon</t>
  </si>
  <si>
    <t>Bordeaux</t>
  </si>
  <si>
    <t xml:space="preserve">Problématiques : préparation à </t>
  </si>
  <si>
    <t>Clermont-Ferrand</t>
  </si>
  <si>
    <t>Corse</t>
  </si>
  <si>
    <t>Créteil</t>
  </si>
  <si>
    <t>Maintenance corrective</t>
  </si>
  <si>
    <t>Dijon</t>
  </si>
  <si>
    <t>Exploitation et Mise en service</t>
  </si>
  <si>
    <t>Grenoble</t>
  </si>
  <si>
    <t>Modification</t>
  </si>
  <si>
    <t>Guadeloupe</t>
  </si>
  <si>
    <t>Guyane</t>
  </si>
  <si>
    <t>La Réunion</t>
  </si>
  <si>
    <t>Lille</t>
  </si>
  <si>
    <t>Limoges</t>
  </si>
  <si>
    <t>Lyon</t>
  </si>
  <si>
    <t>Martinique</t>
  </si>
  <si>
    <t>Mayotte</t>
  </si>
  <si>
    <t>Montpellier</t>
  </si>
  <si>
    <t>Nancy-Metz</t>
  </si>
  <si>
    <t>Nantes</t>
  </si>
  <si>
    <t>Nice</t>
  </si>
  <si>
    <t>Normandie</t>
  </si>
  <si>
    <t>Nouvelle-Calédonie</t>
  </si>
  <si>
    <t>Orléans-Tours</t>
  </si>
  <si>
    <t>Paris</t>
  </si>
  <si>
    <t>Poitiers</t>
  </si>
  <si>
    <t>Polynésie Française</t>
  </si>
  <si>
    <t>Reims</t>
  </si>
  <si>
    <t>Rennes</t>
  </si>
  <si>
    <t>Strasbourg</t>
  </si>
  <si>
    <t>Toulouse</t>
  </si>
  <si>
    <t>Versailles</t>
  </si>
  <si>
    <t>Wallis et Futuna</t>
  </si>
  <si>
    <t>Activités</t>
  </si>
  <si>
    <t>N° Tâches</t>
  </si>
  <si>
    <t>Situations de travail</t>
  </si>
  <si>
    <t>Compétences visées</t>
  </si>
  <si>
    <t>Savoirs associés</t>
  </si>
  <si>
    <t xml:space="preserve">S1 : Environnement de travail </t>
  </si>
  <si>
    <t xml:space="preserve">S2 : Enjeux énergétiques et environnementaux </t>
  </si>
  <si>
    <t xml:space="preserve">S3 : Analyse et exploitation technique </t>
  </si>
  <si>
    <t xml:space="preserve">S4 : Principes scientifiques et techniques </t>
  </si>
  <si>
    <t xml:space="preserve">S5 : Méthodes et procédures des modifications </t>
  </si>
  <si>
    <t xml:space="preserve">S6 : Méthodes et procédures d’intervention </t>
  </si>
  <si>
    <t>S7 : Qualité - sécurité</t>
  </si>
  <si>
    <t>S8 : Communication</t>
  </si>
  <si>
    <t>Rappel</t>
  </si>
  <si>
    <t xml:space="preserve">A1 </t>
  </si>
  <si>
    <t>PRÉPARATION DES OPÉRATIONS Ȧ RÉALISER</t>
  </si>
  <si>
    <t>A1T11</t>
  </si>
  <si>
    <t>T1</t>
  </si>
  <si>
    <t>A1T1 : Prendre connaissance des dossiers relatifs aux opérations à réaliser</t>
  </si>
  <si>
    <t>Prendre connaissance et analyser le dossier de l’opération (modification, mise en service, maintenance, conduite de l’installation)</t>
  </si>
  <si>
    <t>C1</t>
  </si>
  <si>
    <t>S1 ; S2 ; S3 ; S6 ; S7</t>
  </si>
  <si>
    <t>A1T12</t>
  </si>
  <si>
    <t xml:space="preserve">Compléter le dossier de réalisation, de mise en service, de maintenance, de conduite </t>
  </si>
  <si>
    <t>A1T13</t>
  </si>
  <si>
    <t xml:space="preserve">Recenser, rassembler les documents liés aux opérations </t>
  </si>
  <si>
    <t>C2</t>
  </si>
  <si>
    <t xml:space="preserve">S1 ; S3 ; S4 ; S6 </t>
  </si>
  <si>
    <t xml:space="preserve">Modification </t>
  </si>
  <si>
    <t>A1T14</t>
  </si>
  <si>
    <t>Organiser les opérations d’intervention</t>
  </si>
  <si>
    <t>C3</t>
  </si>
  <si>
    <t>S1 ; S2 ; S3 ; S5 ; S6 ; S7</t>
  </si>
  <si>
    <t>A1T15</t>
  </si>
  <si>
    <t>Contrôler la faisabilité de l’opération et les difficultés techniques</t>
  </si>
  <si>
    <t>C4</t>
  </si>
  <si>
    <t xml:space="preserve">S5 ; S6 ; S7 </t>
  </si>
  <si>
    <t>A1T21</t>
  </si>
  <si>
    <t>T2</t>
  </si>
  <si>
    <t>A1T2 : Analyser et exploiter les données techniques d’une installation</t>
  </si>
  <si>
    <t>Identifier les fonctions principales sur les schémas de principe</t>
  </si>
  <si>
    <t>A1T22</t>
  </si>
  <si>
    <t>Associer les fonctions principales aux composants</t>
  </si>
  <si>
    <t>A1T23</t>
  </si>
  <si>
    <t>Identifier les grandeurs physiques nominales associées à l’installation (températures, pressions, débits, puissances, intensités, tensions, …)</t>
  </si>
  <si>
    <t>S1 ; S3 ; S4 ; S6</t>
  </si>
  <si>
    <t>A1T24</t>
  </si>
  <si>
    <t>Choisir les appareillages et les sections d’un réseau fluidique et électrique</t>
  </si>
  <si>
    <t>A1T31</t>
  </si>
  <si>
    <t>T3</t>
  </si>
  <si>
    <t>A1T3 : Analyser les risques relatifs aux opérations à réaliser</t>
  </si>
  <si>
    <t xml:space="preserve">Recenser les contraintes environnementales </t>
  </si>
  <si>
    <t>C1; C3 ; C4</t>
  </si>
  <si>
    <t>A1T32</t>
  </si>
  <si>
    <t>Identifier les risques professionnels et prévoir les mesures de prévention adaptées</t>
  </si>
  <si>
    <t>A1T33</t>
  </si>
  <si>
    <t>Identifier les habilitations, les aptitudes et les certifications nécessaires</t>
  </si>
  <si>
    <t>A1T34</t>
  </si>
  <si>
    <t>Prendre connaissance et analyser le dossier des opérations dans leur environnement</t>
  </si>
  <si>
    <t>A1T35</t>
  </si>
  <si>
    <t>Identifier les contraintes liées aux opérations, aux conditions d’exécution et autres intervenants (co-activité)</t>
  </si>
  <si>
    <t>A1T41</t>
  </si>
  <si>
    <t>T4</t>
  </si>
  <si>
    <t>A1T4 : Choisir les matériels, équipements et outillages nécessaires aux opérations à réaliser</t>
  </si>
  <si>
    <t>Identifier les contraintes liées aux opérations, aux conditions d’exécution et autres intervenants</t>
  </si>
  <si>
    <t>A1T42</t>
  </si>
  <si>
    <t>Recenser les matériels, équipements de protection et outillages nécessaires</t>
  </si>
  <si>
    <t>A1T43</t>
  </si>
  <si>
    <t xml:space="preserve">Vérifier la concordance entre les matériels, équipements et outillages prévus et nécessaires aux opérations et ceux à disposition </t>
  </si>
  <si>
    <t>A1T44</t>
  </si>
  <si>
    <t>Établir un bon d’approvisionnement ou un bon de commande pour les matériels, équipements et outillages complémentaires nécessaires</t>
  </si>
  <si>
    <t>A1T51</t>
  </si>
  <si>
    <t>T5</t>
  </si>
  <si>
    <t>A1T5 : Prendre connaissance des tâches en fonction des habilitations, des certifications des équipiers et du planning des autres intervenants</t>
  </si>
  <si>
    <t>Prendre connaissance du planning d’exécution de l’ensemble des intervenants</t>
  </si>
  <si>
    <t>A1T52</t>
  </si>
  <si>
    <t xml:space="preserve">Prendre connaissance des professionnels affectés  </t>
  </si>
  <si>
    <t>A1T53</t>
  </si>
  <si>
    <t>Positionner, adapter son ou ses intervention(s) sur le planning</t>
  </si>
  <si>
    <t>S5 ; S6 ; S7</t>
  </si>
  <si>
    <t>A1T54</t>
  </si>
  <si>
    <t xml:space="preserve">Organiser les tâches en fonction des habilitations et des certifications des professionnels affectés  </t>
  </si>
  <si>
    <t>E31.a.1 : modification fluidique d’une installation</t>
  </si>
  <si>
    <t>A2</t>
  </si>
  <si>
    <t>EXPLOITATION ET MISE EN SERVICE</t>
  </si>
  <si>
    <t>A2T11</t>
  </si>
  <si>
    <t>A2T1 : Réceptionner et vérifier les matériels</t>
  </si>
  <si>
    <t>Vérifier la conformité d’une livraison en comparant le matériel commandé et le matériel livré</t>
  </si>
  <si>
    <t>C5</t>
  </si>
  <si>
    <t>S2 ; S5 ; S7</t>
  </si>
  <si>
    <t>E31.a.2 : modification électrique d’une installation</t>
  </si>
  <si>
    <t>A2T12</t>
  </si>
  <si>
    <t>Vérifier l’état des fournitures</t>
  </si>
  <si>
    <t>A2T13</t>
  </si>
  <si>
    <t>Vérifier l’outillage nécessaire à la réalisation des opérations</t>
  </si>
  <si>
    <t>C6</t>
  </si>
  <si>
    <t xml:space="preserve">S2 ; S5 ; S6 ; S7 </t>
  </si>
  <si>
    <t>A2T21</t>
  </si>
  <si>
    <t>A2T2 : Implanter les appareils et les accessoires</t>
  </si>
  <si>
    <t>Situer l’installation dans son environnement</t>
  </si>
  <si>
    <t>A2T22</t>
  </si>
  <si>
    <t>Repérer l’implantation des appareils</t>
  </si>
  <si>
    <t>A2T23</t>
  </si>
  <si>
    <t>Implanter les matériels et les accessoires</t>
  </si>
  <si>
    <t>A2T24</t>
  </si>
  <si>
    <t>Effectuer les contrôles associés</t>
  </si>
  <si>
    <t>S2 ; S5 ; S6 ; S7</t>
  </si>
  <si>
    <t>A2T31</t>
  </si>
  <si>
    <t>A2T3 : Réaliser des modifications sur les réseaux fluidiques</t>
  </si>
  <si>
    <t>Réaliser le façonnage des réseaux fluidiques</t>
  </si>
  <si>
    <t>A2T32</t>
  </si>
  <si>
    <t>Intégrer la modification au réseau fluidique</t>
  </si>
  <si>
    <t>A2T33</t>
  </si>
  <si>
    <t>Réaliser le raccordement fluidique des appareils</t>
  </si>
  <si>
    <t>A2T34</t>
  </si>
  <si>
    <t>Effectuer les contrôles associés (étanchéité, conformité de l’installation…)</t>
  </si>
  <si>
    <t>A2T41</t>
  </si>
  <si>
    <t>A2T4 : Câbler, raccorder les équipements électriques</t>
  </si>
  <si>
    <t>Repérer les contraintes de câblage et de raccordement</t>
  </si>
  <si>
    <t>A2T42</t>
  </si>
  <si>
    <t>Câbler et raccorder les matériels électriques</t>
  </si>
  <si>
    <t>A2T43</t>
  </si>
  <si>
    <t>Adapter, si nécessaire, le câblage et le raccordement</t>
  </si>
  <si>
    <t>A2T44</t>
  </si>
  <si>
    <t>A2T51</t>
  </si>
  <si>
    <t>A2T5 : Agir de manière éco-responsable</t>
  </si>
  <si>
    <t>Respecter les procédures liées aux obligations environnementales</t>
  </si>
  <si>
    <t>A2T52</t>
  </si>
  <si>
    <t>Trier et évacuer les déchets générés par son activité</t>
  </si>
  <si>
    <t>A2T53</t>
  </si>
  <si>
    <t>Éviter le gaspillage des matières premières et des énergies</t>
  </si>
  <si>
    <t>E31.b : mise en service et exploitation de l’installation</t>
  </si>
  <si>
    <t>A2T61</t>
  </si>
  <si>
    <t>T6</t>
  </si>
  <si>
    <t>A2T6 : Réaliser les opérations préalables à la mise en service et/ou l’arrêt de l’installation</t>
  </si>
  <si>
    <t>Contrôler la conformité des réseaux fluidiques et électriques</t>
  </si>
  <si>
    <t>C7</t>
  </si>
  <si>
    <t>S2 ; S4 ; S5 ; S6 ; S7</t>
  </si>
  <si>
    <t>A2T62</t>
  </si>
  <si>
    <t>Analyser les risques professionnels</t>
  </si>
  <si>
    <t>A2T63</t>
  </si>
  <si>
    <t>Réaliser les modes opératoires concernant : les essais de résistance à la pression ; les essais d’étanchéité ; le tirage à vide ; le contrôle d’isolement et d’ordre des phases ; la mise en service et de l’arrêt de l’installation</t>
  </si>
  <si>
    <t>C8</t>
  </si>
  <si>
    <t>S4 ; S6 ; S7</t>
  </si>
  <si>
    <t>A2T64</t>
  </si>
  <si>
    <t>Prérégler les appareils de régulation et de sécurité</t>
  </si>
  <si>
    <t>C9</t>
  </si>
  <si>
    <t>A2T65</t>
  </si>
  <si>
    <t>Effectuer la charge du réseau fluidique du système</t>
  </si>
  <si>
    <t>A2T71</t>
  </si>
  <si>
    <t>T7</t>
  </si>
  <si>
    <t>A2T7 : Réaliser la mise en service et/ou l’arrêt de l’installation</t>
  </si>
  <si>
    <t>Respecter les règles de sécurité</t>
  </si>
  <si>
    <t>C7 ; C8 ; C9</t>
  </si>
  <si>
    <t>A2T72</t>
  </si>
  <si>
    <t>Mettre en service l’installation</t>
  </si>
  <si>
    <t>A2T73</t>
  </si>
  <si>
    <t>Compléter la charge du réseau fluidique</t>
  </si>
  <si>
    <t>A2T74</t>
  </si>
  <si>
    <t>Ajuster les réglages des systèmes de régulation et de sécurité</t>
  </si>
  <si>
    <t>A2T75</t>
  </si>
  <si>
    <t>Réaliser les mesures nécessaires pour valider le fonctionnement de l’installation</t>
  </si>
  <si>
    <t>A2T76</t>
  </si>
  <si>
    <t>Optimiser le fonctionnement de l’installation</t>
  </si>
  <si>
    <t>A2T77</t>
  </si>
  <si>
    <t>Compléter la fiche d’intervention/bordereau de suivi de déchet dangereux</t>
  </si>
  <si>
    <t>A2T78</t>
  </si>
  <si>
    <t>Rédiger un rapport de mise en service, un bon de travail</t>
  </si>
  <si>
    <t>A2T81</t>
  </si>
  <si>
    <t>T8</t>
  </si>
  <si>
    <t>A2T8 : Piloter l’installation avec un rendement énergétique global optimum dans le respect de l’environnement</t>
  </si>
  <si>
    <t>Réaliser périodiquement les relevés de consommations d’eau, d’électricité, d’énergie, de consommables (produits de traitement d’eau, huile, sel, ...)</t>
  </si>
  <si>
    <t>C8 ; C9</t>
  </si>
  <si>
    <t>A2T82</t>
  </si>
  <si>
    <t>Suivre les ratios d’énergie par rapport aux engagements contractuels</t>
  </si>
  <si>
    <t>A2T83</t>
  </si>
  <si>
    <t>Interpréter les écarts</t>
  </si>
  <si>
    <t>A2T84</t>
  </si>
  <si>
    <t>Optimiser les réglages appropriés</t>
  </si>
  <si>
    <t>A2T85</t>
  </si>
  <si>
    <t>Retranscrire les valeurs de réglages et d’état des éléments de l’installation dans le guide de conduite</t>
  </si>
  <si>
    <t>A2T91</t>
  </si>
  <si>
    <t>T9</t>
  </si>
  <si>
    <t>A2T9 : Réaliser des mesurages électriques</t>
  </si>
  <si>
    <t>Réaliser une campagne de mesures lors d’un contrôle périodique, d’une panne ou d’une intervention ou d’une optimisation de l’installation</t>
  </si>
  <si>
    <t>E32.b : maintenance préventive</t>
  </si>
  <si>
    <t>A3</t>
  </si>
  <si>
    <t>MAINTENANCE</t>
  </si>
  <si>
    <t>A3T1 : Réaliser une opération de maintenance préventive</t>
  </si>
  <si>
    <t>C10 ; C13</t>
  </si>
  <si>
    <t xml:space="preserve">S1 ; S2 ; S4 ; S6 ; S7 ; S8 </t>
  </si>
  <si>
    <t>S2 ; S4 ; S6 ; S7 ; S8</t>
  </si>
  <si>
    <t>A3T12</t>
  </si>
  <si>
    <t>Analyser l’environnement de travail et les conditions de la maintenance et d’exploitation de l’installation</t>
  </si>
  <si>
    <t>S1 ; S4 ; S8</t>
  </si>
  <si>
    <t>A3T13</t>
  </si>
  <si>
    <t>Analyser les risques liés à l’intervention</t>
  </si>
  <si>
    <t>A3T14</t>
  </si>
  <si>
    <t>Approvisionner en matériels, équipements et outillages</t>
  </si>
  <si>
    <t>Réaliser la consignation de l’installation</t>
  </si>
  <si>
    <t>Réaliser les opérations de maintenance préventive d’ordre technique et réglementaire : contrôle périodique d’étanchéité, analyse de la combustion, contrôles de sécurité et de protection des personnes</t>
  </si>
  <si>
    <t>Manipuler des fluides frigorigènes et caloporteurs</t>
  </si>
  <si>
    <t>Remplacer les consommables</t>
  </si>
  <si>
    <t>A3T20</t>
  </si>
  <si>
    <t>Compléter les documents afférents à l’intervention (fiche d’intervention, registre et bon de travail, traçabilité des déchets…)</t>
  </si>
  <si>
    <t>A4</t>
  </si>
  <si>
    <t>COMMUNICATION</t>
  </si>
  <si>
    <t>A4T11</t>
  </si>
  <si>
    <t>A4T1 : Rendre compte oralement à l’interne et à l’externe du déroulement de l’intervention</t>
  </si>
  <si>
    <t>A4T31</t>
  </si>
  <si>
    <t>Recenser les informations à connaître sur le déroulement des opérations (préparation, difficultés, contraintes dues aux autres intervenants …)</t>
  </si>
  <si>
    <t xml:space="preserve">C10 </t>
  </si>
  <si>
    <t xml:space="preserve">S2 ; S4 ; S6 ; S7 ; S8 </t>
  </si>
  <si>
    <t>A4T12</t>
  </si>
  <si>
    <t>A4T32</t>
  </si>
  <si>
    <t>Expliquer l’état d’avancement des opérations, leurs contraintes et leurs difficultés à la hiérarchie (réunion de chantier, opérations de mise en service, de maintenance …)</t>
  </si>
  <si>
    <t>A4T13</t>
  </si>
  <si>
    <t>A4T33</t>
  </si>
  <si>
    <t>Expliquer au client (ou à l’utilisateur) le fonctionnement, le bon usage et les contraintes techniques d’utilisation de l’installation</t>
  </si>
  <si>
    <t>A4T3 : Conseiller le client et/ou l’exploitant</t>
  </si>
  <si>
    <t>A4T51</t>
  </si>
  <si>
    <t>Collecter les informations nécessaires : écouter et questionner le client sur son besoin, ses usages ; interpréter la demande</t>
  </si>
  <si>
    <t>A4T52</t>
  </si>
  <si>
    <t>Conseiller le client</t>
  </si>
  <si>
    <t>A4T53</t>
  </si>
  <si>
    <t>Proposer une solution technique</t>
  </si>
  <si>
    <t>A4T34</t>
  </si>
  <si>
    <t>Transmettre les informations à la hiérarchie</t>
  </si>
  <si>
    <t>E32.a.1 : maintenance corrective partie écrite</t>
  </si>
  <si>
    <t>A3T21</t>
  </si>
  <si>
    <t>A3T2 : Réaliser une opération de maintenance corrective</t>
  </si>
  <si>
    <t>S’informer auprès du client sur la nature du dysfonctionnement</t>
  </si>
  <si>
    <t>C11 ; C12</t>
  </si>
  <si>
    <t xml:space="preserve">S1 ; S2 ; S4 ; S5 ; S8 </t>
  </si>
  <si>
    <t>C11</t>
  </si>
  <si>
    <t>S1 ; S2 ; S4 ; S5 ; S8</t>
  </si>
  <si>
    <t>A3T22</t>
  </si>
  <si>
    <t>Analyser l’environnement de travail et les conditions de la maintenance</t>
  </si>
  <si>
    <t>C12</t>
  </si>
  <si>
    <t>A3T23</t>
  </si>
  <si>
    <t>A3T24</t>
  </si>
  <si>
    <t>A3T25</t>
  </si>
  <si>
    <t>Réaliser le dépannage : analyser les informations, diagnostiquer le dysfonctionnement, déterminer la procédure d’intervention, approvisionner en matériels, équipements et outillages</t>
  </si>
  <si>
    <t>A3T26</t>
  </si>
  <si>
    <t>Réparer l’installation en effectuant, si nécessaire, le transfert de fluides frigorigènes</t>
  </si>
  <si>
    <t>A3T27</t>
  </si>
  <si>
    <t>Remettre en service et contrôler le fonctionnement</t>
  </si>
  <si>
    <t>A3T28</t>
  </si>
  <si>
    <t>Proposer un mode de fonctionnement palliatif permettant la continuité de service et conforme aux règles de sécurité</t>
  </si>
  <si>
    <t>A3T29</t>
  </si>
  <si>
    <t>A3T30</t>
  </si>
  <si>
    <t>Compléter les documents afférents à l’intervention (fiche d’intervention, registre, traçabilité des déchets et bon de travail, …)</t>
  </si>
  <si>
    <t xml:space="preserve">S1 ; S2 ; S4 ; S5 ; S6 ; S7 ; S8 </t>
  </si>
  <si>
    <t>A4T21</t>
  </si>
  <si>
    <t>A4T2 : Renseigner les documents techniques et réglementaires</t>
  </si>
  <si>
    <t>Consulter le registre de l’installation et consigner les informations</t>
  </si>
  <si>
    <t>S1 ; S2 ; S4 ; S5 ; S6 ; S7 ; S8</t>
  </si>
  <si>
    <t>A4T22</t>
  </si>
  <si>
    <t>Compléter les fiches CERFA réglementaires</t>
  </si>
  <si>
    <t>A4T23</t>
  </si>
  <si>
    <t>Compléter et apposer les vignettes de contrôle d’étanchéité</t>
  </si>
  <si>
    <t>A4T24</t>
  </si>
  <si>
    <t>Étiqueter les installations conformément à la réglementation</t>
  </si>
  <si>
    <t>A4T25</t>
  </si>
  <si>
    <t>Renseigner un rapport d’intervention</t>
  </si>
  <si>
    <t>A4T26</t>
  </si>
  <si>
    <t>Mettre à jour le dossier technique</t>
  </si>
  <si>
    <t>S2 ; S5 ; S6 ; S8</t>
  </si>
  <si>
    <t>E32.a.2 : maintenance corrective partie pratique</t>
  </si>
  <si>
    <t>Recherche de panne</t>
  </si>
  <si>
    <t>Après Expertise et validation hiérarchique</t>
  </si>
  <si>
    <t>Préparation d'une intervention</t>
  </si>
  <si>
    <t>Code Actions</t>
  </si>
  <si>
    <t>Indicateurs de performance</t>
  </si>
  <si>
    <t>Compétences évaluées</t>
  </si>
  <si>
    <t>N°</t>
  </si>
  <si>
    <t>AC111</t>
  </si>
  <si>
    <t>Collecter les données nécessaires à l’intervention</t>
  </si>
  <si>
    <t xml:space="preserve">Les données techniques nécessaires à son intervention sont identifiées </t>
  </si>
  <si>
    <t>C1 : Déterminer les conditions de l'opération dans son contexte</t>
  </si>
  <si>
    <t>A1T1</t>
  </si>
  <si>
    <t>A1T3</t>
  </si>
  <si>
    <t>A1T5</t>
  </si>
  <si>
    <t>A1 : Préparation des opérations à réaliser</t>
  </si>
  <si>
    <t>AC112</t>
  </si>
  <si>
    <t>La collecte des informations nécessaires à l’intervention est complète et exploitable</t>
  </si>
  <si>
    <t>AC113</t>
  </si>
  <si>
    <t>Les contraintes techniques et d’exécution sont identifiées</t>
  </si>
  <si>
    <t>AC121</t>
  </si>
  <si>
    <t>Ordonner les données nécessaires à l’intervention</t>
  </si>
  <si>
    <t>Le classement des données est exploitable et respecte les règles d'intervention</t>
  </si>
  <si>
    <t>AC122</t>
  </si>
  <si>
    <t>L’ordonnancement des données permet d’identifier les informations utiles à transmettre à l’interne et à l’externe</t>
  </si>
  <si>
    <t>AC131</t>
  </si>
  <si>
    <t>Repérer les contraintes techniques liées à l’intervention</t>
  </si>
  <si>
    <t>Les contraintes liées à l’efficacité énergétique sont identifiées</t>
  </si>
  <si>
    <t>AC141</t>
  </si>
  <si>
    <t>Repérer les contraintes d’environnement de travail liées à l’intervention</t>
  </si>
  <si>
    <t>Les contraintes environnementales de travail sont recensées</t>
  </si>
  <si>
    <t>Les habilitations et certifications nécessaires à l’opération sont identifiées</t>
  </si>
  <si>
    <t>Les risques professionnels et environnementaux sont identifiés et les mesures de prévention sont adaptées</t>
  </si>
  <si>
    <t>Vérifier la planification de l’intervention</t>
  </si>
  <si>
    <t>Les interactions avec les autres intervenants sont repérées</t>
  </si>
  <si>
    <t>Les contraintes de co-activités sont repérées</t>
  </si>
  <si>
    <t xml:space="preserve">Identifier les constituants d’un système énergétique, de son installation électrique et de son environnement numérique  </t>
  </si>
  <si>
    <t>L’organisation fonctionnelle du système est décrite</t>
  </si>
  <si>
    <t>C2 : Analyser les données techniques de l'installation</t>
  </si>
  <si>
    <t>A1T2</t>
  </si>
  <si>
    <t>Les fonctions principales de chaque élément sont identifiées</t>
  </si>
  <si>
    <t>Les caractéristiques utiles des éléments sont déterminées</t>
  </si>
  <si>
    <t>Les différents éléments sont repérés sur les différentes représentations (schémas, maquette numérique, synoptique…) et sur le système</t>
  </si>
  <si>
    <t xml:space="preserve">Déterminer les  caractéristiques des différents éléments de l’installation </t>
  </si>
  <si>
    <t>Les caractéristiques sont déterminées conformément aux contraintes normatives et fonctionnelles et permettent le choix des matériels et des procédures d’intervention</t>
  </si>
  <si>
    <t>La protection des personnes et des biens est assurée</t>
  </si>
  <si>
    <t>Identifier les grandeurs physiques nominales associées à l’installation (températures, pression, puissances, intensités, tensions, …)</t>
  </si>
  <si>
    <t>Les grandeurs physiques utiles sont identifiées</t>
  </si>
  <si>
    <t>Les valeurs nominales identifiées permettent d’optimiser le fonctionnement de l’installation, de dimensionner des matériels, de déterminer les moyens de mesures, d’assurer la protection des personnes et des biens</t>
  </si>
  <si>
    <t>Identifier les consignes de réglage et de sécurité spécifiques au fonctionnement de l’installation</t>
  </si>
  <si>
    <t>Les valeurs identifiées permettent de prévoir le réglage des appareils pour un fonctionnement conforme de l’installation</t>
  </si>
  <si>
    <t xml:space="preserve">Représenter tout ou partie d’une installation, manuellement ou avec un outil numérique </t>
  </si>
  <si>
    <t>Les schémas fluidiques et électriques et/ou les croquis sont exploitables</t>
  </si>
  <si>
    <t>Les conventions de représentation sont respectées</t>
  </si>
  <si>
    <t xml:space="preserve">Identifier les connexions électriques et les raccordements fluidiques d’une installation </t>
  </si>
  <si>
    <t>Les éléments électriques raccordés ou à raccorder, le type et la section des conducteurs sont identifiés ainsi que leurs repérages</t>
  </si>
  <si>
    <t>Les éléments fluidiques raccordés ou à raccorder, le type et le diamètre des réseaux sont identifiés et repérés</t>
  </si>
  <si>
    <t>Déterminer une modification technique en fonction des contraintes repérées</t>
  </si>
  <si>
    <t>La modification est approuvée et portée au dossier technique</t>
  </si>
  <si>
    <t>La solution technique proposée intègre les enjeux d’efficacité énergétique</t>
  </si>
  <si>
    <t>Déterminer les matériels, les produits et les outillages nécessaires à la réalisation de son intervention</t>
  </si>
  <si>
    <t>Les matériels, les produits et les outillages choisis sont adaptés à l’intervention</t>
  </si>
  <si>
    <t>C3 : Choisir les matériels, les équipements et les outillages</t>
  </si>
  <si>
    <t>A1T4</t>
  </si>
  <si>
    <t>Les règles et limites d’utilisation des matériels, des produits et des outillages sont recensées</t>
  </si>
  <si>
    <t>La protection de l'environnement est assurée</t>
  </si>
  <si>
    <t>La liste des équipements, des matériels, des outillages et des produits nécessaires à l’opération est communiquée à l’interne et à l’externe</t>
  </si>
  <si>
    <t>Choisir les EPC, les EPI et les EIS adaptés à l’intervention</t>
  </si>
  <si>
    <t>L’inventaire des EPC, des EPI et des EIS est complet et adapté à l’’intervention</t>
  </si>
  <si>
    <t xml:space="preserve">Déterminer les équipements spécifiques (engin de manutention, échafaudage …) nécessaires à l’intervention </t>
  </si>
  <si>
    <t xml:space="preserve">Les risques professionnels sont identifiés </t>
  </si>
  <si>
    <t>Les équipements nécessaires à l’intervention sont listés</t>
  </si>
  <si>
    <t>Les mesures de prévention de santé et sécurité au travail sont adaptées</t>
  </si>
  <si>
    <t>Les habilitations et certifications nécessaires sont identifiées</t>
  </si>
  <si>
    <t>Organiser son poste de travail en assurant la sécurité de tous les intervenants</t>
  </si>
  <si>
    <t xml:space="preserve">Les risques propres à l’intervention sont analysés </t>
  </si>
  <si>
    <t>C4 : Organiser son intervention en toute sécurité</t>
  </si>
  <si>
    <t>Les principes généraux de prévention sont appliqués dans le choix des mesures de prévention</t>
  </si>
  <si>
    <t>Les mesures de prévention sont adaptées aux risques identifiés</t>
  </si>
  <si>
    <t>Le mode d’approvisionnement du poste de travail est déterminé</t>
  </si>
  <si>
    <t>L’implantation des équipements spécifiques est certifiée</t>
  </si>
  <si>
    <t>Le lieu d’activité est restitué quotidiennement pour garantir la sécurité des intervenants</t>
  </si>
  <si>
    <t>A31.a</t>
  </si>
  <si>
    <t>Modification d’une installation</t>
  </si>
  <si>
    <t>AC511</t>
  </si>
  <si>
    <t>Contrôler la conformité des matériels, des équipements, et des produits livrés</t>
  </si>
  <si>
    <t>Les caractéristiques techniques sont vérifiées</t>
  </si>
  <si>
    <t>C5: Gérer les approvisionnements</t>
  </si>
  <si>
    <t>A2T1</t>
  </si>
  <si>
    <t>A2 : Exploitation et mise en service de l’installation</t>
  </si>
  <si>
    <t>AC512</t>
  </si>
  <si>
    <t>Les quantités sont contrôlées</t>
  </si>
  <si>
    <t>AC513</t>
  </si>
  <si>
    <t>Les éventuelles anomalies sont consignées</t>
  </si>
  <si>
    <t>AC514</t>
  </si>
  <si>
    <t>Les bons de livraison, bons de garantie et notices techniques sont recueillis et transmis</t>
  </si>
  <si>
    <t>AC521</t>
  </si>
  <si>
    <t>Gérer les stocks pour les interventions</t>
  </si>
  <si>
    <t>Les accès et les circulations sont préservés</t>
  </si>
  <si>
    <t>AC522</t>
  </si>
  <si>
    <t>Les conditions de stockage données sont respectées</t>
  </si>
  <si>
    <t>AC523</t>
  </si>
  <si>
    <t>Les principes de la prévention des risques liés à l’activité physique (PRAP) sont appliqués</t>
  </si>
  <si>
    <t>AC524</t>
  </si>
  <si>
    <t>La qualité des stocks est vérifiée</t>
  </si>
  <si>
    <t>AC525</t>
  </si>
  <si>
    <t>La protection des personnes et des biens et de l’environnement est assurée</t>
  </si>
  <si>
    <t>AC611</t>
  </si>
  <si>
    <t>Implanter les matériels et les supports</t>
  </si>
  <si>
    <t>L’implantation des appareils et supports est conforme aux consignes de la hiérarchie, aux prescriptions techniques, réglementaires et aux normes en vigueur</t>
  </si>
  <si>
    <t>C6: Réaliser une modification de manière éco-responsable</t>
  </si>
  <si>
    <t>A2T2</t>
  </si>
  <si>
    <t>A2T3</t>
  </si>
  <si>
    <t>A2T4</t>
  </si>
  <si>
    <t>A2T5</t>
  </si>
  <si>
    <t>AC612</t>
  </si>
  <si>
    <t>Les fixations sont adaptées à la nature de la paroi, aux charges et aux prescriptions du fabricant</t>
  </si>
  <si>
    <t>AC621</t>
  </si>
  <si>
    <t>Réaliser les modifications des réseaux fluidiques et les câblages électriques</t>
  </si>
  <si>
    <t>Les réseaux sont façonnés, posés et raccordés conformément aux consignes de la hiérarchie, aux prescriptions techniques, réglementaires et aux normes en vigueur</t>
  </si>
  <si>
    <t>AC622</t>
  </si>
  <si>
    <t>Le matériel électrique est câblé et raccordé conformément aux consignes de la hiérarchie, et aux prescriptions techniques, réglementaires et aux normes en vigueur</t>
  </si>
  <si>
    <t>AC623</t>
  </si>
  <si>
    <t>Le travail est soigné, le niveau de qualité attendu est atteint</t>
  </si>
  <si>
    <t>AC624</t>
  </si>
  <si>
    <t>AC631</t>
  </si>
  <si>
    <t>Opérer avec une attitude écoresponsable</t>
  </si>
  <si>
    <t>Les déchets sont triés et évacués de manière sélective conformément à la réglementation et aux normes en vigueur</t>
  </si>
  <si>
    <t>AC632</t>
  </si>
  <si>
    <t>Les consommables sont utilisés sans gaspillage</t>
  </si>
  <si>
    <t>AC633</t>
  </si>
  <si>
    <t>Le maintien de la qualité thermique de l’enveloppe est assurée</t>
  </si>
  <si>
    <t>A31.b</t>
  </si>
  <si>
    <t>Mise en service et exploitation de l’installation</t>
  </si>
  <si>
    <t>AC711</t>
  </si>
  <si>
    <t>Contrôler la conformité des réalisations sur les réseaux fluidiques et les installations électriques</t>
  </si>
  <si>
    <t>Les réseaux, les installations et les contrôles sont identifiés</t>
  </si>
  <si>
    <t>C7 : Réaliser les opérations de mise en service et d’arrêt de l’installation</t>
  </si>
  <si>
    <t>A2T6</t>
  </si>
  <si>
    <t>A2T7</t>
  </si>
  <si>
    <t>A2T9</t>
  </si>
  <si>
    <t>AC712</t>
  </si>
  <si>
    <t>Les contrôles des réalisations sont effectués et conformes aux normes en vigueur</t>
  </si>
  <si>
    <t>AC713</t>
  </si>
  <si>
    <t>La sécurité des biens et des personnes est assurée</t>
  </si>
  <si>
    <t>AC721</t>
  </si>
  <si>
    <t>Appliquer les mesures de prévention des risques professionnels</t>
  </si>
  <si>
    <t>Les mesures de prévention sont adaptées au contexte de l’intervention</t>
  </si>
  <si>
    <t>AC722</t>
  </si>
  <si>
    <t>Les aléas de l’environnement sont pris en compte</t>
  </si>
  <si>
    <t>AC723</t>
  </si>
  <si>
    <t>Les anomalies sont signalées à la hiérarchie</t>
  </si>
  <si>
    <t>AC731</t>
  </si>
  <si>
    <t>Réaliser les modes opératoires des essais normatifs nécessaires à la mise en service des installations thermiques, fluidiques et électriques</t>
  </si>
  <si>
    <t>Les modes opératoires sont réalisés et conformes aux règles en vigueur</t>
  </si>
  <si>
    <t>AC741</t>
  </si>
  <si>
    <t>Les préréglages sont réalisés dans le respect des normes et la réglementation en vigueur</t>
  </si>
  <si>
    <t>AC742</t>
  </si>
  <si>
    <t>Les préréglages permettent une mise en service de toute ou partie de l’installation</t>
  </si>
  <si>
    <t>AC743</t>
  </si>
  <si>
    <t>La sécurité des personnes et des biens est assurée</t>
  </si>
  <si>
    <t>AC751</t>
  </si>
  <si>
    <t xml:space="preserve">Effectuer la précharge du réseau fluidique du système </t>
  </si>
  <si>
    <t>La précharge est réalisée suivant les normes en vigueur</t>
  </si>
  <si>
    <t>AC752</t>
  </si>
  <si>
    <t>La précharge permet la mise en service de l’installation</t>
  </si>
  <si>
    <t>AC753</t>
  </si>
  <si>
    <t>La protection de l’environnement est respectée</t>
  </si>
  <si>
    <t>AC761</t>
  </si>
  <si>
    <t>Réaliser les opérations de mise en service et/ou d’arrêt de l’installation</t>
  </si>
  <si>
    <t>Les consignations (déconsignations) sont réalisées</t>
  </si>
  <si>
    <t>AC762</t>
  </si>
  <si>
    <t>Les protocoles de mise en service et/ou d’arrêt sont respectés</t>
  </si>
  <si>
    <t>AC763</t>
  </si>
  <si>
    <t>La sécurité des usagers et de l’installation est assurée tout au long de l’opération</t>
  </si>
  <si>
    <t>AC764</t>
  </si>
  <si>
    <t>Les informations sont transmises</t>
  </si>
  <si>
    <t>AC811</t>
  </si>
  <si>
    <t>Identifier les points de mesures sur l’installation électrique et/ou le réseau fluidique</t>
  </si>
  <si>
    <t>Les procédés de mesurages identifiés respectent les normes en vigueur et les règles de l’art</t>
  </si>
  <si>
    <t>C8 : Contrôler les grandeurs caractéristiques de l’installation</t>
  </si>
  <si>
    <t>A2T8</t>
  </si>
  <si>
    <t>AC812</t>
  </si>
  <si>
    <t>Les points de mesures identifiés sont conformes au besoin du contrôle</t>
  </si>
  <si>
    <t>AC821</t>
  </si>
  <si>
    <t>Installer des appareils de mesures et de contrôle</t>
  </si>
  <si>
    <t>Les appareils sont installés en suivant les préconisations du fabricant et en respectant les normes en vigueur et les règles de l’art</t>
  </si>
  <si>
    <t>AC822</t>
  </si>
  <si>
    <t>Les protocoles de communication sont paramétrés</t>
  </si>
  <si>
    <t>AC823</t>
  </si>
  <si>
    <t>AC831</t>
  </si>
  <si>
    <t>Les appareils sont utilisés en suivant les préconisations du fabricant et en respectant les normes en vigueur et les règles de l’art</t>
  </si>
  <si>
    <t>AC832</t>
  </si>
  <si>
    <t>La lecture est conforme à la grandeur mesurée</t>
  </si>
  <si>
    <t>AC833</t>
  </si>
  <si>
    <t>AC841</t>
  </si>
  <si>
    <t>Traiter les informations des mesures</t>
  </si>
  <si>
    <t>Les grandeurs mesurées sont consignées dans les supports d’enregistrement</t>
  </si>
  <si>
    <t>AC842</t>
  </si>
  <si>
    <t>Les valeurs sont adaptées aux unités attendues dans les supports d’enregistrement</t>
  </si>
  <si>
    <t>AC843</t>
  </si>
  <si>
    <t>Les calculs de puissance, d’énergie, de débit, de consommation… sont réalisés</t>
  </si>
  <si>
    <t>AC851</t>
  </si>
  <si>
    <t>Comparer les grandeurs mesurées avec les grandeurs caractéristiques nominales attendues</t>
  </si>
  <si>
    <t>L’interprétation de l’écart est caractérisée</t>
  </si>
  <si>
    <t>AC921</t>
  </si>
  <si>
    <t>Déterminer les réglages nécessaires pour obtenir le fonctionnement attendu du système</t>
  </si>
  <si>
    <t>L’interprétation des écarts de mesures caractérisés* permettent l’identification des réglages nécessaires pour valider le fonctionnement attendu du système</t>
  </si>
  <si>
    <t>C9 : Effectuer les réglages adaptés</t>
  </si>
  <si>
    <t>AC931</t>
  </si>
  <si>
    <t>Les réglages permettent le fonctionnement attendu du système</t>
  </si>
  <si>
    <t>AC932</t>
  </si>
  <si>
    <t>Le réglage des sécurités est réalisé, justifié et précis</t>
  </si>
  <si>
    <t>AC941</t>
  </si>
  <si>
    <t>Appliquer les règles de sécurité</t>
  </si>
  <si>
    <t>Toutes les règles de sécurité des personnes et des biens sont appliquées</t>
  </si>
  <si>
    <t>AC942</t>
  </si>
  <si>
    <t>Les règles sur la manipulation des fluides, et les différentes prises de mesures sont respectées</t>
  </si>
  <si>
    <t>A32.b</t>
  </si>
  <si>
    <t>Maintenance préventive d’une installation</t>
  </si>
  <si>
    <t>C10 : Réaliser des opérations de maintenance préventive</t>
  </si>
  <si>
    <t>AC1012</t>
  </si>
  <si>
    <t>La période d’intervention est identifiée</t>
  </si>
  <si>
    <t>AC1021</t>
  </si>
  <si>
    <t>Déterminer une organisation en fonction de l’environnement de travail et les conditions de la maintenance</t>
  </si>
  <si>
    <t>L’organisation établie répond aux attentes du contrat de maintenance</t>
  </si>
  <si>
    <t>AC1022</t>
  </si>
  <si>
    <t>L’approvisionnement en équipements, matériels et outillages est assurée</t>
  </si>
  <si>
    <t>AC1023</t>
  </si>
  <si>
    <t>La procédure d’intervention prend en compte les contraintes techniques du système* (vidanges nécessaires, isolement de parties du système, fonctionnement en mode dégradé…)</t>
  </si>
  <si>
    <t>AC1024</t>
  </si>
  <si>
    <t>Le poste de travail est organisé avec ergonomie</t>
  </si>
  <si>
    <t>AC1025</t>
  </si>
  <si>
    <t>AC1131</t>
  </si>
  <si>
    <t>Les informations de télémaintenance et celles des applications numériques transmises sont localisées sur le système</t>
  </si>
  <si>
    <t>AC1132</t>
  </si>
  <si>
    <t>Les données de télémaintenance et celles des applications numériques nécessaires à l’intervention sont identifiées</t>
  </si>
  <si>
    <t>AC1141</t>
  </si>
  <si>
    <t>Le contrôle périodique d’étanchéité est réalisé</t>
  </si>
  <si>
    <t>AC1144</t>
  </si>
  <si>
    <t>Les modifications de réglages nécessaires sont réalisées</t>
  </si>
  <si>
    <t>AC1145</t>
  </si>
  <si>
    <t>Le système est dans les conditions normales de fonctionnement</t>
  </si>
  <si>
    <t>AC1151</t>
  </si>
  <si>
    <t>Contrôler l’état du système après intervention</t>
  </si>
  <si>
    <t>Après l’intervention le fonctionnement normal de l’installation est constaté ou bien les anomalies techniques et/ou les désordres éventuels de l’installation sont identifiés</t>
  </si>
  <si>
    <t>AC1152</t>
  </si>
  <si>
    <t>Les éventuels éléments défectueux sont identifiés Les informations sont transmises à la hiérarchie</t>
  </si>
  <si>
    <t>AC1153</t>
  </si>
  <si>
    <t>Les documents techniques et administratifs sont complétés</t>
  </si>
  <si>
    <t>AC1161</t>
  </si>
  <si>
    <t>La zone d’intervention est remise en état</t>
  </si>
  <si>
    <t>AC1163</t>
  </si>
  <si>
    <t>AC1311</t>
  </si>
  <si>
    <t>Les besoins de l’exploitant sont identifiés et interprétés</t>
  </si>
  <si>
    <t>C13 : Formuler les informations nécessaires pour le client et/ou l’exploitant du système</t>
  </si>
  <si>
    <t>A4T1</t>
  </si>
  <si>
    <t>A4T2</t>
  </si>
  <si>
    <t>A4T3</t>
  </si>
  <si>
    <t>AC1321</t>
  </si>
  <si>
    <t>Expliquer le fonctionnement et l’utilisation de l’installation au client et/ou à l’exploitant</t>
  </si>
  <si>
    <t>Les explications sont correctes</t>
  </si>
  <si>
    <t>AC1322</t>
  </si>
  <si>
    <t>Les explications permettent l’utilisation de l’installation par l’exploitant et/ou le client</t>
  </si>
  <si>
    <t>AC1331</t>
  </si>
  <si>
    <t>Informer oralement des consignes de sécurité</t>
  </si>
  <si>
    <t>Les consignes de sécurité sont présentées et détaillées</t>
  </si>
  <si>
    <t>AC1332</t>
  </si>
  <si>
    <t>La sécurité des usagers et de l’installation est assurée</t>
  </si>
  <si>
    <t>AC1341</t>
  </si>
  <si>
    <t>Communiquer avec le client</t>
  </si>
  <si>
    <t>Le langage utilisé est adapté à la situation</t>
  </si>
  <si>
    <t>AC1342</t>
  </si>
  <si>
    <t>Les formules de civilités sont adaptées à la situation</t>
  </si>
  <si>
    <t>AC1343</t>
  </si>
  <si>
    <t>Le support de communication est adapté à la situation</t>
  </si>
  <si>
    <t>AC1344</t>
  </si>
  <si>
    <t>L’utilisation de l’outil de communication est maîtrisée.</t>
  </si>
  <si>
    <t>AC1345</t>
  </si>
  <si>
    <t>Les échanges sont transmis à la hiérarchie</t>
  </si>
  <si>
    <t>AC1351</t>
  </si>
  <si>
    <t>Déterminer une solution technique pour le client et/ou l’exploitant</t>
  </si>
  <si>
    <t>La solution technique proposée est correcte</t>
  </si>
  <si>
    <t>A32.a</t>
  </si>
  <si>
    <t>Maintenance corrective d’une installation - Partie écrite</t>
  </si>
  <si>
    <t>AC1111</t>
  </si>
  <si>
    <t>Identifier le site et le lieu de l’intervention</t>
  </si>
  <si>
    <t>Le site, le lieu sont identifiés</t>
  </si>
  <si>
    <t>C11 : Réaliser des opérations de maintenance corrective</t>
  </si>
  <si>
    <t>AC1112</t>
  </si>
  <si>
    <t>Les contraintes d’accès sont identifiées</t>
  </si>
  <si>
    <t>AC1113</t>
  </si>
  <si>
    <t>L’intervention est identifiée dans le cadre du contrat de maintenance</t>
  </si>
  <si>
    <t>AC1114</t>
  </si>
  <si>
    <t>La sécurité des biens et des personnes est prise en compte</t>
  </si>
  <si>
    <t>AC1121</t>
  </si>
  <si>
    <t>Constater la défaillance</t>
  </si>
  <si>
    <t>L’analyse des données technique de l’installation est effectuée</t>
  </si>
  <si>
    <t>AC1122</t>
  </si>
  <si>
    <t>Le dysfonctionnement est identifié</t>
  </si>
  <si>
    <t>Lister des hypothèses de panne et/ou de dysfonctionnement</t>
  </si>
  <si>
    <t>Toutes les hypothèses émises sont pertinentes</t>
  </si>
  <si>
    <t>La hiérarchie des hypothèses identifiées est cohérente</t>
  </si>
  <si>
    <t>Vérifier les hypothèses en effectuant des mesures, des contrôles, des tests permettant en respectant les règles de sécurité</t>
  </si>
  <si>
    <t>Les résultats des tests, des contrôles et/ou des mesures permettent de valider les hypothèses</t>
  </si>
  <si>
    <t>Gérer la disponibilité des pièces de rechange, des consommables et des outillages nécessaires</t>
  </si>
  <si>
    <t>Les caractéristiques techniques des pièces de rechanges choisies sont identiques ou similaires aux pièces à changer</t>
  </si>
  <si>
    <t>La disponibilité des bouteilles de fluides frigorigènes et des instruments de pesée est assurée</t>
  </si>
  <si>
    <t>Le bon de commande éventuel est complet</t>
  </si>
  <si>
    <t>Les matériels, équipements et outillages sont approvisionnés* conformément au planning et aux besoins de l’intervention</t>
  </si>
  <si>
    <t>AC1171</t>
  </si>
  <si>
    <t>Consigner (déconsigner) le système (électrique, fluidique : gaz, caloporteurs…)</t>
  </si>
  <si>
    <t>AC1181</t>
  </si>
  <si>
    <t>Les matériels, les équipements et les outillages nécessaires à la consignation sont identifiés</t>
  </si>
  <si>
    <t>AC1182</t>
  </si>
  <si>
    <t>Les étapes de consignation (déconsignation) sont réalisées en respectant les normes en vigueur</t>
  </si>
  <si>
    <t>AC1183</t>
  </si>
  <si>
    <t>AC1184</t>
  </si>
  <si>
    <t>La sécurité des usagers, et de l’installation est assurée tout au long de l’opération</t>
  </si>
  <si>
    <t>AC1185</t>
  </si>
  <si>
    <t>Les informations sont transmises à la hiérarchie et aux usagers</t>
  </si>
  <si>
    <t>AC1186</t>
  </si>
  <si>
    <t>Les documents sont complétés</t>
  </si>
  <si>
    <t>AC1191</t>
  </si>
  <si>
    <t>Effectuer la dépose du composant défectueux</t>
  </si>
  <si>
    <t>Les opérations préalables sur le système (isolation tout ou partie du système fluidique, vidange, récupération des fluides frigorigènes …) permettent de garantir l’opération de dépose</t>
  </si>
  <si>
    <t>AC1192</t>
  </si>
  <si>
    <t>L’opération de remplacement respecte les consignes, le contrat de maintenance, les procédures et les normes en vigueur</t>
  </si>
  <si>
    <t>AC1193</t>
  </si>
  <si>
    <t>Les moyens de manutention et l’outillage sont mis en oeuvre et en toute sécurité</t>
  </si>
  <si>
    <t>AC1194</t>
  </si>
  <si>
    <t>Le composant défectueux est déposé et prêt à être recyclé</t>
  </si>
  <si>
    <t>AC1195</t>
  </si>
  <si>
    <t>AC11101</t>
  </si>
  <si>
    <t>Installer le composant de remplacement</t>
  </si>
  <si>
    <t>Le composant est remplacé en respectant les normes en vigueur et les contraintes de l’installation*</t>
  </si>
  <si>
    <t>AC11102</t>
  </si>
  <si>
    <t>AC11111</t>
  </si>
  <si>
    <t>Remettre en service l’installation</t>
  </si>
  <si>
    <t>La remise en service permet le fonctionnement de l’installation à son point nominal ou en mode dégradé de l’installation et la continuité de service est assurée</t>
  </si>
  <si>
    <t>AC11112</t>
  </si>
  <si>
    <t>Les informations sont transmises à la hiérarchie et à l’exploitant ou l’usager</t>
  </si>
  <si>
    <t>AC11113</t>
  </si>
  <si>
    <t>AC11121</t>
  </si>
  <si>
    <t>AC11122</t>
  </si>
  <si>
    <t>Les déchets sont évacués de façon éco-responsable et conformément aux règles en vigueur</t>
  </si>
  <si>
    <t>AC11123</t>
  </si>
  <si>
    <t>AC1211</t>
  </si>
  <si>
    <t>Interpréter les informations du client sur le dysfonctionnement de l’installation</t>
  </si>
  <si>
    <t>Les événements avant panne sont collectés</t>
  </si>
  <si>
    <t>C12 : Informer de son intervention à l’écrit et/ou à l’oral</t>
  </si>
  <si>
    <t>AC1212</t>
  </si>
  <si>
    <t>Les constats sont pris en compte</t>
  </si>
  <si>
    <t>AC1221</t>
  </si>
  <si>
    <t>Expliquer l’état d’avancement des opérations, leurs contraintes et leurs difficultés</t>
  </si>
  <si>
    <t>L’état d’avancement des opérations est clairement décrit</t>
  </si>
  <si>
    <t>AC1222</t>
  </si>
  <si>
    <t>Les contraintes et les difficultés sont identifiées</t>
  </si>
  <si>
    <t>AC1223</t>
  </si>
  <si>
    <t>AC1231</t>
  </si>
  <si>
    <t>Compléter les documents techniques et administratifs</t>
  </si>
  <si>
    <t>La fiche d’intervention est complétée sans erreurs</t>
  </si>
  <si>
    <t>AC1232</t>
  </si>
  <si>
    <t>Le bordereau de suivi de déchet dangereux est complété sans erreurs</t>
  </si>
  <si>
    <t>AC1233</t>
  </si>
  <si>
    <t>Le dossier technique est mis à jour</t>
  </si>
  <si>
    <t>AC1234</t>
  </si>
  <si>
    <t>Les informations du système sont consignées sur le support prévu à cet effet</t>
  </si>
  <si>
    <t>AC1235</t>
  </si>
  <si>
    <t>Les fluides frigorigènes sont consignés sur la fiche CERFA n°15497</t>
  </si>
  <si>
    <t>AC1236</t>
  </si>
  <si>
    <t>Le planning est mis à jour</t>
  </si>
  <si>
    <t>AC1241</t>
  </si>
  <si>
    <t>Formuler un compte-rendu, un rapport d’activité</t>
  </si>
  <si>
    <t>Le compte-rendu est factuel et complet</t>
  </si>
  <si>
    <t>AC1242</t>
  </si>
  <si>
    <t>AC1243</t>
  </si>
  <si>
    <t>AC1244</t>
  </si>
  <si>
    <t>L’utilisation de l’outil de communication est maîtrisée</t>
  </si>
  <si>
    <t>AC1245</t>
  </si>
  <si>
    <t>Les documents sont transmis</t>
  </si>
  <si>
    <t>Maintenance corrective d’une installation - Partie pratique - Recherche de panne</t>
  </si>
  <si>
    <t>Maintenance corrective d’une installation - Partie pratique - Après expertise et validation hiérarchique</t>
  </si>
  <si>
    <t>S1</t>
  </si>
  <si>
    <t>ENVIRONNEMENT DE TRAVAIL</t>
  </si>
  <si>
    <t>S11</t>
  </si>
  <si>
    <t>L’entreprise</t>
  </si>
  <si>
    <t>Déterminer les conditions de l’opération dans son contexte</t>
  </si>
  <si>
    <t>S12</t>
  </si>
  <si>
    <t>Les intervenants</t>
  </si>
  <si>
    <t>S13</t>
  </si>
  <si>
    <t>Les étapes d’une intervention</t>
  </si>
  <si>
    <t>S14</t>
  </si>
  <si>
    <t>Les procédures administratives</t>
  </si>
  <si>
    <t>S15</t>
  </si>
  <si>
    <t>Les qualifications, garanties et responsabilités</t>
  </si>
  <si>
    <t>S2</t>
  </si>
  <si>
    <t>ENJEUX ÉNERGÉTIQUES ET ENVIRONNEMENTAUX</t>
  </si>
  <si>
    <t>La réglementation énergétique et environnementale</t>
  </si>
  <si>
    <t>S22</t>
  </si>
  <si>
    <t>L’impact environnemental d’une activité</t>
  </si>
  <si>
    <t>Analyser les données techniques de l’installation</t>
  </si>
  <si>
    <t>S23</t>
  </si>
  <si>
    <t>La démarche éco-responsable en entreprise</t>
  </si>
  <si>
    <t>S24</t>
  </si>
  <si>
    <t>Les énergies utilisées</t>
  </si>
  <si>
    <t>S4 : Principes scientifiques et techniques</t>
  </si>
  <si>
    <t>S25</t>
  </si>
  <si>
    <t>Le fonctionnement thermique du bâti</t>
  </si>
  <si>
    <t>S6 : Méthodes et procédures d’intervention</t>
  </si>
  <si>
    <t>S26</t>
  </si>
  <si>
    <t>La réglementation thermique</t>
  </si>
  <si>
    <t>S27</t>
  </si>
  <si>
    <t>L’impact sur la production du bâti neuf</t>
  </si>
  <si>
    <t>Choisir les matériels, les équipements et les outillages</t>
  </si>
  <si>
    <t>S28</t>
  </si>
  <si>
    <t>L’impact sur les bâtiments existants</t>
  </si>
  <si>
    <t>La gestion de l’environnement du site et des déchets produits</t>
  </si>
  <si>
    <t>S3</t>
  </si>
  <si>
    <t>S3 - ANALYSE ET EXPLOITATION TECHNIQUE</t>
  </si>
  <si>
    <t>S31</t>
  </si>
  <si>
    <t>L’analyse fonctionnelle et structurelle</t>
  </si>
  <si>
    <t>S32</t>
  </si>
  <si>
    <t>La représentation graphique et numérique</t>
  </si>
  <si>
    <t>S33</t>
  </si>
  <si>
    <t>L’exploitation des documents graphiques et numériques</t>
  </si>
  <si>
    <t>S34</t>
  </si>
  <si>
    <t>L’élaboration de plans et de schémas fluidiques</t>
  </si>
  <si>
    <t>S35</t>
  </si>
  <si>
    <t>L’élaboration de schémas électriques</t>
  </si>
  <si>
    <t>Organiser son intervention en toute sécurité</t>
  </si>
  <si>
    <t>S4</t>
  </si>
  <si>
    <t>PRINCIPES SCIENTIFIQUE ET TECHNIQUE</t>
  </si>
  <si>
    <t>S41</t>
  </si>
  <si>
    <t>Le confort de l’habitat</t>
  </si>
  <si>
    <t>S42</t>
  </si>
  <si>
    <t>Les circuits thermodynamiques</t>
  </si>
  <si>
    <t>S43</t>
  </si>
  <si>
    <t>Les installations et équipements électriques</t>
  </si>
  <si>
    <t>S44</t>
  </si>
  <si>
    <t>Les réseaux hydrauliques</t>
  </si>
  <si>
    <t>Gérer les approvisionnements</t>
  </si>
  <si>
    <t>S45</t>
  </si>
  <si>
    <t>Les réseaux aérauliques</t>
  </si>
  <si>
    <t>S46</t>
  </si>
  <si>
    <t>Les systèmes de traitement de l’air</t>
  </si>
  <si>
    <t>S5</t>
  </si>
  <si>
    <t>MÉTHODES ET PROCÉDURES DES MODIFICATIONS</t>
  </si>
  <si>
    <t>S51</t>
  </si>
  <si>
    <t>Les raccordements fluidiques</t>
  </si>
  <si>
    <t>Les essais d’étanchéité</t>
  </si>
  <si>
    <t>Réaliser une modification de manière éco-responsable</t>
  </si>
  <si>
    <t>S53</t>
  </si>
  <si>
    <t>Les raccordements électriques</t>
  </si>
  <si>
    <t>S6</t>
  </si>
  <si>
    <t>MÉTHODES ET PROCÉDURES D’INTERVENTION</t>
  </si>
  <si>
    <t>La stratégie, l’organisation et les méthodes de maintenance</t>
  </si>
  <si>
    <t>Les opérations d’exploitation, de mise en service et de maintenance</t>
  </si>
  <si>
    <t>S7</t>
  </si>
  <si>
    <t>QUALITÉ – SÉCURITÉ</t>
  </si>
  <si>
    <t>S71</t>
  </si>
  <si>
    <t>Le processus qualité</t>
  </si>
  <si>
    <t>Réaliser les opérations de mise en service et d’arrêt de l’installation</t>
  </si>
  <si>
    <t>S73</t>
  </si>
  <si>
    <t>La santé et la sécurité au travail</t>
  </si>
  <si>
    <t>S74</t>
  </si>
  <si>
    <t>Les habilitations et les certifications</t>
  </si>
  <si>
    <t xml:space="preserve">S8 </t>
  </si>
  <si>
    <t xml:space="preserve">COMMUNICATION </t>
  </si>
  <si>
    <t>S8</t>
  </si>
  <si>
    <t>La communication orale</t>
  </si>
  <si>
    <t>S82</t>
  </si>
  <si>
    <t>Les outils de la communication écrite et numérique</t>
  </si>
  <si>
    <t>S83</t>
  </si>
  <si>
    <t>La communication technique en langue anglaise</t>
  </si>
  <si>
    <t>Contrôler les grandeurs caractéristiques de l’installation</t>
  </si>
  <si>
    <t>Effectuer les réglages adaptés</t>
  </si>
  <si>
    <t>Réaliser des opérations de maintenance préventive</t>
  </si>
  <si>
    <t xml:space="preserve">S7 : Qualité - sécurité </t>
  </si>
  <si>
    <t>Réaliser des opérations de maintenance corrective</t>
  </si>
  <si>
    <t>Informer de son intervention à l’écrit et/ou à l’oral</t>
  </si>
  <si>
    <t>Formuler les informations nécessaires pour le client et/ou l’exploitant du système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</si>
</sst>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scheme val="minor"/>
    </font>
    <font>
      <sz val="10"/>
      <name val="Arial"/>
    </font>
    <font>
      <b/>
      <sz val="11"/>
      <color theme="1"/>
      <name val="Calibri"/>
      <scheme val="minor"/>
    </font>
    <font>
      <sz val="11"/>
      <color indexed="2"/>
      <name val="Calibri"/>
      <scheme val="minor"/>
    </font>
    <font>
      <b/>
      <sz val="14"/>
      <color theme="1"/>
      <name val="Calibri"/>
      <scheme val="minor"/>
    </font>
    <font>
      <b/>
      <sz val="11"/>
      <color indexed="2"/>
      <name val="Calibri"/>
      <scheme val="minor"/>
    </font>
    <font>
      <sz val="11"/>
      <name val="Calibri"/>
      <scheme val="minor"/>
    </font>
    <font>
      <sz val="11"/>
      <color theme="9"/>
      <name val="Calibri"/>
      <scheme val="minor"/>
    </font>
    <font>
      <b/>
      <sz val="11"/>
      <name val="Calibri"/>
      <scheme val="minor"/>
    </font>
    <font>
      <sz val="11"/>
      <color theme="4" tint="-0.249977111117893"/>
      <name val="Calibri"/>
      <scheme val="minor"/>
    </font>
    <font>
      <b/>
      <sz val="11"/>
      <color theme="4" tint="-0.249977111117893"/>
      <name val="Calibri"/>
      <scheme val="minor"/>
    </font>
    <font>
      <sz val="11"/>
      <color indexed="2"/>
      <name val="Calibri"/>
    </font>
    <font>
      <sz val="11"/>
      <color theme="4"/>
      <name val="Calibri"/>
      <scheme val="minor"/>
    </font>
    <font>
      <sz val="11"/>
      <name val="Calibri"/>
    </font>
    <font>
      <sz val="11"/>
      <color rgb="FF70AD47"/>
      <name val="Calibri"/>
    </font>
    <font>
      <b/>
      <sz val="11"/>
      <color theme="4"/>
      <name val="Calibri"/>
      <scheme val="minor"/>
    </font>
    <font>
      <sz val="11"/>
      <color theme="4"/>
      <name val="Calibri"/>
      <scheme val="minor"/>
    </font>
    <font>
      <b/>
      <sz val="11"/>
      <color rgb="FF70AD47"/>
      <name val="Calibri"/>
    </font>
    <font>
      <sz val="11"/>
      <color theme="9"/>
      <name val="Calibri"/>
      <scheme val="minor"/>
    </font>
    <font>
      <sz val="11"/>
      <color theme="2" tint="-9.9978637043366805E-2"/>
      <name val="Calibri"/>
      <scheme val="minor"/>
    </font>
    <font>
      <b/>
      <sz val="9"/>
      <color theme="1"/>
      <name val="Calibri"/>
      <scheme val="minor"/>
    </font>
    <font>
      <b/>
      <sz val="11"/>
      <color theme="2" tint="-9.9978637043366805E-2"/>
      <name val="Calibri"/>
      <scheme val="minor"/>
    </font>
    <font>
      <sz val="11"/>
      <color theme="8"/>
      <name val="Calibri"/>
      <scheme val="minor"/>
    </font>
    <font>
      <b/>
      <sz val="11"/>
      <color theme="9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C000"/>
        <bgColor rgb="FFFFC000"/>
      </patternFill>
    </fill>
    <fill>
      <patternFill patternType="solid">
        <fgColor indexed="5"/>
        <bgColor indexed="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/>
        <bgColor theme="7"/>
      </patternFill>
    </fill>
    <fill>
      <patternFill patternType="solid">
        <fgColor theme="5"/>
        <bgColor theme="5"/>
      </patternFill>
    </fill>
  </fills>
  <borders count="6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60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2" fillId="0" borderId="0" xfId="0" applyFont="1" applyAlignment="1">
      <alignment wrapText="1"/>
    </xf>
    <xf numFmtId="0" fontId="4" fillId="0" borderId="0" xfId="0" applyFont="1"/>
    <xf numFmtId="0" fontId="2" fillId="0" borderId="1" xfId="0" applyFont="1" applyBorder="1"/>
    <xf numFmtId="0" fontId="3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2" fillId="0" borderId="10" xfId="0" applyFont="1" applyBorder="1"/>
    <xf numFmtId="0" fontId="6" fillId="0" borderId="13" xfId="0" applyFont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0" xfId="0" applyFont="1"/>
    <xf numFmtId="0" fontId="6" fillId="0" borderId="16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7" xfId="0" applyBorder="1"/>
    <xf numFmtId="0" fontId="3" fillId="2" borderId="20" xfId="0" applyFont="1" applyFill="1" applyBorder="1"/>
    <xf numFmtId="0" fontId="7" fillId="0" borderId="0" xfId="0" applyFont="1" applyAlignment="1">
      <alignment horizontal="center" vertical="top" wrapText="1"/>
    </xf>
    <xf numFmtId="0" fontId="2" fillId="4" borderId="0" xfId="0" applyFont="1" applyFill="1" applyAlignment="1">
      <alignment horizontal="left"/>
    </xf>
    <xf numFmtId="0" fontId="2" fillId="4" borderId="0" xfId="0" applyFont="1" applyFill="1"/>
    <xf numFmtId="0" fontId="0" fillId="4" borderId="0" xfId="0" applyFill="1"/>
    <xf numFmtId="0" fontId="8" fillId="0" borderId="0" xfId="0" applyFont="1"/>
    <xf numFmtId="0" fontId="8" fillId="0" borderId="9" xfId="0" applyFont="1" applyBorder="1"/>
    <xf numFmtId="0" fontId="0" fillId="0" borderId="0" xfId="0" applyAlignment="1">
      <alignment horizontal="center" wrapText="1"/>
    </xf>
    <xf numFmtId="0" fontId="8" fillId="0" borderId="13" xfId="0" applyFont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6" fillId="0" borderId="0" xfId="0" applyFont="1"/>
    <xf numFmtId="0" fontId="8" fillId="0" borderId="19" xfId="0" applyFont="1" applyBorder="1" applyAlignment="1">
      <alignment horizontal="center"/>
    </xf>
    <xf numFmtId="0" fontId="3" fillId="2" borderId="13" xfId="0" applyFont="1" applyFill="1" applyBorder="1"/>
    <xf numFmtId="0" fontId="0" fillId="0" borderId="14" xfId="0" applyBorder="1"/>
    <xf numFmtId="0" fontId="0" fillId="0" borderId="32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0" borderId="32" xfId="0" applyBorder="1"/>
    <xf numFmtId="0" fontId="0" fillId="0" borderId="33" xfId="0" applyBorder="1"/>
    <xf numFmtId="0" fontId="9" fillId="5" borderId="34" xfId="0" applyFont="1" applyFill="1" applyBorder="1"/>
    <xf numFmtId="0" fontId="0" fillId="0" borderId="7" xfId="0" applyBorder="1"/>
    <xf numFmtId="0" fontId="8" fillId="0" borderId="35" xfId="0" applyFont="1" applyBorder="1"/>
    <xf numFmtId="0" fontId="8" fillId="0" borderId="36" xfId="0" applyFont="1" applyBorder="1"/>
    <xf numFmtId="0" fontId="9" fillId="5" borderId="37" xfId="0" applyFont="1" applyFill="1" applyBorder="1"/>
    <xf numFmtId="0" fontId="2" fillId="0" borderId="4" xfId="0" applyFont="1" applyBorder="1"/>
    <xf numFmtId="0" fontId="2" fillId="0" borderId="39" xfId="0" applyFont="1" applyBorder="1"/>
    <xf numFmtId="0" fontId="2" fillId="0" borderId="40" xfId="0" applyFont="1" applyBorder="1"/>
    <xf numFmtId="0" fontId="8" fillId="0" borderId="39" xfId="0" applyFont="1" applyBorder="1"/>
    <xf numFmtId="0" fontId="10" fillId="5" borderId="4" xfId="0" applyFont="1" applyFill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2" fillId="0" borderId="11" xfId="0" applyFont="1" applyBorder="1"/>
    <xf numFmtId="0" fontId="2" fillId="4" borderId="41" xfId="0" applyFont="1" applyFill="1" applyBorder="1"/>
    <xf numFmtId="0" fontId="9" fillId="5" borderId="32" xfId="0" applyFont="1" applyFill="1" applyBorder="1"/>
    <xf numFmtId="0" fontId="9" fillId="5" borderId="33" xfId="0" applyFont="1" applyFill="1" applyBorder="1"/>
    <xf numFmtId="0" fontId="9" fillId="5" borderId="12" xfId="0" applyFont="1" applyFill="1" applyBorder="1" applyAlignment="1">
      <alignment horizontal="center"/>
    </xf>
    <xf numFmtId="0" fontId="9" fillId="5" borderId="34" xfId="0" applyFont="1" applyFill="1" applyBorder="1" applyAlignment="1">
      <alignment horizontal="center"/>
    </xf>
    <xf numFmtId="0" fontId="3" fillId="2" borderId="42" xfId="0" applyFont="1" applyFill="1" applyBorder="1"/>
    <xf numFmtId="0" fontId="0" fillId="0" borderId="13" xfId="0" applyBorder="1"/>
    <xf numFmtId="0" fontId="0" fillId="0" borderId="34" xfId="0" applyBorder="1" applyAlignment="1">
      <alignment horizontal="center"/>
    </xf>
    <xf numFmtId="10" fontId="11" fillId="6" borderId="16" xfId="0" applyNumberFormat="1" applyFont="1" applyFill="1" applyBorder="1" applyAlignment="1">
      <alignment horizontal="right"/>
    </xf>
    <xf numFmtId="10" fontId="11" fillId="6" borderId="16" xfId="0" applyNumberFormat="1" applyFont="1" applyFill="1" applyBorder="1" applyAlignment="1">
      <alignment horizontal="left"/>
    </xf>
    <xf numFmtId="0" fontId="9" fillId="5" borderId="43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3" fillId="2" borderId="34" xfId="0" applyFont="1" applyFill="1" applyBorder="1"/>
    <xf numFmtId="0" fontId="9" fillId="5" borderId="45" xfId="0" applyFont="1" applyFill="1" applyBorder="1"/>
    <xf numFmtId="0" fontId="9" fillId="5" borderId="46" xfId="0" applyFont="1" applyFill="1" applyBorder="1"/>
    <xf numFmtId="0" fontId="9" fillId="5" borderId="21" xfId="0" applyFont="1" applyFill="1" applyBorder="1"/>
    <xf numFmtId="0" fontId="9" fillId="5" borderId="15" xfId="0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/>
    <xf numFmtId="0" fontId="0" fillId="0" borderId="16" xfId="0" applyBorder="1"/>
    <xf numFmtId="0" fontId="0" fillId="0" borderId="21" xfId="0" applyBorder="1" applyAlignment="1">
      <alignment horizontal="center"/>
    </xf>
    <xf numFmtId="10" fontId="11" fillId="6" borderId="47" xfId="0" applyNumberFormat="1" applyFont="1" applyFill="1" applyBorder="1" applyAlignment="1">
      <alignment horizontal="right"/>
    </xf>
    <xf numFmtId="10" fontId="11" fillId="6" borderId="47" xfId="0" applyNumberFormat="1" applyFont="1" applyFill="1" applyBorder="1" applyAlignment="1">
      <alignment horizontal="left"/>
    </xf>
    <xf numFmtId="0" fontId="9" fillId="5" borderId="22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21" xfId="0" applyFont="1" applyFill="1" applyBorder="1"/>
    <xf numFmtId="0" fontId="0" fillId="0" borderId="45" xfId="0" applyBorder="1"/>
    <xf numFmtId="0" fontId="6" fillId="0" borderId="18" xfId="0" applyFont="1" applyBorder="1" applyAlignment="1">
      <alignment horizontal="center"/>
    </xf>
    <xf numFmtId="0" fontId="0" fillId="0" borderId="48" xfId="0" applyBorder="1"/>
    <xf numFmtId="10" fontId="3" fillId="2" borderId="15" xfId="0" applyNumberFormat="1" applyFont="1" applyFill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0" fillId="7" borderId="0" xfId="0" applyFill="1"/>
    <xf numFmtId="0" fontId="9" fillId="7" borderId="0" xfId="0" applyFont="1" applyFill="1"/>
    <xf numFmtId="0" fontId="9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3" fillId="7" borderId="0" xfId="0" applyFont="1" applyFill="1"/>
    <xf numFmtId="0" fontId="0" fillId="7" borderId="0" xfId="0" applyFill="1" applyAlignment="1">
      <alignment horizontal="left"/>
    </xf>
    <xf numFmtId="0" fontId="6" fillId="7" borderId="0" xfId="0" applyFont="1" applyFill="1" applyAlignment="1">
      <alignment horizontal="center"/>
    </xf>
    <xf numFmtId="0" fontId="6" fillId="7" borderId="0" xfId="0" applyFont="1" applyFill="1"/>
    <xf numFmtId="0" fontId="14" fillId="7" borderId="0" xfId="0" applyFont="1" applyFill="1" applyAlignment="1">
      <alignment horizontal="left"/>
    </xf>
    <xf numFmtId="9" fontId="14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5" borderId="50" xfId="0" applyFont="1" applyFill="1" applyBorder="1"/>
    <xf numFmtId="0" fontId="10" fillId="5" borderId="47" xfId="0" applyFont="1" applyFill="1" applyBorder="1"/>
    <xf numFmtId="0" fontId="10" fillId="5" borderId="51" xfId="0" applyFont="1" applyFill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10" fontId="10" fillId="5" borderId="52" xfId="0" applyNumberFormat="1" applyFont="1" applyFill="1" applyBorder="1"/>
    <xf numFmtId="10" fontId="10" fillId="5" borderId="53" xfId="0" applyNumberFormat="1" applyFont="1" applyFill="1" applyBorder="1"/>
    <xf numFmtId="10" fontId="2" fillId="0" borderId="7" xfId="0" applyNumberFormat="1" applyFont="1" applyBorder="1"/>
    <xf numFmtId="10" fontId="2" fillId="0" borderId="52" xfId="0" applyNumberFormat="1" applyFont="1" applyBorder="1"/>
    <xf numFmtId="10" fontId="2" fillId="0" borderId="53" xfId="0" applyNumberFormat="1" applyFont="1" applyBorder="1"/>
    <xf numFmtId="0" fontId="2" fillId="8" borderId="55" xfId="0" applyFont="1" applyFill="1" applyBorder="1"/>
    <xf numFmtId="0" fontId="2" fillId="8" borderId="56" xfId="0" applyFont="1" applyFill="1" applyBorder="1"/>
    <xf numFmtId="0" fontId="2" fillId="2" borderId="56" xfId="0" applyFont="1" applyFill="1" applyBorder="1"/>
    <xf numFmtId="0" fontId="2" fillId="9" borderId="56" xfId="0" applyFont="1" applyFill="1" applyBorder="1"/>
    <xf numFmtId="0" fontId="2" fillId="10" borderId="56" xfId="0" applyFont="1" applyFill="1" applyBorder="1"/>
    <xf numFmtId="0" fontId="2" fillId="10" borderId="2" xfId="0" applyFont="1" applyFill="1" applyBorder="1"/>
    <xf numFmtId="0" fontId="9" fillId="5" borderId="16" xfId="0" applyFont="1" applyFill="1" applyBorder="1" applyAlignment="1">
      <alignment horizontal="left"/>
    </xf>
    <xf numFmtId="0" fontId="9" fillId="11" borderId="15" xfId="0" applyFont="1" applyFill="1" applyBorder="1"/>
    <xf numFmtId="0" fontId="9" fillId="11" borderId="16" xfId="0" applyFont="1" applyFill="1" applyBorder="1" applyAlignment="1" applyProtection="1">
      <alignment horizontal="left" vertical="center"/>
      <protection locked="0"/>
    </xf>
    <xf numFmtId="0" fontId="9" fillId="11" borderId="16" xfId="0" applyFont="1" applyFill="1" applyBorder="1" applyAlignment="1">
      <alignment horizontal="left" vertical="center" wrapText="1"/>
    </xf>
    <xf numFmtId="0" fontId="3" fillId="2" borderId="50" xfId="0" applyFont="1" applyFill="1" applyBorder="1"/>
    <xf numFmtId="0" fontId="3" fillId="2" borderId="47" xfId="0" applyFont="1" applyFill="1" applyBorder="1"/>
    <xf numFmtId="0" fontId="3" fillId="2" borderId="51" xfId="0" applyFont="1" applyFill="1" applyBorder="1"/>
    <xf numFmtId="10" fontId="9" fillId="5" borderId="57" xfId="0" applyNumberFormat="1" applyFont="1" applyFill="1" applyBorder="1"/>
    <xf numFmtId="10" fontId="9" fillId="5" borderId="47" xfId="0" applyNumberFormat="1" applyFont="1" applyFill="1" applyBorder="1"/>
    <xf numFmtId="0" fontId="19" fillId="0" borderId="47" xfId="0" applyFont="1" applyBorder="1"/>
    <xf numFmtId="2" fontId="19" fillId="0" borderId="50" xfId="0" applyNumberFormat="1" applyFont="1" applyBorder="1" applyAlignment="1">
      <alignment horizontal="right"/>
    </xf>
    <xf numFmtId="2" fontId="19" fillId="0" borderId="47" xfId="0" applyNumberFormat="1" applyFont="1" applyBorder="1" applyAlignment="1">
      <alignment horizontal="right"/>
    </xf>
    <xf numFmtId="0" fontId="9" fillId="5" borderId="16" xfId="0" applyFont="1" applyFill="1" applyBorder="1"/>
    <xf numFmtId="0" fontId="9" fillId="11" borderId="16" xfId="0" applyFont="1" applyFill="1" applyBorder="1"/>
    <xf numFmtId="0" fontId="3" fillId="2" borderId="46" xfId="0" applyFont="1" applyFill="1" applyBorder="1"/>
    <xf numFmtId="0" fontId="3" fillId="2" borderId="16" xfId="0" applyFont="1" applyFill="1" applyBorder="1"/>
    <xf numFmtId="10" fontId="9" fillId="5" borderId="15" xfId="0" applyNumberFormat="1" applyFont="1" applyFill="1" applyBorder="1"/>
    <xf numFmtId="10" fontId="9" fillId="5" borderId="16" xfId="0" applyNumberFormat="1" applyFont="1" applyFill="1" applyBorder="1"/>
    <xf numFmtId="0" fontId="19" fillId="0" borderId="16" xfId="0" applyFont="1" applyBorder="1"/>
    <xf numFmtId="2" fontId="19" fillId="0" borderId="46" xfId="0" applyNumberFormat="1" applyFont="1" applyBorder="1" applyAlignment="1">
      <alignment horizontal="right"/>
    </xf>
    <xf numFmtId="2" fontId="19" fillId="0" borderId="16" xfId="0" applyNumberFormat="1" applyFont="1" applyBorder="1" applyAlignment="1">
      <alignment horizontal="right"/>
    </xf>
    <xf numFmtId="0" fontId="9" fillId="11" borderId="17" xfId="0" applyFont="1" applyFill="1" applyBorder="1"/>
    <xf numFmtId="0" fontId="9" fillId="5" borderId="17" xfId="0" applyFont="1" applyFill="1" applyBorder="1"/>
    <xf numFmtId="10" fontId="20" fillId="0" borderId="0" xfId="0" applyNumberFormat="1" applyFont="1"/>
    <xf numFmtId="0" fontId="21" fillId="0" borderId="0" xfId="0" applyFont="1"/>
    <xf numFmtId="0" fontId="21" fillId="0" borderId="58" xfId="0" applyFont="1" applyBorder="1"/>
    <xf numFmtId="2" fontId="21" fillId="0" borderId="58" xfId="0" applyNumberFormat="1" applyFont="1" applyBorder="1"/>
    <xf numFmtId="0" fontId="22" fillId="0" borderId="0" xfId="0" applyFont="1"/>
    <xf numFmtId="0" fontId="23" fillId="0" borderId="0" xfId="0" applyFont="1"/>
    <xf numFmtId="0" fontId="21" fillId="8" borderId="4" xfId="0" applyFont="1" applyFill="1" applyBorder="1" applyAlignment="1">
      <alignment horizontal="right"/>
    </xf>
    <xf numFmtId="0" fontId="21" fillId="8" borderId="5" xfId="0" applyFont="1" applyFill="1" applyBorder="1" applyAlignment="1">
      <alignment horizontal="right"/>
    </xf>
    <xf numFmtId="0" fontId="21" fillId="2" borderId="5" xfId="0" applyFont="1" applyFill="1" applyBorder="1" applyAlignment="1">
      <alignment horizontal="right"/>
    </xf>
    <xf numFmtId="0" fontId="21" fillId="12" borderId="5" xfId="0" applyFont="1" applyFill="1" applyBorder="1" applyAlignment="1">
      <alignment horizontal="right"/>
    </xf>
    <xf numFmtId="0" fontId="21" fillId="10" borderId="5" xfId="0" applyFont="1" applyFill="1" applyBorder="1" applyAlignment="1">
      <alignment horizontal="right"/>
    </xf>
    <xf numFmtId="0" fontId="2" fillId="8" borderId="8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12" borderId="8" xfId="0" applyFont="1" applyFill="1" applyBorder="1" applyAlignment="1">
      <alignment horizontal="right"/>
    </xf>
    <xf numFmtId="0" fontId="2" fillId="10" borderId="8" xfId="0" applyFont="1" applyFill="1" applyBorder="1" applyAlignment="1">
      <alignment horizontal="right"/>
    </xf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0" borderId="0" xfId="0" applyAlignment="1">
      <alignment horizontal="center" textRotation="90"/>
    </xf>
    <xf numFmtId="0" fontId="0" fillId="2" borderId="32" xfId="0" applyFill="1" applyBorder="1" applyAlignment="1">
      <alignment horizontal="center" vertical="top" wrapText="1"/>
    </xf>
    <xf numFmtId="0" fontId="0" fillId="0" borderId="41" xfId="0" applyBorder="1" applyAlignment="1">
      <alignment vertical="top" wrapText="1"/>
    </xf>
    <xf numFmtId="0" fontId="0" fillId="2" borderId="42" xfId="0" applyFill="1" applyBorder="1"/>
    <xf numFmtId="0" fontId="0" fillId="2" borderId="16" xfId="0" applyFill="1" applyBorder="1" applyAlignment="1">
      <alignment horizontal="center"/>
    </xf>
    <xf numFmtId="0" fontId="0" fillId="2" borderId="0" xfId="0" applyFill="1" applyAlignment="1">
      <alignment horizontal="center"/>
    </xf>
    <xf numFmtId="9" fontId="3" fillId="0" borderId="0" xfId="0" applyNumberFormat="1" applyFont="1" applyAlignment="1">
      <alignment wrapText="1"/>
    </xf>
    <xf numFmtId="0" fontId="0" fillId="2" borderId="45" xfId="0" applyFill="1" applyBorder="1" applyAlignment="1">
      <alignment horizontal="center" vertical="top" wrapText="1"/>
    </xf>
    <xf numFmtId="0" fontId="0" fillId="2" borderId="23" xfId="0" applyFill="1" applyBorder="1"/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0" fillId="2" borderId="48" xfId="0" applyFill="1" applyBorder="1" applyAlignment="1">
      <alignment horizontal="center" vertical="top" wrapText="1"/>
    </xf>
    <xf numFmtId="0" fontId="0" fillId="2" borderId="26" xfId="0" applyFill="1" applyBorder="1"/>
    <xf numFmtId="0" fontId="0" fillId="11" borderId="18" xfId="0" applyFill="1" applyBorder="1" applyAlignment="1">
      <alignment horizontal="center"/>
    </xf>
    <xf numFmtId="0" fontId="0" fillId="11" borderId="20" xfId="0" applyFill="1" applyBorder="1" applyAlignment="1">
      <alignment horizontal="center"/>
    </xf>
    <xf numFmtId="0" fontId="0" fillId="8" borderId="32" xfId="0" applyFill="1" applyBorder="1" applyAlignment="1">
      <alignment horizontal="center" vertical="top" wrapText="1"/>
    </xf>
    <xf numFmtId="0" fontId="0" fillId="0" borderId="44" xfId="0" applyBorder="1" applyAlignment="1">
      <alignment vertical="top" wrapText="1"/>
    </xf>
    <xf numFmtId="0" fontId="0" fillId="8" borderId="42" xfId="0" applyFill="1" applyBorder="1"/>
    <xf numFmtId="0" fontId="0" fillId="8" borderId="16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0" fillId="8" borderId="45" xfId="0" applyFill="1" applyBorder="1" applyAlignment="1">
      <alignment horizontal="center" vertical="top" wrapText="1"/>
    </xf>
    <xf numFmtId="0" fontId="0" fillId="8" borderId="23" xfId="0" applyFill="1" applyBorder="1"/>
    <xf numFmtId="0" fontId="0" fillId="8" borderId="48" xfId="0" applyFill="1" applyBorder="1" applyAlignment="1">
      <alignment horizontal="center" vertical="top" wrapText="1"/>
    </xf>
    <xf numFmtId="0" fontId="0" fillId="8" borderId="26" xfId="0" applyFill="1" applyBorder="1"/>
    <xf numFmtId="0" fontId="0" fillId="10" borderId="32" xfId="0" applyFill="1" applyBorder="1" applyAlignment="1">
      <alignment horizontal="center" vertical="top" wrapText="1"/>
    </xf>
    <xf numFmtId="0" fontId="0" fillId="10" borderId="42" xfId="0" applyFill="1" applyBorder="1"/>
    <xf numFmtId="0" fontId="0" fillId="10" borderId="16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0" fontId="0" fillId="10" borderId="45" xfId="0" applyFill="1" applyBorder="1" applyAlignment="1">
      <alignment horizontal="center" vertical="top" wrapText="1"/>
    </xf>
    <xf numFmtId="0" fontId="0" fillId="10" borderId="23" xfId="0" applyFill="1" applyBorder="1"/>
    <xf numFmtId="0" fontId="0" fillId="10" borderId="48" xfId="0" applyFill="1" applyBorder="1" applyAlignment="1">
      <alignment horizontal="center" vertical="top" wrapText="1"/>
    </xf>
    <xf numFmtId="0" fontId="0" fillId="10" borderId="26" xfId="0" applyFill="1" applyBorder="1"/>
    <xf numFmtId="0" fontId="0" fillId="12" borderId="32" xfId="0" applyFill="1" applyBorder="1" applyAlignment="1">
      <alignment horizontal="center" vertical="top" wrapText="1"/>
    </xf>
    <xf numFmtId="0" fontId="0" fillId="12" borderId="42" xfId="0" applyFill="1" applyBorder="1" applyAlignment="1">
      <alignment vertical="center"/>
    </xf>
    <xf numFmtId="0" fontId="0" fillId="12" borderId="16" xfId="0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2" borderId="0" xfId="0" applyFill="1"/>
    <xf numFmtId="0" fontId="0" fillId="12" borderId="45" xfId="0" applyFill="1" applyBorder="1" applyAlignment="1">
      <alignment horizontal="center" vertical="top" wrapText="1"/>
    </xf>
    <xf numFmtId="0" fontId="0" fillId="12" borderId="23" xfId="0" applyFill="1" applyBorder="1" applyAlignment="1">
      <alignment vertical="center"/>
    </xf>
    <xf numFmtId="0" fontId="0" fillId="12" borderId="48" xfId="0" applyFill="1" applyBorder="1" applyAlignment="1">
      <alignment horizontal="center" vertical="top" wrapText="1"/>
    </xf>
    <xf numFmtId="0" fontId="0" fillId="12" borderId="26" xfId="0" applyFill="1" applyBorder="1"/>
    <xf numFmtId="0" fontId="0" fillId="11" borderId="32" xfId="0" applyFill="1" applyBorder="1" applyAlignment="1">
      <alignment horizontal="center" vertical="top" wrapText="1"/>
    </xf>
    <xf numFmtId="0" fontId="0" fillId="11" borderId="42" xfId="0" applyFill="1" applyBorder="1" applyAlignment="1">
      <alignment horizontal="left" vertical="center"/>
    </xf>
    <xf numFmtId="0" fontId="0" fillId="11" borderId="16" xfId="0" applyFill="1" applyBorder="1" applyAlignment="1">
      <alignment horizontal="center"/>
    </xf>
    <xf numFmtId="0" fontId="0" fillId="11" borderId="0" xfId="0" applyFill="1" applyAlignment="1">
      <alignment horizontal="center"/>
    </xf>
    <xf numFmtId="0" fontId="0" fillId="11" borderId="0" xfId="0" applyFill="1"/>
    <xf numFmtId="0" fontId="0" fillId="11" borderId="45" xfId="0" applyFill="1" applyBorder="1" applyAlignment="1">
      <alignment horizontal="center" vertical="top" wrapText="1"/>
    </xf>
    <xf numFmtId="0" fontId="0" fillId="11" borderId="23" xfId="0" applyFill="1" applyBorder="1" applyAlignment="1">
      <alignment horizontal="left" vertical="center"/>
    </xf>
    <xf numFmtId="0" fontId="0" fillId="11" borderId="48" xfId="0" applyFill="1" applyBorder="1" applyAlignment="1">
      <alignment horizontal="center" vertical="top" wrapText="1"/>
    </xf>
    <xf numFmtId="0" fontId="0" fillId="11" borderId="26" xfId="0" applyFill="1" applyBorder="1" applyAlignment="1">
      <alignment horizontal="left"/>
    </xf>
    <xf numFmtId="0" fontId="0" fillId="0" borderId="32" xfId="0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0" fillId="8" borderId="18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61" xfId="0" applyFill="1" applyBorder="1" applyAlignment="1">
      <alignment horizontal="center" vertical="top" wrapText="1"/>
    </xf>
    <xf numFmtId="0" fontId="0" fillId="8" borderId="35" xfId="0" applyFill="1" applyBorder="1" applyAlignment="1">
      <alignment horizontal="center" vertical="top" wrapText="1"/>
    </xf>
    <xf numFmtId="0" fontId="0" fillId="12" borderId="61" xfId="0" applyFill="1" applyBorder="1" applyAlignment="1">
      <alignment horizontal="center" vertical="top" wrapText="1"/>
    </xf>
    <xf numFmtId="0" fontId="0" fillId="12" borderId="35" xfId="0" applyFill="1" applyBorder="1" applyAlignment="1">
      <alignment horizontal="center" vertical="top" wrapText="1"/>
    </xf>
    <xf numFmtId="0" fontId="0" fillId="0" borderId="49" xfId="0" applyBorder="1" applyAlignment="1">
      <alignment vertical="top" wrapText="1"/>
    </xf>
    <xf numFmtId="0" fontId="0" fillId="11" borderId="26" xfId="0" applyFill="1" applyBorder="1" applyAlignment="1">
      <alignment horizontal="left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2" borderId="41" xfId="0" applyFill="1" applyBorder="1" applyAlignment="1">
      <alignment vertical="top" wrapText="1"/>
    </xf>
    <xf numFmtId="0" fontId="0" fillId="2" borderId="32" xfId="0" applyFill="1" applyBorder="1" applyAlignment="1">
      <alignment horizontal="left"/>
    </xf>
    <xf numFmtId="0" fontId="0" fillId="0" borderId="4" xfId="0" applyBorder="1" applyAlignment="1">
      <alignment wrapText="1"/>
    </xf>
    <xf numFmtId="0" fontId="0" fillId="2" borderId="13" xfId="0" applyFill="1" applyBorder="1" applyAlignment="1">
      <alignment horizontal="center"/>
    </xf>
    <xf numFmtId="0" fontId="0" fillId="2" borderId="44" xfId="0" applyFill="1" applyBorder="1" applyAlignment="1">
      <alignment vertical="top" wrapText="1"/>
    </xf>
    <xf numFmtId="0" fontId="0" fillId="2" borderId="45" xfId="0" applyFill="1" applyBorder="1" applyAlignment="1">
      <alignment horizontal="left"/>
    </xf>
    <xf numFmtId="0" fontId="0" fillId="2" borderId="17" xfId="0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2" borderId="35" xfId="0" applyFill="1" applyBorder="1" applyAlignment="1">
      <alignment horizontal="center" vertical="top" wrapText="1"/>
    </xf>
    <xf numFmtId="0" fontId="0" fillId="2" borderId="35" xfId="0" applyFill="1" applyBorder="1" applyAlignment="1">
      <alignment horizontal="left"/>
    </xf>
    <xf numFmtId="0" fontId="0" fillId="11" borderId="42" xfId="0" applyFill="1" applyBorder="1" applyAlignment="1">
      <alignment horizontal="left"/>
    </xf>
    <xf numFmtId="0" fontId="0" fillId="11" borderId="23" xfId="0" applyFill="1" applyBorder="1" applyAlignment="1">
      <alignment horizontal="left"/>
    </xf>
    <xf numFmtId="0" fontId="0" fillId="11" borderId="62" xfId="0" applyFill="1" applyBorder="1" applyAlignment="1">
      <alignment horizontal="left"/>
    </xf>
    <xf numFmtId="0" fontId="0" fillId="9" borderId="61" xfId="0" applyFill="1" applyBorder="1" applyAlignment="1">
      <alignment horizontal="center" vertical="top" wrapText="1"/>
    </xf>
    <xf numFmtId="0" fontId="0" fillId="9" borderId="45" xfId="0" applyFill="1" applyBorder="1" applyAlignment="1">
      <alignment vertical="top" wrapText="1"/>
    </xf>
    <xf numFmtId="0" fontId="0" fillId="9" borderId="32" xfId="0" applyFill="1" applyBorder="1"/>
    <xf numFmtId="0" fontId="0" fillId="9" borderId="16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0" xfId="0" applyFill="1"/>
    <xf numFmtId="0" fontId="0" fillId="9" borderId="45" xfId="0" applyFill="1" applyBorder="1" applyAlignment="1">
      <alignment horizontal="center" vertical="top" wrapText="1"/>
    </xf>
    <xf numFmtId="0" fontId="0" fillId="9" borderId="45" xfId="0" applyFill="1" applyBorder="1"/>
    <xf numFmtId="0" fontId="0" fillId="9" borderId="45" xfId="0" applyFill="1" applyBorder="1" applyAlignment="1">
      <alignment horizontal="left"/>
    </xf>
    <xf numFmtId="0" fontId="0" fillId="9" borderId="35" xfId="0" applyFill="1" applyBorder="1" applyAlignment="1">
      <alignment horizontal="center" vertical="top" wrapText="1"/>
    </xf>
    <xf numFmtId="0" fontId="0" fillId="9" borderId="48" xfId="0" applyFill="1" applyBorder="1" applyAlignment="1">
      <alignment horizontal="left"/>
    </xf>
    <xf numFmtId="0" fontId="0" fillId="10" borderId="9" xfId="0" applyFill="1" applyBorder="1" applyAlignment="1">
      <alignment horizontal="center" vertical="top" wrapText="1"/>
    </xf>
    <xf numFmtId="0" fontId="0" fillId="10" borderId="48" xfId="0" applyFill="1" applyBorder="1" applyAlignment="1">
      <alignment vertical="top" wrapText="1"/>
    </xf>
    <xf numFmtId="0" fontId="0" fillId="10" borderId="8" xfId="0" applyFill="1" applyBorder="1" applyAlignment="1">
      <alignment horizontal="left"/>
    </xf>
    <xf numFmtId="0" fontId="0" fillId="0" borderId="7" xfId="0" applyBorder="1" applyAlignment="1">
      <alignment wrapText="1"/>
    </xf>
    <xf numFmtId="0" fontId="0" fillId="10" borderId="19" xfId="0" applyFill="1" applyBorder="1" applyAlignment="1">
      <alignment horizontal="center"/>
    </xf>
    <xf numFmtId="0" fontId="0" fillId="10" borderId="20" xfId="0" applyFill="1" applyBorder="1" applyAlignment="1">
      <alignment horizontal="center"/>
    </xf>
    <xf numFmtId="0" fontId="0" fillId="2" borderId="32" xfId="0" applyFill="1" applyBorder="1" applyAlignment="1">
      <alignment vertical="top" wrapText="1"/>
    </xf>
    <xf numFmtId="0" fontId="0" fillId="2" borderId="42" xfId="0" applyFill="1" applyBorder="1" applyAlignment="1">
      <alignment horizontal="center" vertical="top" wrapText="1"/>
    </xf>
    <xf numFmtId="0" fontId="0" fillId="2" borderId="43" xfId="0" applyFill="1" applyBorder="1"/>
    <xf numFmtId="0" fontId="0" fillId="2" borderId="45" xfId="0" applyFill="1" applyBorder="1" applyAlignment="1">
      <alignment vertical="top" wrapText="1"/>
    </xf>
    <xf numFmtId="0" fontId="0" fillId="2" borderId="22" xfId="0" applyFill="1" applyBorder="1"/>
    <xf numFmtId="0" fontId="0" fillId="10" borderId="18" xfId="0" applyFill="1" applyBorder="1" applyAlignment="1">
      <alignment horizontal="center"/>
    </xf>
    <xf numFmtId="0" fontId="0" fillId="2" borderId="35" xfId="0" applyFill="1" applyBorder="1" applyAlignment="1">
      <alignment vertical="top" wrapText="1"/>
    </xf>
    <xf numFmtId="0" fontId="0" fillId="10" borderId="32" xfId="0" applyFill="1" applyBorder="1" applyAlignment="1">
      <alignment vertical="top" wrapText="1"/>
    </xf>
    <xf numFmtId="0" fontId="0" fillId="10" borderId="42" xfId="0" applyFill="1" applyBorder="1" applyAlignment="1">
      <alignment horizontal="center" vertical="top" wrapText="1"/>
    </xf>
    <xf numFmtId="0" fontId="0" fillId="10" borderId="45" xfId="0" applyFill="1" applyBorder="1" applyAlignment="1">
      <alignment vertical="top" wrapText="1"/>
    </xf>
    <xf numFmtId="0" fontId="0" fillId="10" borderId="23" xfId="0" applyFill="1" applyBorder="1" applyAlignment="1">
      <alignment horizontal="center" vertical="top" wrapText="1"/>
    </xf>
    <xf numFmtId="0" fontId="0" fillId="11" borderId="32" xfId="0" applyFill="1" applyBorder="1" applyAlignment="1">
      <alignment vertical="top" wrapText="1"/>
    </xf>
    <xf numFmtId="0" fontId="0" fillId="11" borderId="42" xfId="0" applyFill="1" applyBorder="1" applyAlignment="1">
      <alignment horizontal="center" vertical="top" wrapText="1"/>
    </xf>
    <xf numFmtId="0" fontId="0" fillId="11" borderId="43" xfId="0" applyFill="1" applyBorder="1"/>
    <xf numFmtId="0" fontId="0" fillId="11" borderId="45" xfId="0" applyFill="1" applyBorder="1" applyAlignment="1">
      <alignment vertical="top" wrapText="1"/>
    </xf>
    <xf numFmtId="0" fontId="0" fillId="11" borderId="22" xfId="0" applyFill="1" applyBorder="1"/>
    <xf numFmtId="0" fontId="0" fillId="11" borderId="48" xfId="0" applyFill="1" applyBorder="1" applyAlignment="1">
      <alignment vertical="top" wrapText="1"/>
    </xf>
    <xf numFmtId="0" fontId="0" fillId="11" borderId="63" xfId="0" applyFill="1" applyBorder="1" applyAlignment="1">
      <alignment horizontal="center" vertical="top" wrapText="1"/>
    </xf>
    <xf numFmtId="0" fontId="0" fillId="11" borderId="25" xfId="0" applyFill="1" applyBorder="1"/>
    <xf numFmtId="0" fontId="0" fillId="11" borderId="16" xfId="0" applyFill="1" applyBorder="1" applyAlignment="1">
      <alignment horizontal="center"/>
    </xf>
    <xf numFmtId="0" fontId="0" fillId="0" borderId="30" xfId="0" applyBorder="1" applyAlignment="1">
      <alignment horizontal="center" vertical="top" wrapText="1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 wrapText="1"/>
    </xf>
    <xf numFmtId="0" fontId="0" fillId="8" borderId="32" xfId="0" applyFill="1" applyBorder="1" applyAlignment="1">
      <alignment vertical="top" wrapText="1"/>
    </xf>
    <xf numFmtId="0" fontId="0" fillId="8" borderId="45" xfId="0" applyFill="1" applyBorder="1" applyAlignment="1">
      <alignment vertical="top" wrapText="1"/>
    </xf>
    <xf numFmtId="0" fontId="0" fillId="8" borderId="62" xfId="0" applyFill="1" applyBorder="1"/>
    <xf numFmtId="0" fontId="0" fillId="8" borderId="48" xfId="0" applyFill="1" applyBorder="1" applyAlignment="1">
      <alignment vertical="top" wrapText="1"/>
    </xf>
    <xf numFmtId="0" fontId="0" fillId="12" borderId="61" xfId="0" applyFill="1" applyBorder="1" applyAlignment="1">
      <alignment vertical="top" wrapText="1"/>
    </xf>
    <xf numFmtId="0" fontId="0" fillId="12" borderId="45" xfId="0" applyFill="1" applyBorder="1" applyAlignment="1">
      <alignment vertical="top" wrapText="1"/>
    </xf>
    <xf numFmtId="0" fontId="0" fillId="12" borderId="62" xfId="0" applyFill="1" applyBorder="1" applyAlignment="1">
      <alignment vertical="center"/>
    </xf>
    <xf numFmtId="0" fontId="0" fillId="12" borderId="35" xfId="0" applyFill="1" applyBorder="1" applyAlignment="1">
      <alignment vertical="top" wrapText="1"/>
    </xf>
    <xf numFmtId="0" fontId="2" fillId="0" borderId="3" xfId="0" applyFont="1" applyBorder="1"/>
    <xf numFmtId="0" fontId="2" fillId="0" borderId="29" xfId="0" applyFont="1" applyBorder="1"/>
    <xf numFmtId="0" fontId="2" fillId="0" borderId="12" xfId="0" applyFont="1" applyBorder="1"/>
    <xf numFmtId="0" fontId="2" fillId="0" borderId="13" xfId="0" applyFont="1" applyBorder="1"/>
    <xf numFmtId="0" fontId="0" fillId="8" borderId="15" xfId="0" applyFill="1" applyBorder="1"/>
    <xf numFmtId="0" fontId="6" fillId="8" borderId="16" xfId="0" applyFont="1" applyFill="1" applyBorder="1" applyAlignment="1">
      <alignment horizontal="left" vertical="center" wrapText="1"/>
    </xf>
    <xf numFmtId="0" fontId="0" fillId="8" borderId="16" xfId="0" applyFill="1" applyBorder="1"/>
    <xf numFmtId="0" fontId="0" fillId="8" borderId="17" xfId="0" applyFill="1" applyBorder="1"/>
    <xf numFmtId="0" fontId="6" fillId="2" borderId="16" xfId="0" applyFont="1" applyFill="1" applyBorder="1" applyAlignment="1">
      <alignment horizontal="left" vertical="center" wrapText="1"/>
    </xf>
    <xf numFmtId="9" fontId="6" fillId="2" borderId="16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vertical="center" wrapText="1"/>
    </xf>
    <xf numFmtId="0" fontId="0" fillId="4" borderId="15" xfId="0" applyFill="1" applyBorder="1"/>
    <xf numFmtId="0" fontId="6" fillId="4" borderId="16" xfId="0" applyFont="1" applyFill="1" applyBorder="1" applyAlignment="1">
      <alignment horizontal="left" vertical="center" wrapText="1"/>
    </xf>
    <xf numFmtId="0" fontId="0" fillId="4" borderId="16" xfId="0" applyFill="1" applyBorder="1"/>
    <xf numFmtId="0" fontId="6" fillId="4" borderId="16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left" vertical="center"/>
    </xf>
    <xf numFmtId="0" fontId="0" fillId="9" borderId="15" xfId="0" applyFill="1" applyBorder="1"/>
    <xf numFmtId="0" fontId="6" fillId="9" borderId="16" xfId="0" applyFont="1" applyFill="1" applyBorder="1" applyAlignment="1">
      <alignment horizontal="left" vertical="center" wrapText="1"/>
    </xf>
    <xf numFmtId="0" fontId="0" fillId="9" borderId="16" xfId="0" applyFill="1" applyBorder="1"/>
    <xf numFmtId="0" fontId="0" fillId="9" borderId="17" xfId="0" applyFill="1" applyBorder="1"/>
    <xf numFmtId="0" fontId="0" fillId="10" borderId="15" xfId="0" applyFill="1" applyBorder="1"/>
    <xf numFmtId="0" fontId="6" fillId="10" borderId="16" xfId="0" applyFont="1" applyFill="1" applyBorder="1" applyAlignment="1">
      <alignment horizontal="left" vertical="center" wrapText="1"/>
    </xf>
    <xf numFmtId="0" fontId="0" fillId="10" borderId="16" xfId="0" applyFill="1" applyBorder="1"/>
    <xf numFmtId="0" fontId="0" fillId="10" borderId="17" xfId="0" applyFill="1" applyBorder="1"/>
    <xf numFmtId="0" fontId="0" fillId="10" borderId="18" xfId="0" applyFill="1" applyBorder="1"/>
    <xf numFmtId="0" fontId="6" fillId="10" borderId="19" xfId="0" applyFont="1" applyFill="1" applyBorder="1" applyAlignment="1">
      <alignment horizontal="left" vertical="center" wrapText="1"/>
    </xf>
    <xf numFmtId="0" fontId="0" fillId="10" borderId="19" xfId="0" applyFill="1" applyBorder="1"/>
    <xf numFmtId="0" fontId="0" fillId="10" borderId="20" xfId="0" applyFill="1" applyBorder="1"/>
    <xf numFmtId="0" fontId="6" fillId="8" borderId="16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0" fillId="2" borderId="18" xfId="0" applyFill="1" applyBorder="1"/>
    <xf numFmtId="0" fontId="6" fillId="2" borderId="19" xfId="0" applyFont="1" applyFill="1" applyBorder="1" applyAlignment="1" applyProtection="1">
      <alignment horizontal="left" vertical="center"/>
      <protection locked="0"/>
    </xf>
    <xf numFmtId="0" fontId="0" fillId="2" borderId="19" xfId="0" applyFill="1" applyBorder="1"/>
    <xf numFmtId="0" fontId="6" fillId="2" borderId="19" xfId="0" applyFont="1" applyFill="1" applyBorder="1" applyAlignment="1">
      <alignment horizontal="left" vertical="center" wrapText="1"/>
    </xf>
    <xf numFmtId="0" fontId="0" fillId="2" borderId="20" xfId="0" applyFill="1" applyBorder="1"/>
    <xf numFmtId="0" fontId="0" fillId="14" borderId="0" xfId="0" applyFill="1"/>
    <xf numFmtId="0" fontId="0" fillId="14" borderId="15" xfId="0" applyFill="1" applyBorder="1"/>
    <xf numFmtId="0" fontId="6" fillId="14" borderId="16" xfId="0" applyFont="1" applyFill="1" applyBorder="1" applyAlignment="1" applyProtection="1">
      <alignment horizontal="left" vertical="center"/>
      <protection locked="0"/>
    </xf>
    <xf numFmtId="0" fontId="0" fillId="14" borderId="16" xfId="0" applyFill="1" applyBorder="1"/>
    <xf numFmtId="0" fontId="6" fillId="14" borderId="16" xfId="0" applyFont="1" applyFill="1" applyBorder="1" applyAlignment="1">
      <alignment horizontal="left" vertical="center" wrapText="1"/>
    </xf>
    <xf numFmtId="0" fontId="0" fillId="14" borderId="17" xfId="0" applyFill="1" applyBorder="1"/>
    <xf numFmtId="0" fontId="0" fillId="12" borderId="15" xfId="0" applyFill="1" applyBorder="1"/>
    <xf numFmtId="0" fontId="6" fillId="12" borderId="16" xfId="0" applyFont="1" applyFill="1" applyBorder="1" applyAlignment="1" applyProtection="1">
      <alignment horizontal="left" vertical="center"/>
      <protection locked="0"/>
    </xf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6" fillId="12" borderId="19" xfId="0" applyFont="1" applyFill="1" applyBorder="1" applyAlignment="1" applyProtection="1">
      <alignment horizontal="left" vertical="center"/>
      <protection locked="0"/>
    </xf>
    <xf numFmtId="0" fontId="0" fillId="12" borderId="19" xfId="0" applyFill="1" applyBorder="1"/>
    <xf numFmtId="0" fontId="0" fillId="12" borderId="20" xfId="0" applyFill="1" applyBorder="1"/>
    <xf numFmtId="0" fontId="3" fillId="8" borderId="15" xfId="0" applyFont="1" applyFill="1" applyBorder="1"/>
    <xf numFmtId="0" fontId="3" fillId="8" borderId="0" xfId="0" applyFont="1" applyFill="1"/>
    <xf numFmtId="0" fontId="3" fillId="8" borderId="16" xfId="0" applyFont="1" applyFill="1" applyBorder="1" applyAlignment="1" applyProtection="1">
      <alignment horizontal="left" vertical="center"/>
      <protection locked="0"/>
    </xf>
    <xf numFmtId="0" fontId="3" fillId="8" borderId="16" xfId="0" applyFont="1" applyFill="1" applyBorder="1" applyAlignment="1">
      <alignment horizontal="left" vertical="center" wrapText="1"/>
    </xf>
    <xf numFmtId="0" fontId="3" fillId="8" borderId="17" xfId="0" applyFont="1" applyFill="1" applyBorder="1"/>
    <xf numFmtId="0" fontId="3" fillId="12" borderId="15" xfId="0" applyFont="1" applyFill="1" applyBorder="1"/>
    <xf numFmtId="0" fontId="3" fillId="12" borderId="16" xfId="0" applyFont="1" applyFill="1" applyBorder="1" applyAlignment="1" applyProtection="1">
      <alignment horizontal="left" vertical="center"/>
      <protection locked="0"/>
    </xf>
    <xf numFmtId="0" fontId="3" fillId="12" borderId="16" xfId="0" applyFont="1" applyFill="1" applyBorder="1"/>
    <xf numFmtId="0" fontId="3" fillId="12" borderId="17" xfId="0" applyFont="1" applyFill="1" applyBorder="1"/>
    <xf numFmtId="0" fontId="3" fillId="12" borderId="0" xfId="0" applyFont="1" applyFill="1"/>
    <xf numFmtId="0" fontId="3" fillId="0" borderId="0" xfId="0" applyFont="1" applyAlignment="1">
      <alignment textRotation="90" wrapText="1"/>
    </xf>
    <xf numFmtId="0" fontId="0" fillId="0" borderId="0" xfId="0" applyAlignment="1">
      <alignment textRotation="90"/>
    </xf>
    <xf numFmtId="0" fontId="2" fillId="2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28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0" borderId="0" xfId="0" applyAlignment="1">
      <alignment horizontal="left" vertical="center" wrapText="1"/>
    </xf>
    <xf numFmtId="0" fontId="8" fillId="4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8" fillId="0" borderId="12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3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5" borderId="12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9" fillId="5" borderId="34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12" fillId="2" borderId="44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10" fontId="13" fillId="4" borderId="0" xfId="0" applyNumberFormat="1" applyFont="1" applyFill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right"/>
    </xf>
    <xf numFmtId="0" fontId="2" fillId="10" borderId="6" xfId="0" applyFont="1" applyFill="1" applyBorder="1" applyAlignment="1">
      <alignment horizontal="right"/>
    </xf>
    <xf numFmtId="0" fontId="2" fillId="13" borderId="0" xfId="0" applyFont="1" applyFill="1" applyAlignment="1">
      <alignment horizontal="center" vertical="center" wrapText="1"/>
    </xf>
    <xf numFmtId="0" fontId="2" fillId="14" borderId="59" xfId="0" applyFont="1" applyFill="1" applyBorder="1" applyAlignment="1">
      <alignment horizontal="center"/>
    </xf>
    <xf numFmtId="0" fontId="2" fillId="14" borderId="60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8" xfId="0" applyBorder="1" applyAlignment="1">
      <alignment horizontal="center" wrapText="1"/>
    </xf>
    <xf numFmtId="0" fontId="0" fillId="0" borderId="28" xfId="0" applyBorder="1" applyAlignment="1">
      <alignment horizontal="center" vertical="top" wrapText="1"/>
    </xf>
    <xf numFmtId="0" fontId="2" fillId="8" borderId="7" xfId="0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14">
    <dxf>
      <font>
        <b val="0"/>
        <i val="0"/>
        <strike val="0"/>
        <u val="none"/>
        <vertAlign val="baseline"/>
        <sz val="11"/>
        <color theme="2" tint="-9.9978637043366805E-2"/>
        <name val="Calibri"/>
        <scheme val="minor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2" tint="-9.9978637043366805E-2"/>
        <name val="Calibri"/>
        <scheme val="minor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2" tint="-9.9978637043366805E-2"/>
        <name val="Calibri"/>
        <scheme val="minor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numFmt numFmtId="14" formatCode="0.00%"/>
      <fill>
        <patternFill patternType="solid">
          <fgColor theme="6" tint="0.79998168889431442"/>
          <bgColor theme="6" tint="0.79998168889431442"/>
        </patternFill>
      </fill>
      <border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indexed="2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indexed="2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indexed="2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indexed="2"/>
        <name val="Calibri"/>
        <scheme val="minor"/>
      </font>
      <fill>
        <patternFill patternType="solid">
          <fgColor theme="7" tint="0.79998168889431442"/>
          <bgColor theme="7" tint="0.7999816888943144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6" tint="0.79998168889431442"/>
          <bgColor theme="6" tint="0.7999816888943144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615950</xdr:colOff>
      <xdr:row>8</xdr:row>
      <xdr:rowOff>76200</xdr:rowOff>
    </xdr:from>
    <xdr:to>
      <xdr:col>6</xdr:col>
      <xdr:colOff>43950</xdr:colOff>
      <xdr:row>13</xdr:row>
      <xdr:rowOff>88783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615950" y="1549400"/>
          <a:ext cx="4000000" cy="93333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423" displayName="Tableau423" ref="B3:O18">
  <autoFilter ref="B3:O18" xr:uid="{00000000-0009-0000-0100-000001000000}"/>
  <sortState ref="B4:O18">
    <sortCondition ref="D3:D18"/>
  </sortState>
  <tableColumns count="14">
    <tableColumn id="1" xr3:uid="{00000000-0010-0000-0000-000001000000}" name="Question" dataDxfId="13"/>
    <tableColumn id="2" xr3:uid="{00000000-0010-0000-0000-000002000000}" name="Colonne1" dataDxfId="12"/>
    <tableColumn id="3" xr3:uid="{00000000-0010-0000-0000-000003000000}" name="Action" dataDxfId="11"/>
    <tableColumn id="4" xr3:uid="{00000000-0010-0000-0000-000004000000}" name="Désignation de l'action" dataDxfId="10"/>
    <tableColumn id="5" xr3:uid="{00000000-0010-0000-0000-000005000000}" name="Critères / attendus" dataDxfId="9"/>
    <tableColumn id="6" xr3:uid="{00000000-0010-0000-0000-000006000000}" name="1" dataDxfId="8"/>
    <tableColumn id="7" xr3:uid="{00000000-0010-0000-0000-000007000000}" name="2" dataDxfId="7"/>
    <tableColumn id="8" xr3:uid="{00000000-0010-0000-0000-000008000000}" name="3" dataDxfId="6"/>
    <tableColumn id="9" xr3:uid="{00000000-0010-0000-0000-000009000000}" name="4" dataDxfId="5"/>
    <tableColumn id="10" xr3:uid="{00000000-0010-0000-0000-00000A000000}" name="C10" dataDxfId="4"/>
    <tableColumn id="11" xr3:uid="{00000000-0010-0000-0000-00000B000000}" name="C13" dataDxfId="3"/>
    <tableColumn id="12" xr3:uid="{00000000-0010-0000-0000-00000C000000}" name="Niveau " dataDxfId="2"/>
    <tableColumn id="13" xr3:uid="{00000000-0010-0000-0000-00000D000000}" name="C102" dataDxfId="1"/>
    <tableColumn id="14" xr3:uid="{00000000-0010-0000-0000-00000E000000}" name="C13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1"/>
  <sheetViews>
    <sheetView workbookViewId="0">
      <selection activeCell="H25" sqref="H25"/>
    </sheetView>
  </sheetViews>
  <sheetFormatPr baseColWidth="10" defaultRowHeight="15"/>
  <sheetData>
    <row r="2" spans="1:6">
      <c r="B2" s="1" t="s">
        <v>0</v>
      </c>
    </row>
    <row r="3" spans="1:6">
      <c r="B3" s="1" t="s">
        <v>1</v>
      </c>
    </row>
    <row r="5" spans="1:6">
      <c r="A5" s="1" t="s">
        <v>2</v>
      </c>
      <c r="B5" s="1" t="s">
        <v>3</v>
      </c>
    </row>
    <row r="6" spans="1:6">
      <c r="A6" t="s">
        <v>4</v>
      </c>
      <c r="B6" t="s">
        <v>5</v>
      </c>
    </row>
    <row r="7" spans="1:6">
      <c r="A7" t="s">
        <v>6</v>
      </c>
      <c r="B7" s="2" t="s">
        <v>7</v>
      </c>
      <c r="C7" s="3"/>
      <c r="D7" s="3"/>
      <c r="E7" s="3"/>
      <c r="F7" s="3"/>
    </row>
    <row r="8" spans="1:6">
      <c r="B8" t="s">
        <v>8</v>
      </c>
    </row>
    <row r="15" spans="1:6">
      <c r="A15" t="s">
        <v>9</v>
      </c>
      <c r="B15" t="s">
        <v>10</v>
      </c>
    </row>
    <row r="17" spans="1:14">
      <c r="A17" s="1" t="s">
        <v>11</v>
      </c>
      <c r="B17" s="1" t="s">
        <v>12</v>
      </c>
    </row>
    <row r="18" spans="1:14" ht="14.65" customHeight="1">
      <c r="A18" t="s">
        <v>13</v>
      </c>
      <c r="B18" t="s">
        <v>14</v>
      </c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14.65" customHeight="1">
      <c r="A19" t="s">
        <v>15</v>
      </c>
      <c r="B19" s="365" t="s">
        <v>16</v>
      </c>
      <c r="C19" s="365"/>
      <c r="D19" s="365"/>
      <c r="E19" s="365"/>
      <c r="F19" s="365"/>
      <c r="G19" s="365"/>
      <c r="H19" s="365"/>
      <c r="I19" s="365"/>
      <c r="J19" s="365"/>
      <c r="K19" s="365"/>
      <c r="L19" s="4"/>
      <c r="M19" s="4"/>
      <c r="N19" s="4"/>
    </row>
    <row r="20" spans="1:14"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4"/>
      <c r="M20" s="4"/>
      <c r="N20" s="4"/>
    </row>
    <row r="21" spans="1:14">
      <c r="A21" t="s">
        <v>17</v>
      </c>
      <c r="B21" t="s">
        <v>18</v>
      </c>
    </row>
    <row r="22" spans="1:14" ht="14.65" customHeight="1">
      <c r="B22" s="365" t="s">
        <v>19</v>
      </c>
      <c r="C22" s="365"/>
      <c r="D22" s="365"/>
      <c r="E22" s="365"/>
      <c r="F22" s="365"/>
      <c r="G22" s="365"/>
      <c r="H22" s="365"/>
      <c r="I22" s="365"/>
      <c r="J22" s="365"/>
      <c r="K22" s="365"/>
    </row>
    <row r="23" spans="1:14">
      <c r="A23" t="s">
        <v>20</v>
      </c>
      <c r="B23" t="s">
        <v>21</v>
      </c>
    </row>
    <row r="26" spans="1:14">
      <c r="A26" s="1" t="s">
        <v>22</v>
      </c>
      <c r="B26" s="1" t="s">
        <v>23</v>
      </c>
    </row>
    <row r="27" spans="1:14">
      <c r="A27" t="s">
        <v>24</v>
      </c>
      <c r="B27" t="s">
        <v>25</v>
      </c>
    </row>
    <row r="28" spans="1:14">
      <c r="A28" t="s">
        <v>26</v>
      </c>
      <c r="B28" t="s">
        <v>27</v>
      </c>
    </row>
    <row r="29" spans="1:14">
      <c r="B29" s="365" t="s">
        <v>28</v>
      </c>
      <c r="C29" s="365"/>
      <c r="D29" s="365"/>
      <c r="E29" s="365"/>
      <c r="F29" s="365"/>
      <c r="G29" s="365"/>
      <c r="H29" s="365"/>
      <c r="I29" s="365"/>
      <c r="J29" s="365"/>
      <c r="K29" s="365"/>
    </row>
    <row r="30" spans="1:14">
      <c r="B30" s="365"/>
      <c r="C30" s="365"/>
      <c r="D30" s="365"/>
      <c r="E30" s="365"/>
      <c r="F30" s="365"/>
      <c r="G30" s="365"/>
      <c r="H30" s="365"/>
      <c r="I30" s="365"/>
      <c r="J30" s="365"/>
      <c r="K30" s="365"/>
    </row>
    <row r="31" spans="1:14">
      <c r="A31" t="s">
        <v>29</v>
      </c>
      <c r="B31" t="s">
        <v>30</v>
      </c>
    </row>
    <row r="32" spans="1:14">
      <c r="B32" s="365" t="s">
        <v>31</v>
      </c>
      <c r="C32" s="365"/>
      <c r="D32" s="365"/>
      <c r="E32" s="365"/>
      <c r="F32" s="365"/>
      <c r="G32" s="365"/>
      <c r="H32" s="365"/>
      <c r="I32" s="365"/>
      <c r="J32" s="365"/>
      <c r="K32" s="365"/>
    </row>
    <row r="33" spans="1:11">
      <c r="B33" s="365" t="s">
        <v>32</v>
      </c>
      <c r="C33" s="365"/>
      <c r="D33" s="365"/>
      <c r="E33" s="365"/>
      <c r="F33" s="365"/>
      <c r="G33" s="365"/>
      <c r="H33" s="365"/>
      <c r="I33" s="365"/>
      <c r="J33" s="365"/>
      <c r="K33" s="365"/>
    </row>
    <row r="34" spans="1:11">
      <c r="A34" t="s">
        <v>33</v>
      </c>
      <c r="B34" t="s">
        <v>34</v>
      </c>
    </row>
    <row r="35" spans="1:11">
      <c r="B35" s="365" t="s">
        <v>35</v>
      </c>
      <c r="C35" s="365"/>
      <c r="D35" s="365"/>
      <c r="E35" s="365"/>
      <c r="F35" s="365"/>
      <c r="G35" s="365"/>
      <c r="H35" s="365"/>
      <c r="I35" s="365"/>
      <c r="J35" s="365"/>
      <c r="K35" s="365"/>
    </row>
    <row r="36" spans="1:11">
      <c r="B36" s="365" t="s">
        <v>36</v>
      </c>
      <c r="C36" s="365"/>
      <c r="D36" s="365"/>
      <c r="E36" s="365"/>
      <c r="F36" s="365"/>
      <c r="G36" s="365"/>
      <c r="H36" s="365"/>
      <c r="I36" s="365"/>
      <c r="J36" s="365"/>
      <c r="K36" s="365"/>
    </row>
    <row r="38" spans="1:11">
      <c r="A38" s="1" t="s">
        <v>22</v>
      </c>
      <c r="B38" s="1" t="s">
        <v>37</v>
      </c>
    </row>
    <row r="39" spans="1:11">
      <c r="A39" t="s">
        <v>24</v>
      </c>
      <c r="B39" t="s">
        <v>38</v>
      </c>
    </row>
    <row r="40" spans="1:11">
      <c r="B40" t="s">
        <v>39</v>
      </c>
    </row>
    <row r="41" spans="1:11">
      <c r="B41" s="365" t="s">
        <v>40</v>
      </c>
      <c r="C41" s="365"/>
      <c r="D41" s="365"/>
      <c r="E41" s="365"/>
      <c r="F41" s="365"/>
      <c r="G41" s="365"/>
      <c r="H41" s="365"/>
      <c r="I41" s="365"/>
      <c r="J41" s="365"/>
      <c r="K41" s="365"/>
    </row>
  </sheetData>
  <mergeCells count="8">
    <mergeCell ref="B35:K35"/>
    <mergeCell ref="B36:K36"/>
    <mergeCell ref="B41:K41"/>
    <mergeCell ref="B19:K20"/>
    <mergeCell ref="B22:K22"/>
    <mergeCell ref="B29:K30"/>
    <mergeCell ref="B32:K32"/>
    <mergeCell ref="B33:K33"/>
  </mergeCells>
  <pageMargins left="0.7" right="0.7" top="0.75" bottom="0.75" header="0.3" footer="0.3"/>
  <pageSetup paperSize="9" firstPageNumber="214748364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3"/>
  <sheetViews>
    <sheetView topLeftCell="A25" workbookViewId="0">
      <selection activeCell="J39" sqref="J39"/>
    </sheetView>
  </sheetViews>
  <sheetFormatPr baseColWidth="10" defaultRowHeight="15"/>
  <cols>
    <col min="2" max="8" width="15.5703125" customWidth="1"/>
  </cols>
  <sheetData>
    <row r="2" spans="2:9" ht="18.75">
      <c r="B2" s="366" t="s">
        <v>41</v>
      </c>
      <c r="C2" s="366"/>
      <c r="D2" s="366"/>
      <c r="E2" s="366"/>
      <c r="F2" s="366"/>
      <c r="G2" s="366"/>
      <c r="H2" s="366"/>
    </row>
    <row r="3" spans="2:9" ht="18.75">
      <c r="B3" s="5"/>
      <c r="C3" t="s">
        <v>42</v>
      </c>
    </row>
    <row r="4" spans="2:9">
      <c r="B4" s="6" t="s">
        <v>43</v>
      </c>
      <c r="C4" s="7">
        <v>2024</v>
      </c>
    </row>
    <row r="5" spans="2:9">
      <c r="B5" s="1"/>
      <c r="C5" s="8"/>
    </row>
    <row r="6" spans="2:9" ht="14.65" customHeight="1">
      <c r="B6" s="367" t="s">
        <v>44</v>
      </c>
      <c r="C6" s="368"/>
      <c r="D6" s="368"/>
      <c r="E6" s="368"/>
      <c r="F6" s="368"/>
      <c r="G6" s="368"/>
      <c r="H6" s="369"/>
      <c r="I6" s="4"/>
    </row>
    <row r="7" spans="2:9">
      <c r="B7" s="370"/>
      <c r="C7" s="371"/>
      <c r="D7" s="371"/>
      <c r="E7" s="371"/>
      <c r="F7" s="371"/>
      <c r="G7" s="371"/>
      <c r="H7" s="372"/>
      <c r="I7" s="4"/>
    </row>
    <row r="8" spans="2:9">
      <c r="B8" s="9"/>
      <c r="C8" s="9"/>
      <c r="D8" t="s">
        <v>42</v>
      </c>
      <c r="E8" s="9"/>
      <c r="F8" s="9"/>
      <c r="G8" s="9"/>
      <c r="H8" t="s">
        <v>42</v>
      </c>
      <c r="I8" s="9"/>
    </row>
    <row r="9" spans="2:9">
      <c r="B9" s="1" t="s">
        <v>45</v>
      </c>
      <c r="C9" s="1"/>
      <c r="D9" s="10" t="s">
        <v>46</v>
      </c>
      <c r="E9" s="1"/>
      <c r="F9" s="1" t="s">
        <v>47</v>
      </c>
      <c r="G9" s="1"/>
      <c r="H9" s="10" t="s">
        <v>46</v>
      </c>
    </row>
    <row r="10" spans="2:9">
      <c r="B10" s="1"/>
      <c r="C10" t="s">
        <v>42</v>
      </c>
      <c r="D10" s="1"/>
      <c r="E10" s="1"/>
      <c r="F10" s="1"/>
      <c r="G10" s="1"/>
      <c r="H10" s="1"/>
    </row>
    <row r="11" spans="2:9">
      <c r="B11" s="6" t="s">
        <v>48</v>
      </c>
      <c r="C11" s="11" t="s">
        <v>46</v>
      </c>
      <c r="D11" s="12" t="s">
        <v>49</v>
      </c>
      <c r="E11" s="373" t="s">
        <v>50</v>
      </c>
      <c r="F11" s="373"/>
      <c r="G11" s="373"/>
      <c r="H11" s="374"/>
    </row>
    <row r="12" spans="2:9">
      <c r="B12" s="1"/>
      <c r="C12" s="375" t="s">
        <v>51</v>
      </c>
      <c r="D12" s="376"/>
      <c r="E12" s="13" t="s">
        <v>52</v>
      </c>
      <c r="F12" s="381" t="s">
        <v>50</v>
      </c>
      <c r="G12" s="381"/>
      <c r="H12" s="382"/>
      <c r="I12" s="16"/>
    </row>
    <row r="13" spans="2:9">
      <c r="B13" s="1"/>
      <c r="C13" s="377"/>
      <c r="D13" s="378"/>
      <c r="E13" s="17" t="s">
        <v>53</v>
      </c>
      <c r="F13" s="383" t="s">
        <v>50</v>
      </c>
      <c r="G13" s="383"/>
      <c r="H13" s="384"/>
      <c r="I13" s="16"/>
    </row>
    <row r="14" spans="2:9">
      <c r="C14" s="379"/>
      <c r="D14" s="380"/>
      <c r="E14" s="18" t="s">
        <v>54</v>
      </c>
      <c r="F14" s="385" t="s">
        <v>50</v>
      </c>
      <c r="G14" s="385"/>
      <c r="H14" s="386"/>
      <c r="I14" s="16"/>
    </row>
    <row r="15" spans="2:9">
      <c r="F15" s="19"/>
      <c r="G15" s="8"/>
      <c r="H15" s="8"/>
    </row>
    <row r="16" spans="2:9">
      <c r="B16" s="387" t="s">
        <v>55</v>
      </c>
      <c r="C16" s="388"/>
      <c r="D16" s="388"/>
      <c r="E16" s="388"/>
      <c r="F16" s="388"/>
      <c r="G16" s="388"/>
      <c r="H16" s="389"/>
    </row>
    <row r="17" spans="2:8">
      <c r="B17" s="390" t="s">
        <v>56</v>
      </c>
      <c r="C17" s="391"/>
      <c r="D17" s="391"/>
      <c r="E17" s="391" t="s">
        <v>57</v>
      </c>
      <c r="F17" s="391"/>
      <c r="G17" s="391"/>
      <c r="H17" s="22" t="s">
        <v>58</v>
      </c>
    </row>
    <row r="18" spans="2:8">
      <c r="B18" s="392" t="s">
        <v>50</v>
      </c>
      <c r="C18" s="385"/>
      <c r="D18" s="385"/>
      <c r="E18" s="385" t="s">
        <v>50</v>
      </c>
      <c r="F18" s="385"/>
      <c r="G18" s="385"/>
      <c r="H18" s="23" t="s">
        <v>50</v>
      </c>
    </row>
    <row r="19" spans="2:8">
      <c r="B19" s="8"/>
      <c r="C19" s="8"/>
      <c r="D19" s="8"/>
      <c r="E19" s="8"/>
      <c r="F19" s="8"/>
      <c r="G19" s="8"/>
      <c r="H19" s="16"/>
    </row>
    <row r="20" spans="2:8">
      <c r="B20" s="387" t="s">
        <v>59</v>
      </c>
      <c r="C20" s="388"/>
      <c r="D20" s="388"/>
      <c r="E20" s="388"/>
      <c r="F20" s="388"/>
      <c r="G20" s="388"/>
      <c r="H20" s="389"/>
    </row>
    <row r="21" spans="2:8">
      <c r="B21" s="390" t="s">
        <v>56</v>
      </c>
      <c r="C21" s="391"/>
      <c r="D21" s="391"/>
      <c r="E21" s="391" t="s">
        <v>57</v>
      </c>
      <c r="F21" s="391"/>
      <c r="G21" s="391"/>
      <c r="H21" s="22" t="s">
        <v>58</v>
      </c>
    </row>
    <row r="22" spans="2:8">
      <c r="B22" s="392" t="s">
        <v>50</v>
      </c>
      <c r="C22" s="385"/>
      <c r="D22" s="385"/>
      <c r="E22" s="385" t="s">
        <v>50</v>
      </c>
      <c r="F22" s="385"/>
      <c r="G22" s="385"/>
      <c r="H22" s="23" t="s">
        <v>50</v>
      </c>
    </row>
    <row r="24" spans="2:8">
      <c r="B24" s="387" t="s">
        <v>60</v>
      </c>
      <c r="C24" s="388"/>
      <c r="D24" s="388"/>
      <c r="E24" s="388"/>
      <c r="F24" s="388"/>
      <c r="G24" s="388"/>
      <c r="H24" s="389"/>
    </row>
    <row r="25" spans="2:8">
      <c r="B25" s="393" t="s">
        <v>56</v>
      </c>
      <c r="C25" s="394"/>
      <c r="D25" s="394"/>
      <c r="E25" s="394"/>
      <c r="F25" s="394" t="s">
        <v>57</v>
      </c>
      <c r="G25" s="394"/>
      <c r="H25" s="395"/>
    </row>
    <row r="26" spans="2:8">
      <c r="B26" s="396" t="s">
        <v>50</v>
      </c>
      <c r="C26" s="383"/>
      <c r="D26" s="383"/>
      <c r="E26" s="383"/>
      <c r="F26" s="397" t="s">
        <v>50</v>
      </c>
      <c r="G26" s="398"/>
      <c r="H26" s="399"/>
    </row>
    <row r="27" spans="2:8">
      <c r="B27" s="396" t="s">
        <v>50</v>
      </c>
      <c r="C27" s="383"/>
      <c r="D27" s="383"/>
      <c r="E27" s="383"/>
      <c r="F27" s="397" t="s">
        <v>50</v>
      </c>
      <c r="G27" s="398"/>
      <c r="H27" s="399"/>
    </row>
    <row r="28" spans="2:8">
      <c r="B28" s="392" t="s">
        <v>50</v>
      </c>
      <c r="C28" s="385"/>
      <c r="D28" s="385"/>
      <c r="E28" s="385"/>
      <c r="F28" s="400" t="s">
        <v>50</v>
      </c>
      <c r="G28" s="401"/>
      <c r="H28" s="402"/>
    </row>
    <row r="29" spans="2:8">
      <c r="B29" s="8"/>
      <c r="C29" s="8"/>
      <c r="D29" s="8"/>
      <c r="E29" s="8"/>
      <c r="F29" s="8"/>
      <c r="G29" s="8"/>
    </row>
    <row r="30" spans="2:8">
      <c r="B30" s="387" t="s">
        <v>61</v>
      </c>
      <c r="C30" s="388"/>
      <c r="D30" s="388"/>
      <c r="E30" s="388"/>
      <c r="F30" s="388"/>
      <c r="G30" s="388"/>
      <c r="H30" s="389"/>
    </row>
    <row r="31" spans="2:8">
      <c r="B31" s="396" t="s">
        <v>50</v>
      </c>
      <c r="C31" s="383"/>
      <c r="D31" s="383"/>
      <c r="E31" s="383"/>
      <c r="F31" s="383"/>
      <c r="G31" s="383"/>
      <c r="H31" s="384"/>
    </row>
    <row r="32" spans="2:8">
      <c r="B32" s="396" t="s">
        <v>50</v>
      </c>
      <c r="C32" s="383"/>
      <c r="D32" s="383"/>
      <c r="E32" s="383"/>
      <c r="F32" s="383"/>
      <c r="G32" s="383"/>
      <c r="H32" s="384"/>
    </row>
    <row r="33" spans="2:8">
      <c r="B33" s="396" t="s">
        <v>50</v>
      </c>
      <c r="C33" s="383"/>
      <c r="D33" s="383"/>
      <c r="E33" s="383"/>
      <c r="F33" s="383"/>
      <c r="G33" s="383"/>
      <c r="H33" s="384"/>
    </row>
    <row r="34" spans="2:8">
      <c r="B34" s="392" t="s">
        <v>50</v>
      </c>
      <c r="C34" s="385"/>
      <c r="D34" s="385"/>
      <c r="E34" s="385"/>
      <c r="F34" s="385"/>
      <c r="G34" s="385"/>
      <c r="H34" s="386"/>
    </row>
    <row r="37" spans="2:8">
      <c r="B37" s="1" t="s">
        <v>62</v>
      </c>
    </row>
    <row r="38" spans="2:8">
      <c r="B38" s="403" t="s">
        <v>63</v>
      </c>
      <c r="C38" s="404"/>
      <c r="D38" s="404"/>
      <c r="E38" s="404"/>
      <c r="F38" s="404"/>
      <c r="G38" s="404"/>
      <c r="H38" s="405"/>
    </row>
    <row r="39" spans="2:8">
      <c r="B39" s="406"/>
      <c r="C39" s="407"/>
      <c r="D39" s="407"/>
      <c r="E39" s="407"/>
      <c r="F39" s="407"/>
      <c r="G39" s="407"/>
      <c r="H39" s="408"/>
    </row>
    <row r="40" spans="2:8">
      <c r="B40" s="406"/>
      <c r="C40" s="407"/>
      <c r="D40" s="407"/>
      <c r="E40" s="407"/>
      <c r="F40" s="407"/>
      <c r="G40" s="407"/>
      <c r="H40" s="408"/>
    </row>
    <row r="41" spans="2:8">
      <c r="B41" s="406"/>
      <c r="C41" s="407"/>
      <c r="D41" s="407"/>
      <c r="E41" s="407"/>
      <c r="F41" s="407"/>
      <c r="G41" s="407"/>
      <c r="H41" s="408"/>
    </row>
    <row r="42" spans="2:8">
      <c r="B42" s="406"/>
      <c r="C42" s="407"/>
      <c r="D42" s="407"/>
      <c r="E42" s="407"/>
      <c r="F42" s="407"/>
      <c r="G42" s="407"/>
      <c r="H42" s="408"/>
    </row>
    <row r="43" spans="2:8">
      <c r="B43" s="406"/>
      <c r="C43" s="407"/>
      <c r="D43" s="407"/>
      <c r="E43" s="407"/>
      <c r="F43" s="407"/>
      <c r="G43" s="407"/>
      <c r="H43" s="408"/>
    </row>
    <row r="44" spans="2:8">
      <c r="B44" s="406"/>
      <c r="C44" s="407"/>
      <c r="D44" s="407"/>
      <c r="E44" s="407"/>
      <c r="F44" s="407"/>
      <c r="G44" s="407"/>
      <c r="H44" s="408"/>
    </row>
    <row r="45" spans="2:8">
      <c r="B45" s="406"/>
      <c r="C45" s="407"/>
      <c r="D45" s="407"/>
      <c r="E45" s="407"/>
      <c r="F45" s="407"/>
      <c r="G45" s="407"/>
      <c r="H45" s="408"/>
    </row>
    <row r="46" spans="2:8">
      <c r="B46" s="406"/>
      <c r="C46" s="407"/>
      <c r="D46" s="407"/>
      <c r="E46" s="407"/>
      <c r="F46" s="407"/>
      <c r="G46" s="407"/>
      <c r="H46" s="408"/>
    </row>
    <row r="47" spans="2:8">
      <c r="B47" s="406"/>
      <c r="C47" s="407"/>
      <c r="D47" s="407"/>
      <c r="E47" s="407"/>
      <c r="F47" s="407"/>
      <c r="G47" s="407"/>
      <c r="H47" s="408"/>
    </row>
    <row r="48" spans="2:8">
      <c r="B48" s="406"/>
      <c r="C48" s="407"/>
      <c r="D48" s="407"/>
      <c r="E48" s="407"/>
      <c r="F48" s="407"/>
      <c r="G48" s="407"/>
      <c r="H48" s="408"/>
    </row>
    <row r="49" spans="2:8">
      <c r="B49" s="406"/>
      <c r="C49" s="407"/>
      <c r="D49" s="407"/>
      <c r="E49" s="407"/>
      <c r="F49" s="407"/>
      <c r="G49" s="407"/>
      <c r="H49" s="408"/>
    </row>
    <row r="50" spans="2:8">
      <c r="B50" s="406"/>
      <c r="C50" s="407"/>
      <c r="D50" s="407"/>
      <c r="E50" s="407"/>
      <c r="F50" s="407"/>
      <c r="G50" s="407"/>
      <c r="H50" s="408"/>
    </row>
    <row r="51" spans="2:8">
      <c r="B51" s="406"/>
      <c r="C51" s="407"/>
      <c r="D51" s="407"/>
      <c r="E51" s="407"/>
      <c r="F51" s="407"/>
      <c r="G51" s="407"/>
      <c r="H51" s="408"/>
    </row>
    <row r="52" spans="2:8">
      <c r="B52" s="406"/>
      <c r="C52" s="407"/>
      <c r="D52" s="407"/>
      <c r="E52" s="407"/>
      <c r="F52" s="407"/>
      <c r="G52" s="407"/>
      <c r="H52" s="408"/>
    </row>
    <row r="53" spans="2:8">
      <c r="B53" s="409"/>
      <c r="C53" s="410"/>
      <c r="D53" s="410"/>
      <c r="E53" s="410"/>
      <c r="F53" s="410"/>
      <c r="G53" s="410"/>
      <c r="H53" s="411"/>
    </row>
    <row r="54" spans="2:8">
      <c r="B54" s="1" t="s">
        <v>64</v>
      </c>
    </row>
    <row r="55" spans="2:8">
      <c r="B55" s="412" t="s">
        <v>65</v>
      </c>
      <c r="C55" s="412"/>
      <c r="D55" s="412"/>
      <c r="E55" s="412"/>
      <c r="F55" s="412"/>
      <c r="G55" s="412"/>
      <c r="H55" s="412"/>
    </row>
    <row r="56" spans="2:8">
      <c r="B56" s="412"/>
      <c r="C56" s="412"/>
      <c r="D56" s="412"/>
      <c r="E56" s="412"/>
      <c r="F56" s="412"/>
      <c r="G56" s="412"/>
      <c r="H56" s="412"/>
    </row>
    <row r="57" spans="2:8">
      <c r="B57" t="s">
        <v>66</v>
      </c>
    </row>
    <row r="58" spans="2:8">
      <c r="B58" t="s">
        <v>67</v>
      </c>
    </row>
    <row r="59" spans="2:8">
      <c r="B59" t="s">
        <v>68</v>
      </c>
    </row>
    <row r="60" spans="2:8">
      <c r="B60" t="s">
        <v>69</v>
      </c>
    </row>
    <row r="61" spans="2:8">
      <c r="B61" t="s">
        <v>70</v>
      </c>
    </row>
    <row r="62" spans="2:8">
      <c r="B62" t="s">
        <v>71</v>
      </c>
    </row>
    <row r="63" spans="2:8">
      <c r="B63" t="s">
        <v>72</v>
      </c>
    </row>
  </sheetData>
  <mergeCells count="33">
    <mergeCell ref="B55:H56"/>
    <mergeCell ref="B31:H31"/>
    <mergeCell ref="B32:H32"/>
    <mergeCell ref="B33:H33"/>
    <mergeCell ref="B34:H34"/>
    <mergeCell ref="B38:H53"/>
    <mergeCell ref="B27:E27"/>
    <mergeCell ref="F27:H27"/>
    <mergeCell ref="B28:E28"/>
    <mergeCell ref="F28:H28"/>
    <mergeCell ref="B30:H30"/>
    <mergeCell ref="B24:H24"/>
    <mergeCell ref="B25:E25"/>
    <mergeCell ref="F25:H25"/>
    <mergeCell ref="B26:E26"/>
    <mergeCell ref="F26:H26"/>
    <mergeCell ref="B20:H20"/>
    <mergeCell ref="B21:D21"/>
    <mergeCell ref="E21:G21"/>
    <mergeCell ref="B22:D22"/>
    <mergeCell ref="E22:G22"/>
    <mergeCell ref="B16:H16"/>
    <mergeCell ref="B17:D17"/>
    <mergeCell ref="E17:G17"/>
    <mergeCell ref="B18:D18"/>
    <mergeCell ref="E18:G18"/>
    <mergeCell ref="B2:H2"/>
    <mergeCell ref="B6:H7"/>
    <mergeCell ref="E11:H11"/>
    <mergeCell ref="C12:D14"/>
    <mergeCell ref="F12:H12"/>
    <mergeCell ref="F13:H13"/>
    <mergeCell ref="F14:H14"/>
  </mergeCells>
  <pageMargins left="0.7" right="0.7" top="0.75" bottom="0.75" header="0.3" footer="0.3"/>
  <pageSetup paperSize="9" firstPageNumber="2147483648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'Données générales'!$D$3:$D$8</xm:f>
          </x14:formula1>
          <xm:sqref>C4:C5</xm:sqref>
        </x14:dataValidation>
        <x14:dataValidation type="list" allowBlank="1" showInputMessage="1" showErrorMessage="1" xr:uid="{00000000-0002-0000-0100-000001000000}">
          <x14:formula1>
            <xm:f>'Données générales'!$E$3:$E$36</xm:f>
          </x14:formula1>
          <xm:sqref>C11</xm:sqref>
        </x14:dataValidation>
        <x14:dataValidation type="list" allowBlank="1" showInputMessage="1" showErrorMessage="1" xr:uid="{00000000-0002-0000-0100-000002000000}">
          <x14:formula1>
            <xm:f>'Données générales'!$A$3:$A$5</xm:f>
          </x14:formula1>
          <xm:sqref>D9 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4"/>
  <sheetViews>
    <sheetView topLeftCell="B1" zoomScale="85" workbookViewId="0">
      <selection activeCell="D13" sqref="D13"/>
    </sheetView>
  </sheetViews>
  <sheetFormatPr baseColWidth="10" defaultRowHeight="15"/>
  <cols>
    <col min="1" max="1" width="5.28515625" customWidth="1"/>
    <col min="2" max="2" width="33.28515625" customWidth="1"/>
    <col min="3" max="3" width="49" customWidth="1"/>
    <col min="4" max="4" width="27.7109375" customWidth="1"/>
    <col min="5" max="5" width="115.7109375" customWidth="1"/>
    <col min="6" max="6" width="12.5703125" customWidth="1"/>
    <col min="7" max="7" width="7.28515625" customWidth="1"/>
    <col min="8" max="12" width="20.5703125" customWidth="1"/>
    <col min="14" max="14" width="12.140625" customWidth="1"/>
  </cols>
  <sheetData>
    <row r="1" spans="1:14">
      <c r="B1" s="24"/>
    </row>
    <row r="3" spans="1:14">
      <c r="A3" s="25"/>
      <c r="B3" s="26" t="s">
        <v>73</v>
      </c>
      <c r="C3" s="26" t="s">
        <v>74</v>
      </c>
      <c r="D3" s="27" t="s">
        <v>75</v>
      </c>
      <c r="E3" s="27"/>
      <c r="F3" s="27"/>
      <c r="G3" s="27"/>
      <c r="H3" s="413" t="s">
        <v>76</v>
      </c>
      <c r="I3" s="413"/>
      <c r="J3" s="413"/>
      <c r="K3" s="413"/>
      <c r="L3" s="413"/>
      <c r="M3" s="27"/>
      <c r="N3" s="27"/>
    </row>
    <row r="4" spans="1:14">
      <c r="D4" s="1" t="s">
        <v>77</v>
      </c>
      <c r="H4" s="414" t="s">
        <v>78</v>
      </c>
      <c r="I4" s="414"/>
      <c r="J4" s="414"/>
      <c r="K4" s="414"/>
      <c r="L4" s="414"/>
      <c r="M4" s="414"/>
      <c r="N4" s="414"/>
    </row>
    <row r="5" spans="1:14">
      <c r="B5" s="28"/>
      <c r="C5" s="28"/>
      <c r="D5" s="29" t="s">
        <v>79</v>
      </c>
      <c r="F5" s="415" t="s">
        <v>80</v>
      </c>
      <c r="G5" s="30"/>
      <c r="H5" s="417" t="s">
        <v>81</v>
      </c>
      <c r="I5" s="31" t="s">
        <v>82</v>
      </c>
      <c r="J5" s="419" t="s">
        <v>83</v>
      </c>
      <c r="K5" s="421" t="s">
        <v>84</v>
      </c>
      <c r="L5" s="423" t="s">
        <v>85</v>
      </c>
      <c r="M5" s="423" t="s">
        <v>86</v>
      </c>
      <c r="N5" s="423" t="s">
        <v>87</v>
      </c>
    </row>
    <row r="6" spans="1:14" ht="15.75" customHeight="1">
      <c r="B6" s="425" t="s">
        <v>74</v>
      </c>
      <c r="C6" s="428" t="s">
        <v>88</v>
      </c>
      <c r="D6" s="32" t="s">
        <v>42</v>
      </c>
      <c r="E6" s="33"/>
      <c r="F6" s="416"/>
      <c r="G6" s="30"/>
      <c r="H6" s="418"/>
      <c r="I6" s="34" t="s">
        <v>89</v>
      </c>
      <c r="J6" s="420"/>
      <c r="K6" s="422"/>
      <c r="L6" s="424"/>
      <c r="M6" s="424"/>
      <c r="N6" s="424"/>
    </row>
    <row r="7" spans="1:14">
      <c r="B7" s="426"/>
      <c r="C7" s="429"/>
      <c r="D7" s="35" t="s">
        <v>90</v>
      </c>
      <c r="E7" s="36" t="str">
        <f>VLOOKUP(D7,Tâches!G67:H84,2,FALSE)</f>
        <v>Identifier les opérations prédéfinies liées au contrat de maintenance</v>
      </c>
      <c r="F7" s="37" t="str">
        <f>VLOOKUP(D7,Tâches!I67:J84,2,FALSE)</f>
        <v>T1</v>
      </c>
      <c r="G7" s="38"/>
      <c r="H7" s="39" t="s">
        <v>91</v>
      </c>
      <c r="I7" s="14" t="s">
        <v>91</v>
      </c>
      <c r="J7" s="14" t="s">
        <v>91</v>
      </c>
      <c r="K7" s="14" t="s">
        <v>91</v>
      </c>
      <c r="L7" s="15" t="s">
        <v>91</v>
      </c>
      <c r="M7" s="15" t="s">
        <v>91</v>
      </c>
      <c r="N7" s="15" t="s">
        <v>91</v>
      </c>
    </row>
    <row r="8" spans="1:14">
      <c r="B8" s="426"/>
      <c r="C8" s="429"/>
      <c r="D8" s="35" t="s">
        <v>92</v>
      </c>
      <c r="E8" s="36" t="str">
        <f>VLOOKUP(D8,Tâches!G67:H84,2,FALSE)</f>
        <v>Réaliser les opérations de maintenance préventive d’ordre technique et réglementaire : contrôle périodique d’étanchéité, analyse de la combustion, contrôles de sécurité et de protection des personnes</v>
      </c>
      <c r="F8" s="37" t="str">
        <f>VLOOKUP(D8,Tâches!I67:J84,2,FALSE)</f>
        <v>T1</v>
      </c>
      <c r="G8" s="38"/>
      <c r="H8" s="40"/>
      <c r="I8" s="41"/>
      <c r="J8" s="41"/>
      <c r="K8" s="41"/>
      <c r="L8" s="42"/>
      <c r="M8" s="42"/>
      <c r="N8" s="42"/>
    </row>
    <row r="9" spans="1:14">
      <c r="B9" s="426"/>
      <c r="C9" s="429"/>
      <c r="D9" s="35" t="s">
        <v>93</v>
      </c>
      <c r="E9" s="36" t="str">
        <f>VLOOKUP(D9,Tâches!G67:H84,2,FALSE)</f>
        <v>Réaliser la consignation de l’installation</v>
      </c>
      <c r="F9" s="37" t="str">
        <f>VLOOKUP(D9,Tâches!I67:J84,2,FALSE)</f>
        <v>T1</v>
      </c>
      <c r="G9" s="38"/>
      <c r="H9" s="40"/>
      <c r="I9" s="41"/>
      <c r="J9" s="41"/>
      <c r="K9" s="41"/>
      <c r="L9" s="42"/>
      <c r="M9" s="42"/>
      <c r="N9" s="42"/>
    </row>
    <row r="10" spans="1:14">
      <c r="B10" s="426"/>
      <c r="C10" s="429"/>
      <c r="D10" s="35" t="s">
        <v>94</v>
      </c>
      <c r="E10" s="36" t="str">
        <f>VLOOKUP(D10,Tâches!G67:H84,2,FALSE)</f>
        <v>Manipuler des fluides frigorigènes et caloporteurs</v>
      </c>
      <c r="F10" s="37" t="str">
        <f>VLOOKUP(D10,Tâches!I67:J84,2,FALSE)</f>
        <v>T1</v>
      </c>
      <c r="G10" s="38"/>
      <c r="H10" s="40"/>
      <c r="I10" s="41"/>
      <c r="J10" s="41"/>
      <c r="K10" s="41"/>
      <c r="L10" s="42"/>
      <c r="M10" s="42"/>
      <c r="N10" s="42"/>
    </row>
    <row r="11" spans="1:14">
      <c r="B11" s="427"/>
      <c r="C11" s="429"/>
      <c r="D11" s="35" t="s">
        <v>95</v>
      </c>
      <c r="E11" s="36" t="str">
        <f>VLOOKUP(D11,Tâches!G67:H84,2,FALSE)</f>
        <v>Remplacer les consommables</v>
      </c>
      <c r="F11" s="37" t="str">
        <f>VLOOKUP(D11,Tâches!I67:J84,2,FALSE)</f>
        <v>T1</v>
      </c>
      <c r="G11" s="38"/>
      <c r="H11" s="40"/>
      <c r="I11" s="41"/>
      <c r="J11" s="41"/>
      <c r="K11" s="41"/>
      <c r="L11" s="42"/>
      <c r="M11" s="42"/>
      <c r="N11" s="42"/>
    </row>
    <row r="12" spans="1:14">
      <c r="C12" s="429"/>
      <c r="D12" s="35" t="s">
        <v>96</v>
      </c>
      <c r="E12" s="36" t="str">
        <f>VLOOKUP(D12,Tâches!G67:H84,2,FALSE)</f>
        <v>Trier et évacuer les déchets générés par son activité</v>
      </c>
      <c r="F12" s="37" t="str">
        <f>VLOOKUP(D12,Tâches!I67:J84,2,FALSE)</f>
        <v>T1</v>
      </c>
      <c r="G12" s="38"/>
      <c r="H12" s="40"/>
      <c r="I12" s="41"/>
      <c r="J12" s="41"/>
      <c r="K12" s="41"/>
      <c r="L12" s="42"/>
      <c r="M12" s="42"/>
      <c r="N12" s="42"/>
    </row>
    <row r="13" spans="1:14">
      <c r="B13" s="16"/>
      <c r="C13" s="429"/>
      <c r="D13" s="35" t="s">
        <v>97</v>
      </c>
      <c r="E13" s="36" t="str">
        <f>VLOOKUP(D13,Tâches!G67:H84,2,FALSE)</f>
        <v>Transmettre les informations à la hiérarchie</v>
      </c>
      <c r="F13" s="37" t="str">
        <f>VLOOKUP(D13,Tâches!I67:J84,2,FALSE)</f>
        <v>T5</v>
      </c>
      <c r="G13" s="38"/>
      <c r="H13" s="40"/>
      <c r="I13" s="41"/>
      <c r="J13" s="41"/>
      <c r="K13" s="41"/>
      <c r="L13" s="42"/>
      <c r="M13" s="42"/>
      <c r="N13" s="42"/>
    </row>
    <row r="14" spans="1:14">
      <c r="B14" s="16"/>
      <c r="C14" s="430"/>
      <c r="D14" s="35" t="s">
        <v>46</v>
      </c>
      <c r="E14" s="36" t="str">
        <f>VLOOKUP(D14,Tâches!G67:H84,2,FALSE)</f>
        <v>?</v>
      </c>
      <c r="F14" s="37" t="str">
        <f>VLOOKUP(D14,Tâches!I67:J84,2,FALSE)</f>
        <v>?</v>
      </c>
      <c r="G14" s="38"/>
      <c r="H14" s="40"/>
      <c r="I14" s="41"/>
      <c r="J14" s="41"/>
      <c r="K14" s="41"/>
      <c r="L14" s="42"/>
      <c r="M14" s="42"/>
      <c r="N14" s="42"/>
    </row>
  </sheetData>
  <mergeCells count="12">
    <mergeCell ref="B6:B11"/>
    <mergeCell ref="C6:C14"/>
    <mergeCell ref="H3:L3"/>
    <mergeCell ref="H4:L4"/>
    <mergeCell ref="M4:N4"/>
    <mergeCell ref="F5:F6"/>
    <mergeCell ref="H5:H6"/>
    <mergeCell ref="J5:J6"/>
    <mergeCell ref="K5:K6"/>
    <mergeCell ref="L5:L6"/>
    <mergeCell ref="M5:M6"/>
    <mergeCell ref="N5:N6"/>
  </mergeCells>
  <pageMargins left="0.7" right="0.7" top="0.75" bottom="0.75" header="0.3" footer="0.3"/>
  <pageSetup paperSize="9" firstPageNumber="2147483648" orientation="portrait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Tâches!$G$67:$G$84</xm:f>
          </x14:formula1>
          <xm:sqref>D7:D14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W25"/>
  <sheetViews>
    <sheetView tabSelected="1" topLeftCell="M5" workbookViewId="0">
      <selection activeCell="L22" sqref="L22"/>
    </sheetView>
  </sheetViews>
  <sheetFormatPr baseColWidth="10" defaultRowHeight="15"/>
  <cols>
    <col min="1" max="1" width="5.28515625" customWidth="1"/>
    <col min="2" max="2" width="6.28515625" customWidth="1"/>
    <col min="3" max="3" width="49" customWidth="1"/>
    <col min="4" max="4" width="45.140625" customWidth="1"/>
    <col min="5" max="5" width="27.7109375" customWidth="1"/>
    <col min="6" max="6" width="112.28515625" customWidth="1"/>
    <col min="7" max="7" width="10.28515625" style="38" customWidth="1"/>
    <col min="8" max="8" width="12.7109375" style="38" customWidth="1"/>
    <col min="9" max="9" width="11.5703125" customWidth="1"/>
    <col min="10" max="10" width="15.7109375" customWidth="1"/>
    <col min="11" max="11" width="100.5703125" customWidth="1"/>
    <col min="12" max="12" width="116.5703125" customWidth="1"/>
    <col min="13" max="13" width="15.7109375" customWidth="1"/>
    <col min="14" max="14" width="20.7109375" customWidth="1"/>
    <col min="15" max="15" width="20.42578125" customWidth="1"/>
    <col min="16" max="17" width="24.28515625" customWidth="1"/>
    <col min="18" max="18" width="19.85546875" customWidth="1"/>
    <col min="19" max="19" width="24.7109375" customWidth="1"/>
    <col min="20" max="20" width="15.28515625" style="33" customWidth="1"/>
    <col min="21" max="21" width="66.7109375" customWidth="1"/>
    <col min="22" max="23" width="16.28515625" customWidth="1"/>
  </cols>
  <sheetData>
    <row r="2" spans="3:23">
      <c r="J2" t="s">
        <v>75</v>
      </c>
      <c r="N2" s="431" t="s">
        <v>98</v>
      </c>
      <c r="O2" s="431"/>
      <c r="P2" s="28"/>
      <c r="Q2" s="28"/>
      <c r="R2" s="28"/>
      <c r="W2" s="33"/>
    </row>
    <row r="3" spans="3:23">
      <c r="J3" s="1" t="s">
        <v>99</v>
      </c>
      <c r="N3" s="431" t="s">
        <v>100</v>
      </c>
      <c r="O3" s="431"/>
      <c r="P3" s="28"/>
      <c r="Q3" s="1" t="s">
        <v>101</v>
      </c>
      <c r="R3" t="s">
        <v>75</v>
      </c>
      <c r="S3" s="33"/>
    </row>
    <row r="4" spans="3:23" ht="15" customHeight="1">
      <c r="C4" s="8"/>
      <c r="D4" s="43"/>
      <c r="E4" s="44"/>
      <c r="F4" s="45"/>
      <c r="G4" s="432" t="s">
        <v>80</v>
      </c>
      <c r="H4" s="434" t="s">
        <v>102</v>
      </c>
      <c r="I4" s="436" t="s">
        <v>103</v>
      </c>
      <c r="J4" s="3" t="s">
        <v>42</v>
      </c>
      <c r="N4" s="438" t="s">
        <v>104</v>
      </c>
      <c r="O4" s="438"/>
      <c r="P4" s="46"/>
      <c r="R4" s="3" t="s">
        <v>42</v>
      </c>
    </row>
    <row r="5" spans="3:23" ht="15" customHeight="1">
      <c r="C5" s="8"/>
      <c r="D5" s="47" t="s">
        <v>105</v>
      </c>
      <c r="E5" s="48" t="s">
        <v>106</v>
      </c>
      <c r="F5" s="49"/>
      <c r="G5" s="433"/>
      <c r="H5" s="435"/>
      <c r="I5" s="437"/>
      <c r="J5" s="50" t="s">
        <v>107</v>
      </c>
      <c r="K5" s="51" t="s">
        <v>108</v>
      </c>
      <c r="L5" s="12" t="s">
        <v>109</v>
      </c>
      <c r="M5" s="52" t="s">
        <v>110</v>
      </c>
      <c r="N5" s="53" t="s">
        <v>111</v>
      </c>
      <c r="O5" s="53" t="s">
        <v>112</v>
      </c>
      <c r="P5" s="54" t="s">
        <v>113</v>
      </c>
      <c r="Q5" s="55" t="s">
        <v>114</v>
      </c>
      <c r="R5" s="56" t="s">
        <v>115</v>
      </c>
      <c r="T5" s="33" t="s">
        <v>116</v>
      </c>
    </row>
    <row r="6" spans="3:23" ht="15" customHeight="1">
      <c r="C6" s="57" t="s">
        <v>117</v>
      </c>
      <c r="D6" s="58" t="str">
        <f>'2. Problématisation E32b'!C3</f>
        <v>Maintenance préventive</v>
      </c>
      <c r="E6" s="59" t="str">
        <f>'2. Problématisation E32b'!D7</f>
        <v>A3T11</v>
      </c>
      <c r="F6" s="45" t="str">
        <f>'2. Problématisation E32b'!E7</f>
        <v>Identifier les opérations prédéfinies liées au contrat de maintenance</v>
      </c>
      <c r="G6" s="60" t="str">
        <f>'2. Problématisation E32b'!F7</f>
        <v>T1</v>
      </c>
      <c r="H6" s="61" t="str">
        <f>VLOOKUP(G6,Tâches!J67:K84,2,FALSE)</f>
        <v>C10 ; C13</v>
      </c>
      <c r="I6" s="37" t="str">
        <f>VLOOKUP(J6,Compétences!G112:H146,2,FALSE)</f>
        <v>C10</v>
      </c>
      <c r="J6" s="62" t="s">
        <v>118</v>
      </c>
      <c r="K6" s="44" t="str">
        <f>VLOOKUP(J6,Compétences!A112:B146,2,FALSE)</f>
        <v>Identifier les opérations prédéfinies liées au contrat de maintenance</v>
      </c>
      <c r="L6" s="63" t="str">
        <f>VLOOKUP(J6,Compétences!C112:D146,2,FALSE)</f>
        <v>Le site et le lieu d’intervention sont identifiés</v>
      </c>
      <c r="M6" s="64" t="str">
        <f t="shared" ref="M6:M20" si="0">I6</f>
        <v>C10</v>
      </c>
      <c r="N6" s="65">
        <v>0.1</v>
      </c>
      <c r="O6" s="66"/>
      <c r="P6" s="67" t="str">
        <f>VLOOKUP(M6,Tâches!V67:W69,2,FALSE)</f>
        <v>S2 ; S4 ; S6 ; S7 ; S8</v>
      </c>
      <c r="Q6" s="68" t="str">
        <f>VLOOKUP(R6,Savoirs!D3:E41,2,FALSE)</f>
        <v>S6</v>
      </c>
      <c r="R6" s="69" t="s">
        <v>119</v>
      </c>
      <c r="S6" s="43" t="str">
        <f>VLOOKUP(R6,Savoirs!F3:G41,2,FALSE)</f>
        <v>La stratégie, l’organisation et les méthodes de maintenance</v>
      </c>
      <c r="T6" s="33">
        <v>1</v>
      </c>
    </row>
    <row r="7" spans="3:23">
      <c r="C7" s="439"/>
      <c r="D7" s="70"/>
      <c r="E7" s="71" t="str">
        <f>'2. Problématisation E32b'!D8</f>
        <v>A3T16</v>
      </c>
      <c r="F7" s="72" t="str">
        <f>'2. Problématisation E32b'!E8</f>
        <v>Réaliser les opérations de maintenance préventive d’ordre technique et réglementaire : contrôle périodique d’étanchéité, analyse de la combustion, contrôles de sécurité et de protection des personnes</v>
      </c>
      <c r="G7" s="73" t="str">
        <f>'2. Problématisation E32b'!F8</f>
        <v>T1</v>
      </c>
      <c r="H7" s="74" t="str">
        <f>VLOOKUP(G7,Tâches!J67:K84,2,FALSE)</f>
        <v>C10 ; C13</v>
      </c>
      <c r="I7" s="75" t="str">
        <f>VLOOKUP(J7,Compétences!G112:H146,2,FALSE)</f>
        <v>C10</v>
      </c>
      <c r="J7" s="62" t="s">
        <v>120</v>
      </c>
      <c r="K7" s="76" t="str">
        <f>VLOOKUP(J7,Compétences!A112:B146,2,FALSE)</f>
        <v>Identifier les opérations prédéfinies liées au contrat de maintenance</v>
      </c>
      <c r="L7" s="77" t="str">
        <f>VLOOKUP(J7,Compétences!C112:D146,2,FALSE)</f>
        <v>La collecte des informations permet de lister (ou vérifier) toutes les interventions liées au contrat de maintenance et/ou à la gamme de maintenance</v>
      </c>
      <c r="M7" s="78" t="str">
        <f t="shared" si="0"/>
        <v>C10</v>
      </c>
      <c r="N7" s="79">
        <v>0.2</v>
      </c>
      <c r="O7" s="80"/>
      <c r="P7" s="81" t="str">
        <f>VLOOKUP(M7,Tâches!V67:W69,2,FALSE)</f>
        <v>S2 ; S4 ; S6 ; S7 ; S8</v>
      </c>
      <c r="Q7" s="82" t="str">
        <f>VLOOKUP(R7,Savoirs!D3:E41,2,FALSE)</f>
        <v>S6</v>
      </c>
      <c r="R7" s="83" t="s">
        <v>121</v>
      </c>
      <c r="S7" s="84" t="str">
        <f>VLOOKUP(R7,Savoirs!F3:G41,2,FALSE)</f>
        <v>Les opérations d’exploitation, de mise en service et de maintenance</v>
      </c>
      <c r="T7" s="33">
        <v>2</v>
      </c>
    </row>
    <row r="8" spans="3:23">
      <c r="C8" s="439"/>
      <c r="D8" s="70"/>
      <c r="E8" s="71" t="str">
        <f>'2. Problématisation E32b'!D9</f>
        <v>A3T15</v>
      </c>
      <c r="F8" s="72" t="str">
        <f>'2. Problématisation E32b'!E9</f>
        <v>Réaliser la consignation de l’installation</v>
      </c>
      <c r="G8" s="73" t="str">
        <f>'2. Problématisation E32b'!F9</f>
        <v>T1</v>
      </c>
      <c r="H8" s="74" t="str">
        <f>VLOOKUP(G8,Tâches!J67:K84,2,FALSE)</f>
        <v>C10 ; C13</v>
      </c>
      <c r="I8" s="75" t="str">
        <f>VLOOKUP(J8,Compétences!G112:H146,2,FALSE)</f>
        <v>C10</v>
      </c>
      <c r="J8" s="62" t="s">
        <v>122</v>
      </c>
      <c r="K8" s="76" t="str">
        <f>VLOOKUP(J8,Compétences!A112:B146,2,FALSE)</f>
        <v>Contrôler les données d’exploitation (indicateurs, voyants…) par rapport aux attendus</v>
      </c>
      <c r="L8" s="77" t="str">
        <f>VLOOKUP(J8,Compétences!C112:D146,2,FALSE)</f>
        <v>L’interprétation de l’écart (entre la grandeur indiquée et la grandeur nominale) est caractérisée</v>
      </c>
      <c r="M8" s="78" t="str">
        <f t="shared" si="0"/>
        <v>C10</v>
      </c>
      <c r="N8" s="79">
        <v>0.2</v>
      </c>
      <c r="O8" s="80"/>
      <c r="P8" s="81" t="str">
        <f>VLOOKUP(M8,Tâches!V67:W69,2,FALSE)</f>
        <v>S2 ; S4 ; S6 ; S7 ; S8</v>
      </c>
      <c r="Q8" s="82" t="str">
        <f>VLOOKUP(R8,Savoirs!D3:E41,2,FALSE)</f>
        <v>S2</v>
      </c>
      <c r="R8" s="83" t="s">
        <v>123</v>
      </c>
      <c r="S8" s="84" t="str">
        <f>VLOOKUP(R8,Savoirs!F3:G41,2,FALSE)</f>
        <v>La réglementation énergétique et environnementale</v>
      </c>
      <c r="T8" s="33">
        <v>3</v>
      </c>
    </row>
    <row r="9" spans="3:23">
      <c r="C9" s="439"/>
      <c r="D9" s="70"/>
      <c r="E9" s="71" t="str">
        <f>'2. Problématisation E32b'!D10</f>
        <v>A3T17</v>
      </c>
      <c r="F9" s="72" t="str">
        <f>'2. Problématisation E32b'!E10</f>
        <v>Manipuler des fluides frigorigènes et caloporteurs</v>
      </c>
      <c r="G9" s="73" t="str">
        <f>'2. Problématisation E32b'!F10</f>
        <v>T1</v>
      </c>
      <c r="H9" s="74" t="str">
        <f>VLOOKUP(G9,Tâches!J67:K84,2,FALSE)</f>
        <v>C10 ; C13</v>
      </c>
      <c r="I9" s="75" t="str">
        <f>VLOOKUP(J9,Compétences!G112:H146,2,FALSE)</f>
        <v>C10</v>
      </c>
      <c r="J9" s="62" t="s">
        <v>124</v>
      </c>
      <c r="K9" s="76" t="str">
        <f>VLOOKUP(J9,Compétences!A112:B146,2,FALSE)</f>
        <v>Réaliser les opérations de maintenance préventive d’ordre technique et réglementaire</v>
      </c>
      <c r="L9" s="77" t="str">
        <f>VLOOKUP(J9,Compétences!C112:D146,2,FALSE)</f>
        <v>Les fluides frigorigènes et caloporteurs sont manipulés conformément aux règles en vigueur</v>
      </c>
      <c r="M9" s="78" t="str">
        <f t="shared" si="0"/>
        <v>C10</v>
      </c>
      <c r="N9" s="79">
        <v>0.2</v>
      </c>
      <c r="O9" s="80"/>
      <c r="P9" s="81" t="str">
        <f>VLOOKUP(M9,Tâches!V67:W69,2,FALSE)</f>
        <v>S2 ; S4 ; S6 ; S7 ; S8</v>
      </c>
      <c r="Q9" s="82" t="str">
        <f>VLOOKUP(R9,Savoirs!D3:E41,2,FALSE)</f>
        <v>S5</v>
      </c>
      <c r="R9" s="83" t="s">
        <v>125</v>
      </c>
      <c r="S9" s="84" t="str">
        <f>VLOOKUP(R9,Savoirs!F3:G41,2,FALSE)</f>
        <v>Les essais d’étanchéité</v>
      </c>
      <c r="T9" s="33">
        <v>4</v>
      </c>
    </row>
    <row r="10" spans="3:23">
      <c r="C10" s="439"/>
      <c r="D10" s="70"/>
      <c r="E10" s="71" t="str">
        <f>'2. Problématisation E32b'!D11</f>
        <v>A3T18</v>
      </c>
      <c r="F10" s="72" t="str">
        <f>'2. Problématisation E32b'!E11</f>
        <v>Remplacer les consommables</v>
      </c>
      <c r="G10" s="73" t="str">
        <f>'2. Problématisation E32b'!F11</f>
        <v>T1</v>
      </c>
      <c r="H10" s="74" t="str">
        <f>VLOOKUP(G10,Tâches!J67:K84,2,FALSE)</f>
        <v>C10 ; C13</v>
      </c>
      <c r="I10" s="75" t="str">
        <f>VLOOKUP(J10,Compétences!G112:H146,2,FALSE)</f>
        <v>C10</v>
      </c>
      <c r="J10" s="62" t="s">
        <v>126</v>
      </c>
      <c r="K10" s="76" t="str">
        <f>VLOOKUP(J10,Compétences!A112:B146,2,FALSE)</f>
        <v>Réaliser les opérations de maintenance préventive d’ordre technique et réglementaire</v>
      </c>
      <c r="L10" s="77" t="str">
        <f>VLOOKUP(J10,Compétences!C112:D146,2,FALSE)</f>
        <v>Les opérations d’ordre technique sont réalisées avec méthode</v>
      </c>
      <c r="M10" s="78" t="str">
        <f t="shared" si="0"/>
        <v>C10</v>
      </c>
      <c r="N10" s="79">
        <v>0.2</v>
      </c>
      <c r="O10" s="80"/>
      <c r="P10" s="81" t="str">
        <f>VLOOKUP(M10,Tâches!V67:W69,2,FALSE)</f>
        <v>S2 ; S4 ; S6 ; S7 ; S8</v>
      </c>
      <c r="Q10" s="82" t="str">
        <f>VLOOKUP(R10,Savoirs!D3:E41,2,FALSE)</f>
        <v>S6</v>
      </c>
      <c r="R10" s="83" t="s">
        <v>121</v>
      </c>
      <c r="S10" s="84" t="str">
        <f>VLOOKUP(R10,Savoirs!F3:G41,2,FALSE)</f>
        <v>Les opérations d’exploitation, de mise en service et de maintenance</v>
      </c>
      <c r="T10" s="33">
        <v>5</v>
      </c>
    </row>
    <row r="11" spans="3:23">
      <c r="C11" s="439"/>
      <c r="D11" s="70"/>
      <c r="E11" s="71" t="str">
        <f>'2. Problématisation E32b'!D12</f>
        <v>A3T19</v>
      </c>
      <c r="F11" s="72" t="str">
        <f>'2. Problématisation E32b'!E12</f>
        <v>Trier et évacuer les déchets générés par son activité</v>
      </c>
      <c r="G11" s="73" t="str">
        <f>'2. Problématisation E32b'!F12</f>
        <v>T1</v>
      </c>
      <c r="H11" s="74" t="str">
        <f>VLOOKUP(G11,Tâches!J67:K84,2,FALSE)</f>
        <v>C10 ; C13</v>
      </c>
      <c r="I11" s="75" t="str">
        <f>VLOOKUP(J11,Compétences!G112:H146,2,FALSE)</f>
        <v>C10</v>
      </c>
      <c r="J11" s="62" t="s">
        <v>127</v>
      </c>
      <c r="K11" s="76" t="str">
        <f>VLOOKUP(J11,Compétences!A112:B146,2,FALSE)</f>
        <v>Opérer le traitement des déchets</v>
      </c>
      <c r="L11" s="77" t="str">
        <f>VLOOKUP(J11,Compétences!C112:D146,2,FALSE)</f>
        <v>Les déchets sont évacués de façon écoresponsable et conformément aux règles en vigueur</v>
      </c>
      <c r="M11" s="78" t="str">
        <f t="shared" si="0"/>
        <v>C10</v>
      </c>
      <c r="N11" s="79">
        <v>0.1</v>
      </c>
      <c r="O11" s="80"/>
      <c r="P11" s="81" t="str">
        <f>VLOOKUP(M11,Tâches!V67:W69,2,FALSE)</f>
        <v>S2 ; S4 ; S6 ; S7 ; S8</v>
      </c>
      <c r="Q11" s="85" t="str">
        <f>VLOOKUP(R11,Savoirs!D3:E41,2,FALSE)</f>
        <v>S2</v>
      </c>
      <c r="R11" s="83" t="s">
        <v>128</v>
      </c>
      <c r="S11" s="86" t="str">
        <f>VLOOKUP(R11,Savoirs!F3:G41,2,FALSE)</f>
        <v>La gestion de l’environnement du site et des déchets produits</v>
      </c>
      <c r="T11" s="33">
        <v>6</v>
      </c>
    </row>
    <row r="12" spans="3:23">
      <c r="C12" s="439"/>
      <c r="D12" s="70"/>
      <c r="E12" s="71" t="str">
        <f>'2. Problématisation E32b'!D13</f>
        <v>A4T54</v>
      </c>
      <c r="F12" s="72" t="str">
        <f>'2. Problématisation E32b'!E13</f>
        <v>Transmettre les informations à la hiérarchie</v>
      </c>
      <c r="G12" s="73" t="str">
        <f>'2. Problématisation E32b'!F13</f>
        <v>T5</v>
      </c>
      <c r="H12" s="74" t="str">
        <f>VLOOKUP(G12,Tâches!J67:K84,2,FALSE)</f>
        <v xml:space="preserve">C10 </v>
      </c>
      <c r="I12" s="75" t="str">
        <f>VLOOKUP(J12,Compétences!G113:H147,2,FALSE)</f>
        <v>C13</v>
      </c>
      <c r="J12" s="62" t="s">
        <v>129</v>
      </c>
      <c r="K12" s="76" t="str">
        <f>VLOOKUP(J12,Compétences!A112:B146,2,FALSE)</f>
        <v>Interpréter les informations du client et/ou l’exploitant sur ses besoins</v>
      </c>
      <c r="L12" s="77" t="str">
        <f>VLOOKUP(J12,Compétences!C112:D146,2,FALSE)</f>
        <v>Les informations sont transmises à la hiérarchie</v>
      </c>
      <c r="M12" s="78" t="str">
        <f t="shared" si="0"/>
        <v>C13</v>
      </c>
      <c r="N12" s="80"/>
      <c r="O12" s="79">
        <v>1</v>
      </c>
      <c r="P12" s="81" t="str">
        <f>VLOOKUP(M12,Tâches!V67:W69,2,FALSE)</f>
        <v>S1 ; S4 ; S8</v>
      </c>
      <c r="Q12" s="85" t="str">
        <f>VLOOKUP(R12,Savoirs!D3:E41,2,FALSE)</f>
        <v>S8</v>
      </c>
      <c r="R12" s="83" t="s">
        <v>130</v>
      </c>
      <c r="S12" s="86" t="str">
        <f>VLOOKUP(R12,Savoirs!F3:G41,2,FALSE)</f>
        <v>La communication orale</v>
      </c>
      <c r="T12" s="33">
        <v>7</v>
      </c>
    </row>
    <row r="13" spans="3:23">
      <c r="C13" s="440"/>
      <c r="D13" s="70"/>
      <c r="E13" s="71" t="str">
        <f>'2. Problématisation E32b'!D14</f>
        <v>?</v>
      </c>
      <c r="F13" s="72" t="str">
        <f>'2. Problématisation E32b'!E14</f>
        <v>?</v>
      </c>
      <c r="G13" s="73" t="str">
        <f>'2. Problématisation E32b'!F14</f>
        <v>?</v>
      </c>
      <c r="H13" s="74" t="str">
        <f>VLOOKUP(G13,Tâches!J67:K84,2,FALSE)</f>
        <v>?</v>
      </c>
      <c r="I13" s="75" t="str">
        <f>VLOOKUP(J13,Compétences!G112:H146,2,FALSE)</f>
        <v>?</v>
      </c>
      <c r="J13" s="62" t="s">
        <v>46</v>
      </c>
      <c r="K13" s="76" t="str">
        <f>VLOOKUP(J13,Compétences!A112:B146,2,FALSE)</f>
        <v>?</v>
      </c>
      <c r="L13" s="77" t="str">
        <f>VLOOKUP(J13,Compétences!C112:D146,2,FALSE)</f>
        <v>?</v>
      </c>
      <c r="M13" s="78" t="str">
        <f t="shared" si="0"/>
        <v>?</v>
      </c>
      <c r="N13" s="87"/>
      <c r="O13" s="87"/>
      <c r="P13" s="81" t="str">
        <f>VLOOKUP(M13,Tâches!V67:W69,2,FALSE)</f>
        <v>?</v>
      </c>
      <c r="Q13" s="85" t="str">
        <f>VLOOKUP(R13,Savoirs!D3:E41,2,FALSE)</f>
        <v>?</v>
      </c>
      <c r="R13" s="83" t="s">
        <v>46</v>
      </c>
      <c r="S13" s="86" t="str">
        <f>VLOOKUP(R13,Savoirs!F3:G41,2,FALSE)</f>
        <v>?</v>
      </c>
      <c r="T13" s="33">
        <v>8</v>
      </c>
    </row>
    <row r="14" spans="3:23">
      <c r="C14" s="8"/>
      <c r="D14" s="70"/>
      <c r="E14" s="71" t="e">
        <f t="shared" ref="E14:E20" si="1">'2. Problématisation E32b'!#REF!</f>
        <v>#REF!</v>
      </c>
      <c r="F14" s="72" t="e">
        <f t="shared" ref="F14:F20" si="2">'2. Problématisation E32b'!#REF!</f>
        <v>#REF!</v>
      </c>
      <c r="G14" s="73" t="e">
        <f t="shared" ref="G14:G20" si="3">'2. Problématisation E32b'!#REF!</f>
        <v>#REF!</v>
      </c>
      <c r="H14" s="74" t="e">
        <f>VLOOKUP(G14,Tâches!J67:K84,2,FALSE)</f>
        <v>#REF!</v>
      </c>
      <c r="I14" s="75" t="str">
        <f>VLOOKUP(J14,Compétences!G112:H146,2,FALSE)</f>
        <v>?</v>
      </c>
      <c r="J14" s="62" t="s">
        <v>46</v>
      </c>
      <c r="K14" s="76" t="str">
        <f>VLOOKUP(J14,Compétences!A112:B146,2,FALSE)</f>
        <v>?</v>
      </c>
      <c r="L14" s="77" t="str">
        <f>VLOOKUP(J14,Compétences!C112:D146,2,FALSE)</f>
        <v>?</v>
      </c>
      <c r="M14" s="78" t="str">
        <f t="shared" si="0"/>
        <v>?</v>
      </c>
      <c r="N14" s="87"/>
      <c r="O14" s="87"/>
      <c r="P14" s="81" t="str">
        <f>VLOOKUP(M14,Tâches!V67:W69,2,FALSE)</f>
        <v>?</v>
      </c>
      <c r="Q14" s="85" t="str">
        <f>VLOOKUP(R14,Savoirs!D3:E41,2,FALSE)</f>
        <v>?</v>
      </c>
      <c r="R14" s="83" t="s">
        <v>46</v>
      </c>
      <c r="S14" s="86" t="str">
        <f>VLOOKUP(R14,Savoirs!F3:G41,2,FALSE)</f>
        <v>?</v>
      </c>
      <c r="T14" s="33">
        <v>9</v>
      </c>
    </row>
    <row r="15" spans="3:23">
      <c r="C15" s="38"/>
      <c r="D15" s="70"/>
      <c r="E15" s="71" t="e">
        <f t="shared" si="1"/>
        <v>#REF!</v>
      </c>
      <c r="F15" s="72" t="e">
        <f t="shared" si="2"/>
        <v>#REF!</v>
      </c>
      <c r="G15" s="73" t="e">
        <f t="shared" si="3"/>
        <v>#REF!</v>
      </c>
      <c r="H15" s="74" t="e">
        <f>VLOOKUP(G15,Tâches!J67:K84,2,FALSE)</f>
        <v>#REF!</v>
      </c>
      <c r="I15" s="75" t="str">
        <f>VLOOKUP(J15,Compétences!G112:H146,2,FALSE)</f>
        <v>?</v>
      </c>
      <c r="J15" s="62" t="s">
        <v>46</v>
      </c>
      <c r="K15" s="76" t="str">
        <f>VLOOKUP(J15,Compétences!A112:B146,2,FALSE)</f>
        <v>?</v>
      </c>
      <c r="L15" s="77" t="str">
        <f>VLOOKUP(J15,Compétences!C112:D146,2,FALSE)</f>
        <v>?</v>
      </c>
      <c r="M15" s="78" t="str">
        <f t="shared" si="0"/>
        <v>?</v>
      </c>
      <c r="N15" s="87"/>
      <c r="O15" s="87"/>
      <c r="P15" s="81" t="str">
        <f>VLOOKUP(M15,Tâches!V67:W69,2,FALSE)</f>
        <v>?</v>
      </c>
      <c r="Q15" s="85" t="str">
        <f>VLOOKUP(R15,Savoirs!D3:E41,2,FALSE)</f>
        <v>?</v>
      </c>
      <c r="R15" s="83" t="s">
        <v>46</v>
      </c>
      <c r="S15" s="86" t="str">
        <f>VLOOKUP(R15,Savoirs!F3:G41,2,FALSE)</f>
        <v>?</v>
      </c>
      <c r="T15" s="33">
        <v>10</v>
      </c>
    </row>
    <row r="16" spans="3:23">
      <c r="C16" s="88"/>
      <c r="D16" s="70"/>
      <c r="E16" s="71" t="e">
        <f t="shared" si="1"/>
        <v>#REF!</v>
      </c>
      <c r="F16" s="72" t="e">
        <f t="shared" si="2"/>
        <v>#REF!</v>
      </c>
      <c r="G16" s="73" t="e">
        <f t="shared" si="3"/>
        <v>#REF!</v>
      </c>
      <c r="H16" s="74" t="e">
        <f>VLOOKUP(G16,Tâches!J67:K84,2,FALSE)</f>
        <v>#REF!</v>
      </c>
      <c r="I16" s="75" t="str">
        <f>VLOOKUP(J16,Compétences!G112:H146,2,FALSE)</f>
        <v>?</v>
      </c>
      <c r="J16" s="62" t="s">
        <v>46</v>
      </c>
      <c r="K16" s="76" t="str">
        <f>VLOOKUP(J16,Compétences!A112:B146,2,FALSE)</f>
        <v>?</v>
      </c>
      <c r="L16" s="77" t="str">
        <f>VLOOKUP(J16,Compétences!C112:D146,2,FALSE)</f>
        <v>?</v>
      </c>
      <c r="M16" s="78" t="str">
        <f t="shared" si="0"/>
        <v>?</v>
      </c>
      <c r="N16" s="87"/>
      <c r="O16" s="87"/>
      <c r="P16" s="81" t="str">
        <f>VLOOKUP(M16,Tâches!V67:W69,2,FALSE)</f>
        <v>?</v>
      </c>
      <c r="Q16" s="85" t="str">
        <f>VLOOKUP(R16,Savoirs!D3:E41,2,FALSE)</f>
        <v>?</v>
      </c>
      <c r="R16" s="83" t="s">
        <v>46</v>
      </c>
      <c r="S16" s="86" t="str">
        <f>VLOOKUP(R16,Savoirs!F3:G41,2,FALSE)</f>
        <v>?</v>
      </c>
      <c r="T16" s="33">
        <v>11</v>
      </c>
    </row>
    <row r="17" spans="3:21">
      <c r="D17" s="70"/>
      <c r="E17" s="71" t="e">
        <f t="shared" si="1"/>
        <v>#REF!</v>
      </c>
      <c r="F17" s="72" t="e">
        <f t="shared" si="2"/>
        <v>#REF!</v>
      </c>
      <c r="G17" s="73" t="e">
        <f t="shared" si="3"/>
        <v>#REF!</v>
      </c>
      <c r="H17" s="74" t="e">
        <f>VLOOKUP(G17,Tâches!J67:K84,2,FALSE)</f>
        <v>#REF!</v>
      </c>
      <c r="I17" s="75" t="str">
        <f>VLOOKUP(J17,Compétences!G112:H146,2,FALSE)</f>
        <v>?</v>
      </c>
      <c r="J17" s="62" t="s">
        <v>46</v>
      </c>
      <c r="K17" s="76" t="str">
        <f>VLOOKUP(J17,Compétences!A112:B146,2,FALSE)</f>
        <v>?</v>
      </c>
      <c r="L17" s="77" t="str">
        <f>VLOOKUP(J17,Compétences!C112:D146,2,FALSE)</f>
        <v>?</v>
      </c>
      <c r="M17" s="78" t="str">
        <f t="shared" si="0"/>
        <v>?</v>
      </c>
      <c r="N17" s="87"/>
      <c r="O17" s="87"/>
      <c r="P17" s="81" t="str">
        <f>VLOOKUP(M17,Tâches!V67:W69,2,FALSE)</f>
        <v>?</v>
      </c>
      <c r="Q17" s="85" t="str">
        <f>VLOOKUP(R17,Savoirs!D3:E41,2,FALSE)</f>
        <v>?</v>
      </c>
      <c r="R17" s="83" t="s">
        <v>46</v>
      </c>
      <c r="S17" s="86" t="str">
        <f>VLOOKUP(R17,Savoirs!F3:G41,2,FALSE)</f>
        <v>?</v>
      </c>
      <c r="T17" s="33">
        <v>12</v>
      </c>
    </row>
    <row r="18" spans="3:21">
      <c r="D18" s="70"/>
      <c r="E18" s="71" t="e">
        <f t="shared" si="1"/>
        <v>#REF!</v>
      </c>
      <c r="F18" s="72" t="e">
        <f t="shared" si="2"/>
        <v>#REF!</v>
      </c>
      <c r="G18" s="73" t="e">
        <f t="shared" si="3"/>
        <v>#REF!</v>
      </c>
      <c r="H18" s="74" t="e">
        <f>VLOOKUP(G18,Tâches!J67:K84,2,FALSE)</f>
        <v>#REF!</v>
      </c>
      <c r="I18" s="75" t="str">
        <f>VLOOKUP(J18,Compétences!G112:H146,2,FALSE)</f>
        <v>?</v>
      </c>
      <c r="J18" s="62" t="s">
        <v>46</v>
      </c>
      <c r="K18" s="76" t="str">
        <f>VLOOKUP(J18,Compétences!A112:B146,2,FALSE)</f>
        <v>?</v>
      </c>
      <c r="L18" s="77" t="str">
        <f>VLOOKUP(J18,Compétences!C112:D146,2,FALSE)</f>
        <v>?</v>
      </c>
      <c r="M18" s="78" t="str">
        <f t="shared" si="0"/>
        <v>?</v>
      </c>
      <c r="N18" s="87"/>
      <c r="O18" s="87"/>
      <c r="P18" s="81" t="str">
        <f>VLOOKUP(M18,Tâches!V67:W69,2,FALSE)</f>
        <v>?</v>
      </c>
      <c r="Q18" s="85" t="str">
        <f>VLOOKUP(R18,Savoirs!D3:E41,2,FALSE)</f>
        <v>?</v>
      </c>
      <c r="R18" s="83" t="s">
        <v>46</v>
      </c>
      <c r="S18" s="86" t="str">
        <f>VLOOKUP(R18,Savoirs!F3:G41,2,FALSE)</f>
        <v>?</v>
      </c>
      <c r="T18" s="33">
        <v>13</v>
      </c>
    </row>
    <row r="19" spans="3:21">
      <c r="D19" s="70"/>
      <c r="E19" s="71" t="e">
        <f t="shared" si="1"/>
        <v>#REF!</v>
      </c>
      <c r="F19" s="72" t="e">
        <f t="shared" si="2"/>
        <v>#REF!</v>
      </c>
      <c r="G19" s="73" t="e">
        <f t="shared" si="3"/>
        <v>#REF!</v>
      </c>
      <c r="H19" s="74" t="e">
        <f>VLOOKUP(G19,Tâches!J67:K84,2,FALSE)</f>
        <v>#REF!</v>
      </c>
      <c r="I19" s="75" t="str">
        <f>VLOOKUP(J19,Compétences!G112:H146,2,FALSE)</f>
        <v>?</v>
      </c>
      <c r="J19" s="62" t="s">
        <v>46</v>
      </c>
      <c r="K19" s="76" t="str">
        <f>VLOOKUP(J19,Compétences!A112:B146,2,FALSE)</f>
        <v>?</v>
      </c>
      <c r="L19" s="77" t="str">
        <f>VLOOKUP(J19,Compétences!C112:D146,2,FALSE)</f>
        <v>?</v>
      </c>
      <c r="M19" s="78" t="str">
        <f t="shared" si="0"/>
        <v>?</v>
      </c>
      <c r="N19" s="87"/>
      <c r="O19" s="87"/>
      <c r="P19" s="81" t="str">
        <f>VLOOKUP(M19,Tâches!V67:W69,2,FALSE)</f>
        <v>?</v>
      </c>
      <c r="Q19" s="85" t="str">
        <f>VLOOKUP(R19,Savoirs!D3:E41,2,FALSE)</f>
        <v>?</v>
      </c>
      <c r="R19" s="83" t="s">
        <v>46</v>
      </c>
      <c r="S19" s="86" t="str">
        <f>VLOOKUP(R19,Savoirs!F3:G41,2,FALSE)</f>
        <v>?</v>
      </c>
      <c r="T19" s="33">
        <v>14</v>
      </c>
    </row>
    <row r="20" spans="3:21">
      <c r="C20" s="89"/>
      <c r="D20" s="70"/>
      <c r="E20" s="71" t="e">
        <f t="shared" si="1"/>
        <v>#REF!</v>
      </c>
      <c r="F20" s="72" t="e">
        <f t="shared" si="2"/>
        <v>#REF!</v>
      </c>
      <c r="G20" s="73" t="e">
        <f t="shared" si="3"/>
        <v>#REF!</v>
      </c>
      <c r="H20" s="74" t="e">
        <f>VLOOKUP(G20,Tâches!J67:K84,2,FALSE)</f>
        <v>#REF!</v>
      </c>
      <c r="I20" s="75" t="str">
        <f>VLOOKUP(J20,Compétences!G112:H146,2,FALSE)</f>
        <v>?</v>
      </c>
      <c r="J20" s="62" t="s">
        <v>46</v>
      </c>
      <c r="K20" s="76" t="str">
        <f>VLOOKUP(J20,Compétences!A112:B146,2,FALSE)</f>
        <v>?</v>
      </c>
      <c r="L20" s="77" t="str">
        <f>VLOOKUP(J20,Compétences!C112:D146,2,FALSE)</f>
        <v>?</v>
      </c>
      <c r="M20" s="78" t="str">
        <f t="shared" si="0"/>
        <v>?</v>
      </c>
      <c r="N20" s="87"/>
      <c r="O20" s="87"/>
      <c r="P20" s="81" t="str">
        <f>VLOOKUP(M20,Tâches!V67:W69,2,FALSE)</f>
        <v>?</v>
      </c>
      <c r="Q20" s="85" t="str">
        <f>VLOOKUP(R20,Savoirs!D3:E41,2,FALSE)</f>
        <v>?</v>
      </c>
      <c r="R20" s="83" t="s">
        <v>46</v>
      </c>
      <c r="S20" s="86" t="str">
        <f>VLOOKUP(R20,Savoirs!F3:G41,2,FALSE)</f>
        <v>?</v>
      </c>
      <c r="T20" s="33">
        <v>15</v>
      </c>
    </row>
    <row r="21" spans="3:21" s="90" customFormat="1">
      <c r="D21" s="91"/>
      <c r="E21" s="91"/>
      <c r="F21" s="91"/>
      <c r="G21" s="92"/>
      <c r="H21" s="92"/>
      <c r="I21" s="93"/>
      <c r="J21" s="94"/>
      <c r="M21" s="95"/>
      <c r="N21" s="441" t="s">
        <v>131</v>
      </c>
      <c r="O21" s="441"/>
      <c r="P21" s="441"/>
      <c r="Q21" s="441"/>
      <c r="R21" s="96"/>
      <c r="S21" s="94"/>
      <c r="U21" s="97"/>
    </row>
    <row r="22" spans="3:21" s="90" customFormat="1">
      <c r="D22" s="91"/>
      <c r="E22" s="91"/>
      <c r="F22" s="91"/>
      <c r="G22" s="92"/>
      <c r="H22" s="92"/>
      <c r="I22" s="93"/>
      <c r="J22" s="94"/>
      <c r="M22" s="98" t="s">
        <v>132</v>
      </c>
      <c r="N22" s="99">
        <v>1</v>
      </c>
      <c r="O22" s="100"/>
      <c r="P22" s="101" t="s">
        <v>133</v>
      </c>
      <c r="Q22" s="102">
        <f>COUNTIF(Q6:Q20,"S2")</f>
        <v>2</v>
      </c>
      <c r="R22" s="96"/>
      <c r="S22" s="94"/>
      <c r="U22" s="97"/>
    </row>
    <row r="23" spans="3:21">
      <c r="M23" s="102" t="s">
        <v>134</v>
      </c>
      <c r="N23" s="103"/>
      <c r="O23" s="99">
        <v>1</v>
      </c>
      <c r="P23" s="101" t="s">
        <v>135</v>
      </c>
      <c r="Q23" s="102">
        <f>COUNTIF(Q6:Q20,"S5")</f>
        <v>1</v>
      </c>
    </row>
    <row r="24" spans="3:21">
      <c r="D24" s="104" t="s">
        <v>136</v>
      </c>
      <c r="E24" s="105">
        <v>6</v>
      </c>
      <c r="F24" s="104" t="s">
        <v>137</v>
      </c>
      <c r="G24" s="106">
        <v>6</v>
      </c>
      <c r="M24" s="102" t="s">
        <v>138</v>
      </c>
      <c r="N24" s="107" t="s">
        <v>139</v>
      </c>
      <c r="O24" s="107" t="s">
        <v>139</v>
      </c>
      <c r="P24" s="101" t="s">
        <v>140</v>
      </c>
      <c r="Q24" s="102">
        <f>COUNTIF(Q6:Q20,"S6")</f>
        <v>3</v>
      </c>
    </row>
    <row r="25" spans="3:21">
      <c r="D25" s="104" t="s">
        <v>141</v>
      </c>
      <c r="E25" s="105">
        <v>1</v>
      </c>
      <c r="F25" s="104" t="s">
        <v>142</v>
      </c>
      <c r="G25" s="106">
        <v>1</v>
      </c>
      <c r="P25" s="101" t="s">
        <v>143</v>
      </c>
      <c r="Q25" s="108">
        <f>COUNTIF(Q6:Q20,"S8")</f>
        <v>1</v>
      </c>
    </row>
  </sheetData>
  <mergeCells count="8">
    <mergeCell ref="C7:C13"/>
    <mergeCell ref="N21:Q21"/>
    <mergeCell ref="N2:O2"/>
    <mergeCell ref="N3:O3"/>
    <mergeCell ref="G4:G5"/>
    <mergeCell ref="H4:H5"/>
    <mergeCell ref="I4:I5"/>
    <mergeCell ref="N4:O4"/>
  </mergeCells>
  <pageMargins left="0.7" right="0.7" top="0.75" bottom="0.75" header="0.3" footer="0.3"/>
  <pageSetup paperSize="9" firstPageNumber="2147483648" orientation="portrait" verticalDpi="30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0000000}">
          <x14:formula1>
            <xm:f>Compétences!$A$74:$A$108</xm:f>
          </x14:formula1>
          <xm:sqref>J21:J22</xm:sqref>
        </x14:dataValidation>
        <x14:dataValidation type="list" allowBlank="1" showInputMessage="1" showErrorMessage="1" xr:uid="{00000000-0002-0000-0300-000001000000}">
          <x14:formula1>
            <xm:f>Savoirs!$D$3:$D$37</xm:f>
          </x14:formula1>
          <xm:sqref>S21:S22</xm:sqref>
        </x14:dataValidation>
        <x14:dataValidation type="list" allowBlank="1" showInputMessage="1" showErrorMessage="1" xr:uid="{00000000-0002-0000-0300-000002000000}">
          <x14:formula1>
            <xm:f>Compétences!$A$112:$A$146</xm:f>
          </x14:formula1>
          <xm:sqref>J6:J20</xm:sqref>
        </x14:dataValidation>
        <x14:dataValidation type="list" allowBlank="1" showInputMessage="1" showErrorMessage="1" xr:uid="{00000000-0002-0000-0300-000003000000}">
          <x14:formula1>
            <xm:f>Savoirs!$D$3:$D$41</xm:f>
          </x14:formula1>
          <xm:sqref>R6:R20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35"/>
  <sheetViews>
    <sheetView topLeftCell="I1" workbookViewId="0">
      <selection activeCell="N21" sqref="N21:O21"/>
    </sheetView>
  </sheetViews>
  <sheetFormatPr baseColWidth="10" defaultRowHeight="15"/>
  <cols>
    <col min="4" max="4" width="19.5703125" customWidth="1"/>
    <col min="5" max="5" width="67.28515625" customWidth="1"/>
    <col min="6" max="6" width="97.5703125" customWidth="1"/>
    <col min="11" max="11" width="7.5703125" customWidth="1"/>
    <col min="12" max="12" width="8.42578125" customWidth="1"/>
    <col min="13" max="13" width="9.5703125" customWidth="1"/>
    <col min="14" max="105" width="7.5703125" customWidth="1"/>
  </cols>
  <sheetData>
    <row r="2" spans="2:105">
      <c r="G2" s="1" t="s">
        <v>144</v>
      </c>
      <c r="M2" s="1" t="s">
        <v>145</v>
      </c>
    </row>
    <row r="3" spans="2:105">
      <c r="B3" s="109" t="s">
        <v>146</v>
      </c>
      <c r="C3" s="110" t="s">
        <v>147</v>
      </c>
      <c r="D3" s="110" t="s">
        <v>148</v>
      </c>
      <c r="E3" s="110" t="s">
        <v>149</v>
      </c>
      <c r="F3" s="111" t="s">
        <v>150</v>
      </c>
      <c r="G3" s="112" t="s">
        <v>151</v>
      </c>
      <c r="H3" s="113" t="s">
        <v>152</v>
      </c>
      <c r="I3" s="113" t="s">
        <v>153</v>
      </c>
      <c r="J3" s="114" t="s">
        <v>154</v>
      </c>
      <c r="K3" s="115" t="s">
        <v>111</v>
      </c>
      <c r="L3" s="116" t="s">
        <v>112</v>
      </c>
      <c r="M3" s="117" t="s">
        <v>155</v>
      </c>
      <c r="N3" s="118" t="s">
        <v>156</v>
      </c>
      <c r="O3" s="119" t="s">
        <v>157</v>
      </c>
      <c r="P3" s="120" t="s">
        <v>118</v>
      </c>
      <c r="Q3" s="121" t="s">
        <v>158</v>
      </c>
      <c r="R3" s="121" t="s">
        <v>120</v>
      </c>
      <c r="S3" s="121" t="s">
        <v>158</v>
      </c>
      <c r="T3" s="121" t="s">
        <v>122</v>
      </c>
      <c r="U3" s="121" t="s">
        <v>158</v>
      </c>
      <c r="V3" s="121" t="s">
        <v>124</v>
      </c>
      <c r="W3" s="121" t="s">
        <v>158</v>
      </c>
      <c r="X3" s="121" t="s">
        <v>126</v>
      </c>
      <c r="Y3" s="121" t="s">
        <v>158</v>
      </c>
      <c r="Z3" s="121" t="s">
        <v>127</v>
      </c>
      <c r="AA3" s="121" t="s">
        <v>158</v>
      </c>
      <c r="AB3" s="121" t="s">
        <v>129</v>
      </c>
      <c r="AC3" s="121" t="s">
        <v>158</v>
      </c>
      <c r="AD3" s="121" t="s">
        <v>159</v>
      </c>
      <c r="AE3" s="121" t="s">
        <v>158</v>
      </c>
      <c r="AF3" s="121" t="s">
        <v>160</v>
      </c>
      <c r="AG3" s="121" t="s">
        <v>158</v>
      </c>
      <c r="AH3" s="121" t="s">
        <v>161</v>
      </c>
      <c r="AI3" s="121" t="s">
        <v>158</v>
      </c>
      <c r="AJ3" s="121" t="s">
        <v>162</v>
      </c>
      <c r="AK3" s="121" t="s">
        <v>158</v>
      </c>
      <c r="AL3" s="122" t="s">
        <v>163</v>
      </c>
      <c r="AM3" s="122" t="s">
        <v>158</v>
      </c>
      <c r="AN3" s="122" t="s">
        <v>164</v>
      </c>
      <c r="AO3" s="122" t="s">
        <v>158</v>
      </c>
      <c r="AP3" s="122" t="s">
        <v>165</v>
      </c>
      <c r="AQ3" s="122" t="s">
        <v>158</v>
      </c>
      <c r="AR3" s="122" t="s">
        <v>166</v>
      </c>
      <c r="AS3" s="122" t="s">
        <v>158</v>
      </c>
      <c r="AT3" s="122" t="s">
        <v>167</v>
      </c>
      <c r="AU3" s="122" t="s">
        <v>158</v>
      </c>
      <c r="AV3" s="122" t="s">
        <v>168</v>
      </c>
      <c r="AW3" s="122" t="s">
        <v>158</v>
      </c>
      <c r="AX3" s="122" t="s">
        <v>169</v>
      </c>
      <c r="AY3" s="122" t="s">
        <v>158</v>
      </c>
      <c r="AZ3" s="122" t="s">
        <v>170</v>
      </c>
      <c r="BA3" s="122" t="s">
        <v>158</v>
      </c>
      <c r="BB3" s="122" t="s">
        <v>171</v>
      </c>
      <c r="BC3" s="122" t="s">
        <v>158</v>
      </c>
      <c r="BD3" s="122" t="s">
        <v>172</v>
      </c>
      <c r="BE3" s="122" t="s">
        <v>158</v>
      </c>
      <c r="BF3" s="122" t="s">
        <v>173</v>
      </c>
      <c r="BG3" s="122" t="s">
        <v>158</v>
      </c>
      <c r="BH3" s="122" t="s">
        <v>174</v>
      </c>
      <c r="BI3" s="122" t="s">
        <v>158</v>
      </c>
      <c r="BJ3" s="122" t="s">
        <v>175</v>
      </c>
      <c r="BK3" s="122" t="s">
        <v>158</v>
      </c>
      <c r="BL3" s="122" t="s">
        <v>176</v>
      </c>
      <c r="BM3" s="122" t="s">
        <v>158</v>
      </c>
      <c r="BN3" s="122" t="s">
        <v>177</v>
      </c>
      <c r="BO3" s="122" t="s">
        <v>158</v>
      </c>
      <c r="BP3" s="122" t="s">
        <v>178</v>
      </c>
      <c r="BQ3" s="122" t="s">
        <v>158</v>
      </c>
      <c r="BR3" s="122" t="s">
        <v>179</v>
      </c>
      <c r="BS3" s="122" t="s">
        <v>158</v>
      </c>
      <c r="BT3" s="122" t="s">
        <v>180</v>
      </c>
      <c r="BU3" s="122" t="s">
        <v>158</v>
      </c>
      <c r="BV3" s="123" t="s">
        <v>181</v>
      </c>
      <c r="BW3" s="123" t="s">
        <v>158</v>
      </c>
      <c r="BX3" s="123" t="s">
        <v>182</v>
      </c>
      <c r="BY3" s="123" t="s">
        <v>158</v>
      </c>
      <c r="BZ3" s="123" t="s">
        <v>183</v>
      </c>
      <c r="CA3" s="123" t="s">
        <v>158</v>
      </c>
      <c r="CB3" s="123" t="s">
        <v>184</v>
      </c>
      <c r="CC3" s="123" t="s">
        <v>158</v>
      </c>
      <c r="CD3" s="123" t="s">
        <v>185</v>
      </c>
      <c r="CE3" s="123" t="s">
        <v>158</v>
      </c>
      <c r="CF3" s="123" t="s">
        <v>186</v>
      </c>
      <c r="CG3" s="123" t="s">
        <v>158</v>
      </c>
      <c r="CH3" s="123" t="s">
        <v>187</v>
      </c>
      <c r="CI3" s="123" t="s">
        <v>158</v>
      </c>
      <c r="CJ3" s="123" t="s">
        <v>188</v>
      </c>
      <c r="CK3" s="123" t="s">
        <v>158</v>
      </c>
      <c r="CL3" s="123" t="s">
        <v>189</v>
      </c>
      <c r="CM3" s="123" t="s">
        <v>158</v>
      </c>
      <c r="CN3" s="123" t="s">
        <v>190</v>
      </c>
      <c r="CO3" s="123" t="s">
        <v>158</v>
      </c>
      <c r="CP3" s="124" t="s">
        <v>191</v>
      </c>
      <c r="CQ3" s="124" t="s">
        <v>158</v>
      </c>
      <c r="CR3" s="124" t="s">
        <v>192</v>
      </c>
      <c r="CS3" s="124" t="s">
        <v>158</v>
      </c>
      <c r="CT3" s="124" t="s">
        <v>193</v>
      </c>
      <c r="CU3" s="124" t="s">
        <v>158</v>
      </c>
      <c r="CV3" s="124" t="s">
        <v>194</v>
      </c>
      <c r="CW3" s="124" t="s">
        <v>158</v>
      </c>
      <c r="CX3" s="124" t="s">
        <v>195</v>
      </c>
      <c r="CY3" s="124" t="s">
        <v>158</v>
      </c>
      <c r="CZ3" s="124" t="s">
        <v>196</v>
      </c>
      <c r="DA3" s="125" t="s">
        <v>158</v>
      </c>
    </row>
    <row r="4" spans="2:105">
      <c r="B4" s="71">
        <v>1</v>
      </c>
      <c r="C4" s="126" t="s">
        <v>111</v>
      </c>
      <c r="D4" s="127" t="s">
        <v>118</v>
      </c>
      <c r="E4" s="128" t="s">
        <v>197</v>
      </c>
      <c r="F4" s="129" t="s">
        <v>198</v>
      </c>
      <c r="G4" s="130" t="s">
        <v>199</v>
      </c>
      <c r="H4" s="131"/>
      <c r="I4" s="131"/>
      <c r="J4" s="132"/>
      <c r="K4" s="133">
        <f>'3. Scénario E32b'!N6</f>
        <v>0.1</v>
      </c>
      <c r="L4" s="134">
        <f>'3. Scénario E32b'!O6</f>
        <v>0</v>
      </c>
      <c r="M4" s="135">
        <f t="shared" ref="M4:M18" si="0">IF(G4&lt;&gt;"",1,0)+IF(H4&lt;&gt;"",2,0)+IF(I4&lt;&gt;"",3,0)+IF(J4&lt;&gt;"",4,0)</f>
        <v>1</v>
      </c>
      <c r="N4" s="135">
        <f t="shared" ref="N4:N9" si="1">K4*M4</f>
        <v>0.1</v>
      </c>
      <c r="O4" s="135">
        <f t="shared" ref="O4:O9" si="2">L4*M4</f>
        <v>0</v>
      </c>
      <c r="P4" s="136">
        <f>IF(D4=P3,K4,"0")</f>
        <v>0.1</v>
      </c>
      <c r="Q4" s="146" t="e">
        <f>IF(P4&lt;&gt;"0",(M4*P4/P19),"0")</f>
        <v>#DIV/0!</v>
      </c>
      <c r="R4" s="137" t="str">
        <f>IF(D4=R3,K4,"0")</f>
        <v>0</v>
      </c>
      <c r="S4" s="137" t="str">
        <f>IF(R4&lt;&gt;"0",(M4*R4/R19),"0")</f>
        <v>0</v>
      </c>
      <c r="T4" s="137" t="str">
        <f>IF(D4=T3,K4,"0")</f>
        <v>0</v>
      </c>
      <c r="U4" s="137" t="str">
        <f>IF(T4&lt;&gt;"0",(M4*T4/T19),"0")</f>
        <v>0</v>
      </c>
      <c r="V4" s="137" t="str">
        <f>IF(D4=V3,K4,"0")</f>
        <v>0</v>
      </c>
      <c r="W4" s="137" t="str">
        <f>IF(V4&lt;&gt;"0",(M4*V4/V19),"0")</f>
        <v>0</v>
      </c>
      <c r="X4" s="137" t="str">
        <f>IF(D4=X3,K4,"0")</f>
        <v>0</v>
      </c>
      <c r="Y4" s="137" t="str">
        <f>IF(X4&lt;&gt;"0",(M4*X4/X19),"0")</f>
        <v>0</v>
      </c>
      <c r="Z4" s="137" t="str">
        <f>IF(D4=Z3,K4,"0")</f>
        <v>0</v>
      </c>
      <c r="AA4" s="137" t="str">
        <f>IF(Z4&lt;&gt;"0",(M4*Z4/Z19),"0")</f>
        <v>0</v>
      </c>
      <c r="AB4" s="137" t="str">
        <f>IF(D4=AB3,K4,"0")</f>
        <v>0</v>
      </c>
      <c r="AC4" s="137" t="str">
        <f>IF(AB4&lt;&gt;"0",(M4*AB4/AB19),"0")</f>
        <v>0</v>
      </c>
      <c r="AD4" s="137" t="str">
        <f>IF(D4=AD3,K4,"0")</f>
        <v>0</v>
      </c>
      <c r="AE4" s="137" t="str">
        <f>IF(AD4&lt;&gt;"0",(M4*AD4/AD19),"0")</f>
        <v>0</v>
      </c>
      <c r="AF4" s="137" t="str">
        <f>IF(D4=AF3,K4,"0")</f>
        <v>0</v>
      </c>
      <c r="AG4" s="137" t="str">
        <f>IF(AF4&lt;&gt;"0",(M4*AF4/AF19),"0")</f>
        <v>0</v>
      </c>
      <c r="AH4" s="137" t="str">
        <f>IF(D4=Z3,K4,"0")</f>
        <v>0</v>
      </c>
      <c r="AI4" s="137" t="str">
        <f>IF(AH4&lt;&gt;"0",(M4*AH4/AH19),"0")</f>
        <v>0</v>
      </c>
      <c r="AJ4" s="137" t="str">
        <f>IF(D4=AJ3,K4,"0")</f>
        <v>0</v>
      </c>
      <c r="AK4" s="137" t="str">
        <f>IF(AJ4&lt;&gt;"0",(M4*AJ4/AJ19),"0")</f>
        <v>0</v>
      </c>
      <c r="AL4" s="137" t="str">
        <f>IF(D4=AL3,L4,"0")</f>
        <v>0</v>
      </c>
      <c r="AM4" s="137" t="str">
        <f>IF(AL4&lt;&gt;"0",(M4*AL4/AL19),"0")</f>
        <v>0</v>
      </c>
      <c r="AN4" s="137" t="str">
        <f>IF(D4=AN3,L4,"0")</f>
        <v>0</v>
      </c>
      <c r="AO4" s="137" t="str">
        <f>IF(AN4&lt;&gt;"0",(M4*AN4/AN19),"0")</f>
        <v>0</v>
      </c>
      <c r="AP4" s="137" t="str">
        <f>IF(D4=AP3,L4,"0")</f>
        <v>0</v>
      </c>
      <c r="AQ4" s="137" t="str">
        <f>IF(AP4&lt;&gt;"0",(M4*AP4/AP19),"0")</f>
        <v>0</v>
      </c>
      <c r="AR4" s="137" t="str">
        <f>IF(D4=AR3,L4,"0")</f>
        <v>0</v>
      </c>
      <c r="AS4" s="137" t="str">
        <f>IF(AR4&lt;&gt;"0",(M4*AR4/AR19),"0")</f>
        <v>0</v>
      </c>
      <c r="AT4" s="137" t="str">
        <f>IF(D4=AT3,L4,"0")</f>
        <v>0</v>
      </c>
      <c r="AU4" s="137" t="str">
        <f>IF(AT4&lt;&gt;"0",(M4*AT4/AT19),"0")</f>
        <v>0</v>
      </c>
      <c r="AV4" s="137" t="str">
        <f>IF(D4=AV3,L4,"0")</f>
        <v>0</v>
      </c>
      <c r="AW4" s="137" t="str">
        <f>IF(AV4&lt;&gt;"0",(M4*AV4/AV19),"0")</f>
        <v>0</v>
      </c>
      <c r="AX4" s="137" t="str">
        <f>IF(D4=AX3,L4,"0")</f>
        <v>0</v>
      </c>
      <c r="AY4" s="137" t="str">
        <f>IF(AX4&lt;&gt;"0",(M4*AX4/AX19),"0")</f>
        <v>0</v>
      </c>
      <c r="AZ4" s="137" t="str">
        <f>IF(D4=AZ3,L4,"0")</f>
        <v>0</v>
      </c>
      <c r="BA4" s="137" t="str">
        <f>IF(AZ4&lt;&gt;"0",(M4*AZ4/AZ19),"0")</f>
        <v>0</v>
      </c>
      <c r="BB4" s="137" t="str">
        <f>IF(D4=BB3,L4,"0")</f>
        <v>0</v>
      </c>
      <c r="BC4" s="137" t="str">
        <f>IF(BB4&lt;&gt;"0",(M4*BB4/BB19),"0")</f>
        <v>0</v>
      </c>
      <c r="BD4" s="137" t="str">
        <f>IF(D4=BD3,L4,"0")</f>
        <v>0</v>
      </c>
      <c r="BE4" s="137" t="str">
        <f>IF(BD4&lt;&gt;"0",(M4*BD4/BD19),"0")</f>
        <v>0</v>
      </c>
      <c r="BF4" s="137" t="str">
        <f>IF(D4=BF3,L4,"0")</f>
        <v>0</v>
      </c>
      <c r="BG4" s="137" t="str">
        <f>IF(BF4&lt;&gt;"0",(M4*BF4/BF19),"0")</f>
        <v>0</v>
      </c>
      <c r="BH4" s="137" t="str">
        <f>IF(D4=BH3,L4,"0")</f>
        <v>0</v>
      </c>
      <c r="BI4" s="137" t="str">
        <f>IF(BH4&lt;&gt;"0",(M4*BH4/BH19),"0")</f>
        <v>0</v>
      </c>
      <c r="BJ4" s="137" t="str">
        <f>IF(D4=BJ3,L4,"0")</f>
        <v>0</v>
      </c>
      <c r="BK4" s="137" t="str">
        <f>IF(BJ4&lt;&gt;"0",(M4*BJ4/BJ19),"0")</f>
        <v>0</v>
      </c>
      <c r="BL4" s="137" t="str">
        <f>IF(D4=BL3,L4,"0")</f>
        <v>0</v>
      </c>
      <c r="BM4" s="137" t="str">
        <f>IF(BL4&lt;&gt;"0",(M4*BL4/BL19),"0")</f>
        <v>0</v>
      </c>
      <c r="BN4" s="137" t="str">
        <f>IF(D4=BN3,L4,"0")</f>
        <v>0</v>
      </c>
      <c r="BO4" s="137" t="str">
        <f>IF(BN4&lt;&gt;"0",(M4*BN4/BN19),"0")</f>
        <v>0</v>
      </c>
      <c r="BP4" s="137" t="str">
        <f>IF(D4=BP3,L4,"0")</f>
        <v>0</v>
      </c>
      <c r="BQ4" s="137" t="str">
        <f>IF(BP4&lt;&gt;"0",(M4*BP4/BP19),"0")</f>
        <v>0</v>
      </c>
      <c r="BR4" s="137" t="str">
        <f>IF(D4=BR3,L4,"0")</f>
        <v>0</v>
      </c>
      <c r="BS4" s="137" t="str">
        <f>IF(BR4&lt;&gt;"0",(M4*BR4/BR19),"0")</f>
        <v>0</v>
      </c>
      <c r="BT4" s="137" t="str">
        <f>IF(D4=BT3,L4,"0")</f>
        <v>0</v>
      </c>
      <c r="BU4" s="137" t="str">
        <f>IF(BT4&lt;&gt;"0",(M4*BT4/BT19),"0")</f>
        <v>0</v>
      </c>
      <c r="BV4" s="137" t="str">
        <f>IF(D4=BV3,#REF!,"0")</f>
        <v>0</v>
      </c>
      <c r="BW4" s="137" t="str">
        <f>IF(BV4&lt;&gt;"0",(M4*BV4/BV19),"0")</f>
        <v>0</v>
      </c>
      <c r="BX4" s="137" t="str">
        <f>IF(D4=BX3,#REF!,"0")</f>
        <v>0</v>
      </c>
      <c r="BY4" s="137" t="str">
        <f>IF(BX4&lt;&gt;"0",(M4*BX4/BX19),"0")</f>
        <v>0</v>
      </c>
      <c r="BZ4" s="137" t="str">
        <f>IF(D4=BZ3,#REF!,"0")</f>
        <v>0</v>
      </c>
      <c r="CA4" s="137" t="str">
        <f>IF(BZ4&lt;&gt;"0",(M4*BZ4/BZ19),"0")</f>
        <v>0</v>
      </c>
      <c r="CB4" s="137" t="str">
        <f>IF(D4=CB3,L4,"0")</f>
        <v>0</v>
      </c>
      <c r="CC4" s="137" t="str">
        <f>IF(CB4&lt;&gt;"0",(M4*CB4/CB19),"0")</f>
        <v>0</v>
      </c>
      <c r="CD4" s="137" t="str">
        <f>IF(D4=CD3,#REF!,"0")</f>
        <v>0</v>
      </c>
      <c r="CE4" s="137" t="str">
        <f>IF(CD4&lt;&gt;"0",(M4*CD4/CD19),"0")</f>
        <v>0</v>
      </c>
      <c r="CF4" s="137" t="str">
        <f>IF(D4=CF3,#REF!,"0")</f>
        <v>0</v>
      </c>
      <c r="CG4" s="137" t="str">
        <f>IF(CF4&lt;&gt;"0",(M4*CF4/CF19),"0")</f>
        <v>0</v>
      </c>
      <c r="CH4" s="137" t="str">
        <f>IF(D4=CH3,#REF!,"0")</f>
        <v>0</v>
      </c>
      <c r="CI4" s="137" t="str">
        <f>IF(CH4&lt;&gt;"0",(M4*CH4/CH19),"0")</f>
        <v>0</v>
      </c>
      <c r="CJ4" s="137" t="str">
        <f>IF(D4=CJ3,#REF!,"0")</f>
        <v>0</v>
      </c>
      <c r="CK4" s="137" t="str">
        <f>IF(CJ4&lt;&gt;"0",(M4*CJ4/CJ19),"0")</f>
        <v>0</v>
      </c>
      <c r="CL4" s="137" t="str">
        <f>IF(D4=CL3,#REF!,"0")</f>
        <v>0</v>
      </c>
      <c r="CM4" s="137" t="str">
        <f>IF(CL4&lt;&gt;"0",(M4*CL4/CL19),"0")</f>
        <v>0</v>
      </c>
      <c r="CN4" s="137" t="str">
        <f>IF(D4=CN3,#REF!,"0")</f>
        <v>0</v>
      </c>
      <c r="CO4" s="137" t="str">
        <f>IF(CN4&lt;&gt;"0",(M4*CN4/CN19),"0")</f>
        <v>0</v>
      </c>
      <c r="CP4" s="137" t="str">
        <f>IF(D4=CP3,#REF!,"0")</f>
        <v>0</v>
      </c>
      <c r="CQ4" s="137" t="str">
        <f>IF(CP4&lt;&gt;"0",(M4*CP4/CP19),"0")</f>
        <v>0</v>
      </c>
      <c r="CR4" s="137" t="str">
        <f>IF(D4=CR3,#REF!,"0")</f>
        <v>0</v>
      </c>
      <c r="CS4" s="137" t="str">
        <f>IF(CR4&lt;&gt;"0",(M4*CR4/CR19),"0")</f>
        <v>0</v>
      </c>
      <c r="CT4" s="137" t="str">
        <f>IF(D4=CT3,#REF!,"0")</f>
        <v>0</v>
      </c>
      <c r="CU4" s="137" t="str">
        <f>IF(CT4&lt;&gt;"0",(M4*CT4/CT19),"0")</f>
        <v>0</v>
      </c>
      <c r="CV4" s="137" t="str">
        <f>IF(D4=CV3,#REF!,"0")</f>
        <v>0</v>
      </c>
      <c r="CW4" s="137" t="str">
        <f>IF(CV4&lt;&gt;"0",(M4*CV4/CV19),"0")</f>
        <v>0</v>
      </c>
      <c r="CX4" s="137" t="str">
        <f>IF(D4=CX3,#REF!,"0")</f>
        <v>0</v>
      </c>
      <c r="CY4" s="137" t="str">
        <f>IF(CX4&lt;&gt;"0",(M4*CX4/CX19),"0")</f>
        <v>0</v>
      </c>
      <c r="CZ4" s="137" t="str">
        <f>IF(D4=CZ3,#REF!,"0")</f>
        <v>0</v>
      </c>
      <c r="DA4" s="137" t="str">
        <f>IF(CZ4&lt;&gt;"0",(M4*CZ4/CZ19),"0")</f>
        <v>0</v>
      </c>
    </row>
    <row r="5" spans="2:105">
      <c r="B5" s="71">
        <v>2</v>
      </c>
      <c r="C5" s="138" t="s">
        <v>111</v>
      </c>
      <c r="D5" s="139" t="s">
        <v>120</v>
      </c>
      <c r="E5" s="71" t="s">
        <v>197</v>
      </c>
      <c r="F5" s="71" t="s">
        <v>200</v>
      </c>
      <c r="G5" s="140"/>
      <c r="H5" s="141" t="s">
        <v>199</v>
      </c>
      <c r="I5" s="141"/>
      <c r="J5" s="83"/>
      <c r="K5" s="142">
        <f>'3. Scénario E32b'!N7</f>
        <v>0.2</v>
      </c>
      <c r="L5" s="143">
        <f>'3. Scénario E32b'!O7</f>
        <v>0</v>
      </c>
      <c r="M5" s="144">
        <f t="shared" si="0"/>
        <v>2</v>
      </c>
      <c r="N5" s="144">
        <f t="shared" si="1"/>
        <v>0.4</v>
      </c>
      <c r="O5" s="144">
        <f t="shared" si="2"/>
        <v>0</v>
      </c>
      <c r="P5" s="145" t="str">
        <f>IF(D5=P3,K5,"0")</f>
        <v>0</v>
      </c>
      <c r="Q5" s="146" t="str">
        <f>IF(P5&lt;&gt;"0",(M5*P5/P19),"0")</f>
        <v>0</v>
      </c>
      <c r="R5" s="146">
        <f>IF(D5=R3,K5,"0")</f>
        <v>0.2</v>
      </c>
      <c r="S5" s="146">
        <f>IF(R5&lt;&gt;"0",(M5*R5/R19),"0")</f>
        <v>2</v>
      </c>
      <c r="T5" s="146" t="str">
        <f>IF(D5=T3,K5,"0")</f>
        <v>0</v>
      </c>
      <c r="U5" s="146" t="str">
        <f>IF(T5&lt;&gt;"0",(M5*T5/T19),"0")</f>
        <v>0</v>
      </c>
      <c r="V5" s="146" t="str">
        <f>IF(D5=V3,K5,"0")</f>
        <v>0</v>
      </c>
      <c r="W5" s="146" t="str">
        <f>IF(V5&lt;&gt;"0",(M5*V5/V19),"0")</f>
        <v>0</v>
      </c>
      <c r="X5" s="146" t="str">
        <f>IF(D5=X3,K5,"0")</f>
        <v>0</v>
      </c>
      <c r="Y5" s="146" t="str">
        <f>IF(X5&lt;&gt;"0",(M5*X5/X19),"0")</f>
        <v>0</v>
      </c>
      <c r="Z5" s="146" t="str">
        <f>IF(D5=Z3,K5,"0")</f>
        <v>0</v>
      </c>
      <c r="AA5" s="146" t="str">
        <f>IF(Z5&lt;&gt;"0",(M5*Z5/Z19),"0")</f>
        <v>0</v>
      </c>
      <c r="AB5" s="146" t="str">
        <f>IF(D5=AB3,K5,"0")</f>
        <v>0</v>
      </c>
      <c r="AC5" s="146" t="str">
        <f>IF(AB5&lt;&gt;"0",(M5*AB5/AB19),"0")</f>
        <v>0</v>
      </c>
      <c r="AD5" s="146" t="str">
        <f>IF(D5=AD3,K5,"0")</f>
        <v>0</v>
      </c>
      <c r="AE5" s="146" t="str">
        <f>IF(AD5&lt;&gt;"0",(M5*AD5/AD19),"0")</f>
        <v>0</v>
      </c>
      <c r="AF5" s="146" t="str">
        <f>IF(D5=AF3,K5,"0")</f>
        <v>0</v>
      </c>
      <c r="AG5" s="146" t="str">
        <f>IF(AF5&lt;&gt;"0",(M5*AF5/AF19),"0")</f>
        <v>0</v>
      </c>
      <c r="AH5" s="146" t="str">
        <f>IF(D5=Z3,K5,"0")</f>
        <v>0</v>
      </c>
      <c r="AI5" s="146" t="str">
        <f>IF(AH5&lt;&gt;"0",(M5*AH5/AH19),"0")</f>
        <v>0</v>
      </c>
      <c r="AJ5" s="146" t="str">
        <f>IF(D5=AJ3,K5,"0")</f>
        <v>0</v>
      </c>
      <c r="AK5" s="146" t="str">
        <f>IF(AJ5&lt;&gt;"0",(M5*AJ5/AJ19),"0")</f>
        <v>0</v>
      </c>
      <c r="AL5" s="146" t="str">
        <f>IF(D5=AL3,L5,"0")</f>
        <v>0</v>
      </c>
      <c r="AM5" s="146" t="str">
        <f>IF(AL5&lt;&gt;"0",(M5*AL5/AL19),"0")</f>
        <v>0</v>
      </c>
      <c r="AN5" s="146" t="str">
        <f>IF(D5=AN3,L5,"0")</f>
        <v>0</v>
      </c>
      <c r="AO5" s="146" t="str">
        <f>IF(AN5&lt;&gt;"0",(M5*AN5/AN19),"0")</f>
        <v>0</v>
      </c>
      <c r="AP5" s="146" t="str">
        <f>IF(D5=AP3,L5,"0")</f>
        <v>0</v>
      </c>
      <c r="AQ5" s="146" t="str">
        <f>IF(AP5&lt;&gt;"0",(M5*AP5/AP19),"0")</f>
        <v>0</v>
      </c>
      <c r="AR5" s="146" t="str">
        <f>IF(D5=AR3,L5,"0")</f>
        <v>0</v>
      </c>
      <c r="AS5" s="146" t="str">
        <f>IF(AR5&lt;&gt;"0",(M5*AR5/AR19),"0")</f>
        <v>0</v>
      </c>
      <c r="AT5" s="146" t="str">
        <f>IF(D5=AT3,L5,"0")</f>
        <v>0</v>
      </c>
      <c r="AU5" s="146" t="str">
        <f>IF(AT5&lt;&gt;"0",(M5*AT5/AT19),"0")</f>
        <v>0</v>
      </c>
      <c r="AV5" s="146" t="str">
        <f>IF(D5=AV3,L5,"0")</f>
        <v>0</v>
      </c>
      <c r="AW5" s="146" t="str">
        <f>IF(AV5&lt;&gt;"0",(M5*AV5/AV19),"0")</f>
        <v>0</v>
      </c>
      <c r="AX5" s="146" t="str">
        <f>IF(D5=AX3,L5,"0")</f>
        <v>0</v>
      </c>
      <c r="AY5" s="146" t="str">
        <f>IF(AX5&lt;&gt;"0",(M5*AX5/AX19),"0")</f>
        <v>0</v>
      </c>
      <c r="AZ5" s="146" t="str">
        <f>IF(D5=AZ3,L5,"0")</f>
        <v>0</v>
      </c>
      <c r="BA5" s="146" t="str">
        <f>IF(AZ5&lt;&gt;"0",(M5*AZ5/AZ19),"0")</f>
        <v>0</v>
      </c>
      <c r="BB5" s="146" t="str">
        <f>IF(D5=BB3,L5,"0")</f>
        <v>0</v>
      </c>
      <c r="BC5" s="146" t="str">
        <f>IF(BB5&lt;&gt;"0",(M5*BB5/BB19),"0")</f>
        <v>0</v>
      </c>
      <c r="BD5" s="146" t="str">
        <f>IF(D5=BD3,L5,"0")</f>
        <v>0</v>
      </c>
      <c r="BE5" s="146" t="str">
        <f>IF(BD5&lt;&gt;"0",(M5*BD5/BD19),"0")</f>
        <v>0</v>
      </c>
      <c r="BF5" s="146" t="str">
        <f>IF(D5=BF3,L5,"0")</f>
        <v>0</v>
      </c>
      <c r="BG5" s="146" t="str">
        <f>IF(BF5&lt;&gt;"0",(M5*BF5/BF19),"0")</f>
        <v>0</v>
      </c>
      <c r="BH5" s="146" t="str">
        <f>IF(D5=BH3,L5,"0")</f>
        <v>0</v>
      </c>
      <c r="BI5" s="146" t="str">
        <f>IF(BH5&lt;&gt;"0",(M5*BH5/BH19),"0")</f>
        <v>0</v>
      </c>
      <c r="BJ5" s="146" t="str">
        <f>IF(D5=BJ3,L5,"0")</f>
        <v>0</v>
      </c>
      <c r="BK5" s="146" t="str">
        <f>IF(BJ5&lt;&gt;"0",(M5*BJ5/BJ19),"0")</f>
        <v>0</v>
      </c>
      <c r="BL5" s="146" t="str">
        <f>IF(D5=BL3,L5,"0")</f>
        <v>0</v>
      </c>
      <c r="BM5" s="146" t="str">
        <f>IF(BL5&lt;&gt;"0",(M5*BL5/BL19),"0")</f>
        <v>0</v>
      </c>
      <c r="BN5" s="146" t="str">
        <f>IF(D5=BN3,L5,"0")</f>
        <v>0</v>
      </c>
      <c r="BO5" s="146" t="str">
        <f>IF(BN5&lt;&gt;"0",(M5*BN5/BN19),"0")</f>
        <v>0</v>
      </c>
      <c r="BP5" s="146" t="str">
        <f>IF(D5=BP3,L5,"0")</f>
        <v>0</v>
      </c>
      <c r="BQ5" s="146" t="str">
        <f>IF(BP5&lt;&gt;"0",(M5*BP5/BP19),"0")</f>
        <v>0</v>
      </c>
      <c r="BR5" s="146" t="str">
        <f>IF(D5=BR3,L5,"0")</f>
        <v>0</v>
      </c>
      <c r="BS5" s="146" t="str">
        <f>IF(BR5&lt;&gt;"0",(M5*BR5/BR19),"0")</f>
        <v>0</v>
      </c>
      <c r="BT5" s="146" t="str">
        <f>IF(D5=BT3,L5,"0")</f>
        <v>0</v>
      </c>
      <c r="BU5" s="146" t="str">
        <f>IF(BT5&lt;&gt;"0",(M5*BT5/BT19),"0")</f>
        <v>0</v>
      </c>
      <c r="BV5" s="146" t="str">
        <f>IF(D5=BV3,#REF!,"0")</f>
        <v>0</v>
      </c>
      <c r="BW5" s="146" t="str">
        <f>IF(BV5&lt;&gt;"0",(M5*BV5/BV19),"0")</f>
        <v>0</v>
      </c>
      <c r="BX5" s="146" t="str">
        <f>IF(D5=BX3,#REF!,"0")</f>
        <v>0</v>
      </c>
      <c r="BY5" s="146" t="str">
        <f>IF(BX5&lt;&gt;"0",(M5*BX5/BX19),"0")</f>
        <v>0</v>
      </c>
      <c r="BZ5" s="146" t="str">
        <f>IF(D5=BZ3,#REF!,"0")</f>
        <v>0</v>
      </c>
      <c r="CA5" s="146" t="str">
        <f>IF(BZ5&lt;&gt;"0",(M5*BZ5/BZ19),"0")</f>
        <v>0</v>
      </c>
      <c r="CB5" s="146" t="str">
        <f>IF(D5=CB3,L5,"0")</f>
        <v>0</v>
      </c>
      <c r="CC5" s="146" t="str">
        <f>IF(CB5&lt;&gt;"0",(M5*CB5/CB19),"0")</f>
        <v>0</v>
      </c>
      <c r="CD5" s="146" t="str">
        <f>IF(D5=CD3,#REF!,"0")</f>
        <v>0</v>
      </c>
      <c r="CE5" s="146" t="str">
        <f>IF(CD5&lt;&gt;"0",(M5*CD5/CD19),"0")</f>
        <v>0</v>
      </c>
      <c r="CF5" s="146" t="str">
        <f>IF(D5=CF3,#REF!,"0")</f>
        <v>0</v>
      </c>
      <c r="CG5" s="146" t="str">
        <f>IF(CF5&lt;&gt;"0",(M5*CF5/CF19),"0")</f>
        <v>0</v>
      </c>
      <c r="CH5" s="146" t="str">
        <f>IF(D5=CH3,#REF!,"0")</f>
        <v>0</v>
      </c>
      <c r="CI5" s="146" t="str">
        <f>IF(CH5&lt;&gt;"0",(M5*CH5/CH19),"0")</f>
        <v>0</v>
      </c>
      <c r="CJ5" s="146" t="str">
        <f>IF(D5=CJ3,#REF!,"0")</f>
        <v>0</v>
      </c>
      <c r="CK5" s="146" t="str">
        <f>IF(CJ5&lt;&gt;"0",(M5*CJ5/CJ19),"0")</f>
        <v>0</v>
      </c>
      <c r="CL5" s="146" t="str">
        <f>IF(D5=CL3,#REF!,"0")</f>
        <v>0</v>
      </c>
      <c r="CM5" s="146" t="str">
        <f>IF(CL5&lt;&gt;"0",(M5*CL5/CL19),"0")</f>
        <v>0</v>
      </c>
      <c r="CN5" s="146" t="str">
        <f>IF(D5=CN3,#REF!,"0")</f>
        <v>0</v>
      </c>
      <c r="CO5" s="146" t="str">
        <f>IF(CN5&lt;&gt;"0",(M5*CN5/CN19),"0")</f>
        <v>0</v>
      </c>
      <c r="CP5" s="146" t="str">
        <f>IF(D5=CP3,#REF!,"0")</f>
        <v>0</v>
      </c>
      <c r="CQ5" s="146" t="str">
        <f>IF(CP5&lt;&gt;"0",(M5*CP5/CP19),"0")</f>
        <v>0</v>
      </c>
      <c r="CR5" s="146" t="str">
        <f>IF(D5=CR3,#REF!,"0")</f>
        <v>0</v>
      </c>
      <c r="CS5" s="146" t="str">
        <f>IF(CR5&lt;&gt;"0",(M5*CR5/CR19),"0")</f>
        <v>0</v>
      </c>
      <c r="CT5" s="146" t="str">
        <f>IF(D5=CT3,#REF!,"0")</f>
        <v>0</v>
      </c>
      <c r="CU5" s="146" t="str">
        <f>IF(CT5&lt;&gt;"0",(M5*CT5/CT19),"0")</f>
        <v>0</v>
      </c>
      <c r="CV5" s="146" t="str">
        <f>IF(D5=CV3,#REF!,"0")</f>
        <v>0</v>
      </c>
      <c r="CW5" s="146" t="str">
        <f>IF(CV5&lt;&gt;"0",(M5*CV5/CV19),"0")</f>
        <v>0</v>
      </c>
      <c r="CX5" s="146" t="str">
        <f>IF(D5=CX3,#REF!,"0")</f>
        <v>0</v>
      </c>
      <c r="CY5" s="146" t="str">
        <f>IF(CX5&lt;&gt;"0",(M5*CX5/CX19),"0")</f>
        <v>0</v>
      </c>
      <c r="CZ5" s="146" t="str">
        <f>IF(D5=CZ3,#REF!,"0")</f>
        <v>0</v>
      </c>
      <c r="DA5" s="146" t="str">
        <f>IF(CZ5&lt;&gt;"0",(M5*CZ5/CZ19),"0")</f>
        <v>0</v>
      </c>
    </row>
    <row r="6" spans="2:105">
      <c r="B6" s="71">
        <v>3</v>
      </c>
      <c r="C6" s="138" t="s">
        <v>111</v>
      </c>
      <c r="D6" s="139" t="s">
        <v>122</v>
      </c>
      <c r="E6" s="139" t="s">
        <v>201</v>
      </c>
      <c r="F6" s="147" t="s">
        <v>202</v>
      </c>
      <c r="G6" s="140"/>
      <c r="H6" s="141"/>
      <c r="I6" s="141"/>
      <c r="J6" s="83" t="s">
        <v>199</v>
      </c>
      <c r="K6" s="142">
        <f>'3. Scénario E32b'!N8</f>
        <v>0.2</v>
      </c>
      <c r="L6" s="143">
        <f>'3. Scénario E32b'!O8</f>
        <v>0</v>
      </c>
      <c r="M6" s="144">
        <f t="shared" si="0"/>
        <v>4</v>
      </c>
      <c r="N6" s="144">
        <f t="shared" si="1"/>
        <v>0.8</v>
      </c>
      <c r="O6" s="144">
        <f t="shared" si="2"/>
        <v>0</v>
      </c>
      <c r="P6" s="145" t="str">
        <f>IF(D6=P3,K6,"0")</f>
        <v>0</v>
      </c>
      <c r="Q6" s="146" t="str">
        <f>IF(P6&lt;&gt;"0",(M6*P6/P19),"0")</f>
        <v>0</v>
      </c>
      <c r="R6" s="146" t="str">
        <f>IF(D6=R3,K6,"0")</f>
        <v>0</v>
      </c>
      <c r="S6" s="146" t="str">
        <f>IF(R6&lt;&gt;"0",(M6*R6/R19),"0")</f>
        <v>0</v>
      </c>
      <c r="T6" s="146">
        <f>IF(D6=T3,K6,"0")</f>
        <v>0.2</v>
      </c>
      <c r="U6" s="146">
        <f>IF(T6&lt;&gt;"0",(M6*T6/T19),"0")</f>
        <v>4</v>
      </c>
      <c r="V6" s="146" t="str">
        <f>IF(D6=V3,K6,"0")</f>
        <v>0</v>
      </c>
      <c r="W6" s="146" t="str">
        <f>IF(V6&lt;&gt;"0",(M6*V6/V19),"0")</f>
        <v>0</v>
      </c>
      <c r="X6" s="146" t="str">
        <f>IF(D6=X3,K6,"0")</f>
        <v>0</v>
      </c>
      <c r="Y6" s="146" t="str">
        <f>IF(X6&lt;&gt;"0",(M6*X6/X19),"0")</f>
        <v>0</v>
      </c>
      <c r="Z6" s="146" t="str">
        <f>IF(D6=Z3,K6,"0")</f>
        <v>0</v>
      </c>
      <c r="AA6" s="146" t="str">
        <f>IF(Z6&lt;&gt;"0",(M6*Z6/Z19),"0")</f>
        <v>0</v>
      </c>
      <c r="AB6" s="146" t="str">
        <f>IF(D6=AB3,K6,"0")</f>
        <v>0</v>
      </c>
      <c r="AC6" s="146" t="str">
        <f>IF(AB6&lt;&gt;"0",(M6*AB6/AB19),"0")</f>
        <v>0</v>
      </c>
      <c r="AD6" s="146" t="str">
        <f>IF(D6=AD3,K6,"0")</f>
        <v>0</v>
      </c>
      <c r="AE6" s="146" t="str">
        <f>IF(AD6&lt;&gt;"0",(M6*AD6/AD19),"0")</f>
        <v>0</v>
      </c>
      <c r="AF6" s="146" t="str">
        <f>IF(D6=AF3,K6,"0")</f>
        <v>0</v>
      </c>
      <c r="AG6" s="146" t="str">
        <f>IF(AF6&lt;&gt;"0",(M6*AF6/AF19),"0")</f>
        <v>0</v>
      </c>
      <c r="AH6" s="146" t="str">
        <f>IF(D6=Z3,K6,"0")</f>
        <v>0</v>
      </c>
      <c r="AI6" s="146" t="str">
        <f>IF(AH6&lt;&gt;"0",(M6*AH6/AH19),"0")</f>
        <v>0</v>
      </c>
      <c r="AJ6" s="146" t="str">
        <f>IF(D6=AJ3,K6,"0")</f>
        <v>0</v>
      </c>
      <c r="AK6" s="146" t="str">
        <f>IF(AJ6&lt;&gt;"0",(M6*AJ6/AJ19),"0")</f>
        <v>0</v>
      </c>
      <c r="AL6" s="146" t="str">
        <f>IF(D6=AL3,L6,"0")</f>
        <v>0</v>
      </c>
      <c r="AM6" s="146" t="str">
        <f>IF(AL6&lt;&gt;"0",(M6*AL6/AL19),"0")</f>
        <v>0</v>
      </c>
      <c r="AN6" s="146" t="str">
        <f>IF(D6=AN3,L6,"0")</f>
        <v>0</v>
      </c>
      <c r="AO6" s="146" t="str">
        <f>IF(AN6&lt;&gt;"0",(M6*AN6/AN19),"0")</f>
        <v>0</v>
      </c>
      <c r="AP6" s="146" t="str">
        <f>IF(D6=AP3,L6,"0")</f>
        <v>0</v>
      </c>
      <c r="AQ6" s="146" t="str">
        <f>IF(AP6&lt;&gt;"0",(M6*AP6/AP19),"0")</f>
        <v>0</v>
      </c>
      <c r="AR6" s="146" t="str">
        <f>IF(D6=AR3,L6,"0")</f>
        <v>0</v>
      </c>
      <c r="AS6" s="146" t="str">
        <f>IF(AR6&lt;&gt;"0",(M6*AR6/AR19),"0")</f>
        <v>0</v>
      </c>
      <c r="AT6" s="146" t="str">
        <f>IF(D6=AT3,L6,"0")</f>
        <v>0</v>
      </c>
      <c r="AU6" s="146" t="str">
        <f>IF(AT6&lt;&gt;"0",(M6*AT6/AT19),"0")</f>
        <v>0</v>
      </c>
      <c r="AV6" s="146" t="str">
        <f>IF(D6=AV3,L6,"0")</f>
        <v>0</v>
      </c>
      <c r="AW6" s="146" t="str">
        <f>IF(AV6&lt;&gt;"0",(M6*AV6/AV19),"0")</f>
        <v>0</v>
      </c>
      <c r="AX6" s="146" t="str">
        <f>IF(D6=AX3,L6,"0")</f>
        <v>0</v>
      </c>
      <c r="AY6" s="146" t="str">
        <f>IF(AX6&lt;&gt;"0",(M6*AX6/AX19),"0")</f>
        <v>0</v>
      </c>
      <c r="AZ6" s="146" t="str">
        <f>IF(D6=AZ3,L6,"0")</f>
        <v>0</v>
      </c>
      <c r="BA6" s="146" t="str">
        <f>IF(AZ6&lt;&gt;"0",(M6*AZ6/AZ19),"0")</f>
        <v>0</v>
      </c>
      <c r="BB6" s="146" t="str">
        <f>IF(D6=BB3,L6,"0")</f>
        <v>0</v>
      </c>
      <c r="BC6" s="146" t="str">
        <f>IF(BB6&lt;&gt;"0",(M6*BB6/BB19),"0")</f>
        <v>0</v>
      </c>
      <c r="BD6" s="146" t="str">
        <f>IF(D6=BD3,L6,"0")</f>
        <v>0</v>
      </c>
      <c r="BE6" s="146" t="str">
        <f>IF(BD6&lt;&gt;"0",(M6*BD6/BD19),"0")</f>
        <v>0</v>
      </c>
      <c r="BF6" s="146" t="str">
        <f>IF(D6=BF3,L6,"0")</f>
        <v>0</v>
      </c>
      <c r="BG6" s="146" t="str">
        <f>IF(BF6&lt;&gt;"0",(M6*BF6/BF19),"0")</f>
        <v>0</v>
      </c>
      <c r="BH6" s="146" t="str">
        <f>IF(D6=BH3,L6,"0")</f>
        <v>0</v>
      </c>
      <c r="BI6" s="146" t="str">
        <f>IF(BH6&lt;&gt;"0",(M6*BH6/BH19),"0")</f>
        <v>0</v>
      </c>
      <c r="BJ6" s="146" t="str">
        <f>IF(D6=BJ3,L6,"0")</f>
        <v>0</v>
      </c>
      <c r="BK6" s="146" t="str">
        <f>IF(BJ6&lt;&gt;"0",(M6*BJ6/BJ19),"0")</f>
        <v>0</v>
      </c>
      <c r="BL6" s="146" t="str">
        <f>IF(D6=BL3,L6,"0")</f>
        <v>0</v>
      </c>
      <c r="BM6" s="146" t="str">
        <f>IF(BL6&lt;&gt;"0",(M6*BL6/BL19),"0")</f>
        <v>0</v>
      </c>
      <c r="BN6" s="146" t="str">
        <f>IF(D6=BN3,L6,"0")</f>
        <v>0</v>
      </c>
      <c r="BO6" s="146" t="str">
        <f>IF(BN6&lt;&gt;"0",(M6*BN6/BN19),"0")</f>
        <v>0</v>
      </c>
      <c r="BP6" s="146" t="str">
        <f>IF(D6=BP3,L6,"0")</f>
        <v>0</v>
      </c>
      <c r="BQ6" s="146" t="str">
        <f>IF(BP6&lt;&gt;"0",(M6*BP6/BP19),"0")</f>
        <v>0</v>
      </c>
      <c r="BR6" s="146" t="str">
        <f>IF(D6=BR3,L6,"0")</f>
        <v>0</v>
      </c>
      <c r="BS6" s="146" t="str">
        <f>IF(BR6&lt;&gt;"0",(M6*BR6/BR19),"0")</f>
        <v>0</v>
      </c>
      <c r="BT6" s="146" t="str">
        <f>IF(D6=BT3,L6,"0")</f>
        <v>0</v>
      </c>
      <c r="BU6" s="146" t="str">
        <f>IF(BT6&lt;&gt;"0",(M6*BT6/BT19),"0")</f>
        <v>0</v>
      </c>
      <c r="BV6" s="146" t="str">
        <f>IF(D6=BV3,#REF!,"0")</f>
        <v>0</v>
      </c>
      <c r="BW6" s="146" t="str">
        <f>IF(BV6&lt;&gt;"0",(M6*BV6/BV19),"0")</f>
        <v>0</v>
      </c>
      <c r="BX6" s="146" t="str">
        <f>IF(D6=BX3,#REF!,"0")</f>
        <v>0</v>
      </c>
      <c r="BY6" s="146" t="str">
        <f>IF(BX6&lt;&gt;"0",(M6*BX6/BX19),"0")</f>
        <v>0</v>
      </c>
      <c r="BZ6" s="146" t="str">
        <f>IF(D6=BZ3,#REF!,"0")</f>
        <v>0</v>
      </c>
      <c r="CA6" s="146" t="str">
        <f>IF(BZ6&lt;&gt;"0",(M6*BZ6/BZ19),"0")</f>
        <v>0</v>
      </c>
      <c r="CB6" s="146" t="str">
        <f>IF(D6=CB3,L6,"0")</f>
        <v>0</v>
      </c>
      <c r="CC6" s="146" t="str">
        <f>IF(CB6&lt;&gt;"0",(M6*CB6/CB19),"0")</f>
        <v>0</v>
      </c>
      <c r="CD6" s="146" t="str">
        <f>IF(D6=CD3,#REF!,"0")</f>
        <v>0</v>
      </c>
      <c r="CE6" s="146" t="str">
        <f>IF(CD6&lt;&gt;"0",(M6*CD6/CD19),"0")</f>
        <v>0</v>
      </c>
      <c r="CF6" s="146" t="str">
        <f>IF(D6=CF3,#REF!,"0")</f>
        <v>0</v>
      </c>
      <c r="CG6" s="146" t="str">
        <f>IF(CF6&lt;&gt;"0",(M6*CF6/CF19),"0")</f>
        <v>0</v>
      </c>
      <c r="CH6" s="146" t="str">
        <f>IF(D6=CH3,#REF!,"0")</f>
        <v>0</v>
      </c>
      <c r="CI6" s="146" t="str">
        <f>IF(CH6&lt;&gt;"0",(M6*CH6/CH19),"0")</f>
        <v>0</v>
      </c>
      <c r="CJ6" s="146" t="str">
        <f>IF(D6=CJ3,#REF!,"0")</f>
        <v>0</v>
      </c>
      <c r="CK6" s="146" t="str">
        <f>IF(CJ6&lt;&gt;"0",(M6*CJ6/CJ19),"0")</f>
        <v>0</v>
      </c>
      <c r="CL6" s="146" t="str">
        <f>IF(D6=CL3,#REF!,"0")</f>
        <v>0</v>
      </c>
      <c r="CM6" s="146" t="str">
        <f>IF(CL6&lt;&gt;"0",(M6*CL6/CL19),"0")</f>
        <v>0</v>
      </c>
      <c r="CN6" s="146" t="str">
        <f>IF(D6=CN3,#REF!,"0")</f>
        <v>0</v>
      </c>
      <c r="CO6" s="146" t="str">
        <f>IF(CN6&lt;&gt;"0",(M6*CN6/CN19),"0")</f>
        <v>0</v>
      </c>
      <c r="CP6" s="146" t="str">
        <f>IF(D6=CP3,#REF!,"0")</f>
        <v>0</v>
      </c>
      <c r="CQ6" s="146" t="str">
        <f>IF(CP6&lt;&gt;"0",(M6*CP6/CP19),"0")</f>
        <v>0</v>
      </c>
      <c r="CR6" s="146" t="str">
        <f>IF(D6=CR3,#REF!,"0")</f>
        <v>0</v>
      </c>
      <c r="CS6" s="146" t="str">
        <f>IF(CR6&lt;&gt;"0",(M6*CR6/CR19),"0")</f>
        <v>0</v>
      </c>
      <c r="CT6" s="146" t="str">
        <f>IF(D6=CT3,#REF!,"0")</f>
        <v>0</v>
      </c>
      <c r="CU6" s="146" t="str">
        <f>IF(CT6&lt;&gt;"0",(M6*CT6/CT19),"0")</f>
        <v>0</v>
      </c>
      <c r="CV6" s="146" t="str">
        <f>IF(D6=CV3,#REF!,"0")</f>
        <v>0</v>
      </c>
      <c r="CW6" s="146" t="str">
        <f>IF(CV6&lt;&gt;"0",(M6*CV6/CV19),"0")</f>
        <v>0</v>
      </c>
      <c r="CX6" s="146" t="str">
        <f>IF(D6=CX3,#REF!,"0")</f>
        <v>0</v>
      </c>
      <c r="CY6" s="146" t="str">
        <f>IF(CX6&lt;&gt;"0",(M6*CX6/CX19),"0")</f>
        <v>0</v>
      </c>
      <c r="CZ6" s="146" t="str">
        <f>IF(D6=CZ3,#REF!,"0")</f>
        <v>0</v>
      </c>
      <c r="DA6" s="146" t="str">
        <f>IF(CZ6&lt;&gt;"0",(M6*CZ6/CZ19),"0")</f>
        <v>0</v>
      </c>
    </row>
    <row r="7" spans="2:105">
      <c r="B7" s="71">
        <v>4</v>
      </c>
      <c r="C7" s="138" t="s">
        <v>111</v>
      </c>
      <c r="D7" s="139" t="s">
        <v>124</v>
      </c>
      <c r="E7" s="139" t="s">
        <v>203</v>
      </c>
      <c r="F7" s="147" t="s">
        <v>204</v>
      </c>
      <c r="G7" s="140"/>
      <c r="H7" s="141"/>
      <c r="I7" s="141"/>
      <c r="J7" s="83" t="s">
        <v>199</v>
      </c>
      <c r="K7" s="142">
        <f>'3. Scénario E32b'!N9</f>
        <v>0.2</v>
      </c>
      <c r="L7" s="143">
        <f>'3. Scénario E32b'!O9</f>
        <v>0</v>
      </c>
      <c r="M7" s="144">
        <f t="shared" si="0"/>
        <v>4</v>
      </c>
      <c r="N7" s="144">
        <f t="shared" si="1"/>
        <v>0.8</v>
      </c>
      <c r="O7" s="144">
        <f t="shared" si="2"/>
        <v>0</v>
      </c>
      <c r="P7" s="145" t="str">
        <f>IF(D7=P3,K7,"0")</f>
        <v>0</v>
      </c>
      <c r="Q7" s="146" t="str">
        <f>IF(P7&lt;&gt;"0",(M7*P7/P19),"0")</f>
        <v>0</v>
      </c>
      <c r="R7" s="146" t="str">
        <f>IF(D7=R3,K7,"0")</f>
        <v>0</v>
      </c>
      <c r="S7" s="146" t="str">
        <f>IF(R7&lt;&gt;"0",(M7*R7/R19),"0")</f>
        <v>0</v>
      </c>
      <c r="T7" s="146" t="str">
        <f>IF(D7=T3,K7,"0")</f>
        <v>0</v>
      </c>
      <c r="U7" s="146" t="str">
        <f>IF(T7&lt;&gt;"0",(M7*T7/T19),"0")</f>
        <v>0</v>
      </c>
      <c r="V7" s="146">
        <f>IF(D7=V3,K7,"0")</f>
        <v>0.2</v>
      </c>
      <c r="W7" s="146">
        <f>IF(V7&lt;&gt;"0",(M7*V7/V19),"0")</f>
        <v>4</v>
      </c>
      <c r="X7" s="146" t="str">
        <f>IF(D7=X3,K7,"0")</f>
        <v>0</v>
      </c>
      <c r="Y7" s="146" t="str">
        <f>IF(X7&lt;&gt;"0",(M7*X7/X19),"0")</f>
        <v>0</v>
      </c>
      <c r="Z7" s="146" t="str">
        <f>IF(D7=Z3,K7,"0")</f>
        <v>0</v>
      </c>
      <c r="AA7" s="146" t="str">
        <f>IF(Z7&lt;&gt;"0",(M7*Z7/Z19),"0")</f>
        <v>0</v>
      </c>
      <c r="AB7" s="146" t="str">
        <f>IF(D7=AB3,K7,"0")</f>
        <v>0</v>
      </c>
      <c r="AC7" s="146" t="str">
        <f>IF(AB7&lt;&gt;"0",(M7*AB7/AB19),"0")</f>
        <v>0</v>
      </c>
      <c r="AD7" s="146" t="str">
        <f>IF(D7=AD3,K7,"0")</f>
        <v>0</v>
      </c>
      <c r="AE7" s="146" t="str">
        <f>IF(AD7&lt;&gt;"0",(M7*AD7/AD19),"0")</f>
        <v>0</v>
      </c>
      <c r="AF7" s="146" t="str">
        <f>IF(D7=AF3,K7,"0")</f>
        <v>0</v>
      </c>
      <c r="AG7" s="146" t="str">
        <f>IF(AF7&lt;&gt;"0",(M7*AF7/AF19),"0")</f>
        <v>0</v>
      </c>
      <c r="AH7" s="146" t="str">
        <f>IF(D7=Z3,K7,"0")</f>
        <v>0</v>
      </c>
      <c r="AI7" s="146" t="str">
        <f>IF(AH7&lt;&gt;"0",(M7*AH7/AH19),"0")</f>
        <v>0</v>
      </c>
      <c r="AJ7" s="146" t="str">
        <f>IF(D7=AJ3,K7,"0")</f>
        <v>0</v>
      </c>
      <c r="AK7" s="146" t="str">
        <f>IF(AJ7&lt;&gt;"0",(M7*AJ7/AJ19),"0")</f>
        <v>0</v>
      </c>
      <c r="AL7" s="146" t="str">
        <f>IF(D7=AL3,L7,"0")</f>
        <v>0</v>
      </c>
      <c r="AM7" s="146" t="str">
        <f>IF(AL7&lt;&gt;"0",(M7*AL7/AL19),"0")</f>
        <v>0</v>
      </c>
      <c r="AN7" s="146" t="str">
        <f>IF(D7=AN3,L7,"0")</f>
        <v>0</v>
      </c>
      <c r="AO7" s="146" t="str">
        <f>IF(AN7&lt;&gt;"0",(M7*AN7/AN19),"0")</f>
        <v>0</v>
      </c>
      <c r="AP7" s="146" t="str">
        <f>IF(D7=AP3,L7,"0")</f>
        <v>0</v>
      </c>
      <c r="AQ7" s="146" t="str">
        <f>IF(AP7&lt;&gt;"0",(M7*AP7/AP19),"0")</f>
        <v>0</v>
      </c>
      <c r="AR7" s="146" t="str">
        <f>IF(D7=AR3,L7,"0")</f>
        <v>0</v>
      </c>
      <c r="AS7" s="146" t="str">
        <f>IF(AR7&lt;&gt;"0",(M7*AR7/AR19),"0")</f>
        <v>0</v>
      </c>
      <c r="AT7" s="146" t="str">
        <f>IF(D7=AT3,L7,"0")</f>
        <v>0</v>
      </c>
      <c r="AU7" s="146" t="str">
        <f>IF(AT7&lt;&gt;"0",(M7*AT7/AT19),"0")</f>
        <v>0</v>
      </c>
      <c r="AV7" s="146" t="str">
        <f>IF(D7=AV3,L7,"0")</f>
        <v>0</v>
      </c>
      <c r="AW7" s="146" t="str">
        <f>IF(AV7&lt;&gt;"0",(M7*AV7/AV19),"0")</f>
        <v>0</v>
      </c>
      <c r="AX7" s="146" t="str">
        <f>IF(D7=AX3,L7,"0")</f>
        <v>0</v>
      </c>
      <c r="AY7" s="146" t="str">
        <f>IF(AX7&lt;&gt;"0",(M7*AX7/AX19),"0")</f>
        <v>0</v>
      </c>
      <c r="AZ7" s="146" t="str">
        <f>IF(D7=AZ3,L7,"0")</f>
        <v>0</v>
      </c>
      <c r="BA7" s="146" t="str">
        <f>IF(AZ7&lt;&gt;"0",(M7*AZ7/AZ19),"0")</f>
        <v>0</v>
      </c>
      <c r="BB7" s="146" t="str">
        <f>IF(D7=BB3,L7,"0")</f>
        <v>0</v>
      </c>
      <c r="BC7" s="146" t="str">
        <f>IF(BB7&lt;&gt;"0",(M7*BB7/BB19),"0")</f>
        <v>0</v>
      </c>
      <c r="BD7" s="146" t="str">
        <f>IF(D7=BD3,L7,"0")</f>
        <v>0</v>
      </c>
      <c r="BE7" s="146" t="str">
        <f>IF(BD7&lt;&gt;"0",(M7*BD7/BD19),"0")</f>
        <v>0</v>
      </c>
      <c r="BF7" s="146" t="str">
        <f>IF(D7=BF3,L7,"0")</f>
        <v>0</v>
      </c>
      <c r="BG7" s="146" t="str">
        <f>IF(BF7&lt;&gt;"0",(M7*BF7/BF19),"0")</f>
        <v>0</v>
      </c>
      <c r="BH7" s="146" t="str">
        <f>IF(D7=BH3,L7,"0")</f>
        <v>0</v>
      </c>
      <c r="BI7" s="146" t="str">
        <f>IF(BH7&lt;&gt;"0",(M7*BH7/BH19),"0")</f>
        <v>0</v>
      </c>
      <c r="BJ7" s="146" t="str">
        <f>IF(D7=BJ3,L7,"0")</f>
        <v>0</v>
      </c>
      <c r="BK7" s="146" t="str">
        <f>IF(BJ7&lt;&gt;"0",(M7*BJ7/BJ19),"0")</f>
        <v>0</v>
      </c>
      <c r="BL7" s="146" t="str">
        <f>IF(D7=BL3,L7,"0")</f>
        <v>0</v>
      </c>
      <c r="BM7" s="146" t="str">
        <f>IF(BL7&lt;&gt;"0",(M7*BL7/BL19),"0")</f>
        <v>0</v>
      </c>
      <c r="BN7" s="146" t="str">
        <f>IF(D7=BN3,L7,"0")</f>
        <v>0</v>
      </c>
      <c r="BO7" s="146" t="str">
        <f>IF(BN7&lt;&gt;"0",(M7*BN7/BN19),"0")</f>
        <v>0</v>
      </c>
      <c r="BP7" s="146" t="str">
        <f>IF(D7=BP3,L7,"0")</f>
        <v>0</v>
      </c>
      <c r="BQ7" s="146" t="str">
        <f>IF(BP7&lt;&gt;"0",(M7*BP7/BP19),"0")</f>
        <v>0</v>
      </c>
      <c r="BR7" s="146" t="str">
        <f>IF(D7=BR3,L7,"0")</f>
        <v>0</v>
      </c>
      <c r="BS7" s="146" t="str">
        <f>IF(BR7&lt;&gt;"0",(M7*BR7/BR19),"0")</f>
        <v>0</v>
      </c>
      <c r="BT7" s="146" t="str">
        <f>IF(D7=BT3,L7,"0")</f>
        <v>0</v>
      </c>
      <c r="BU7" s="146" t="str">
        <f>IF(BT7&lt;&gt;"0",(M7*BT7/BT19),"0")</f>
        <v>0</v>
      </c>
      <c r="BV7" s="146" t="str">
        <f>IF(D7=BV3,#REF!,"0")</f>
        <v>0</v>
      </c>
      <c r="BW7" s="146" t="str">
        <f>IF(BV7&lt;&gt;"0",(M7*BV7/BV19),"0")</f>
        <v>0</v>
      </c>
      <c r="BX7" s="146" t="str">
        <f>IF(D7=BX3,#REF!,"0")</f>
        <v>0</v>
      </c>
      <c r="BY7" s="146" t="str">
        <f>IF(BX7&lt;&gt;"0",(M7*BX7/BX19),"0")</f>
        <v>0</v>
      </c>
      <c r="BZ7" s="146" t="str">
        <f>IF(D7=BZ3,#REF!,"0")</f>
        <v>0</v>
      </c>
      <c r="CA7" s="146" t="str">
        <f>IF(BZ7&lt;&gt;"0",(M7*BZ7/BZ19),"0")</f>
        <v>0</v>
      </c>
      <c r="CB7" s="146" t="str">
        <f>IF(D7=CB3,L7,"0")</f>
        <v>0</v>
      </c>
      <c r="CC7" s="146" t="str">
        <f>IF(CB7&lt;&gt;"0",(M7*CB7/CB19),"0")</f>
        <v>0</v>
      </c>
      <c r="CD7" s="146" t="str">
        <f>IF(D7=CD3,#REF!,"0")</f>
        <v>0</v>
      </c>
      <c r="CE7" s="146" t="str">
        <f>IF(CD7&lt;&gt;"0",(M7*CD7/CD19),"0")</f>
        <v>0</v>
      </c>
      <c r="CF7" s="146" t="str">
        <f>IF(D7=CF3,#REF!,"0")</f>
        <v>0</v>
      </c>
      <c r="CG7" s="146" t="str">
        <f>IF(CF7&lt;&gt;"0",(M7*CF7/CF19),"0")</f>
        <v>0</v>
      </c>
      <c r="CH7" s="146" t="str">
        <f>IF(D7=CH3,#REF!,"0")</f>
        <v>0</v>
      </c>
      <c r="CI7" s="146" t="str">
        <f>IF(CH7&lt;&gt;"0",(M7*CH7/CH19),"0")</f>
        <v>0</v>
      </c>
      <c r="CJ7" s="146" t="str">
        <f>IF(D7=CJ3,#REF!,"0")</f>
        <v>0</v>
      </c>
      <c r="CK7" s="146" t="str">
        <f>IF(CJ7&lt;&gt;"0",(M7*CJ7/CJ19),"0")</f>
        <v>0</v>
      </c>
      <c r="CL7" s="146" t="str">
        <f>IF(D7=CL3,#REF!,"0")</f>
        <v>0</v>
      </c>
      <c r="CM7" s="146" t="str">
        <f>IF(CL7&lt;&gt;"0",(M7*CL7/CL19),"0")</f>
        <v>0</v>
      </c>
      <c r="CN7" s="146" t="str">
        <f>IF(D7=CN3,#REF!,"0")</f>
        <v>0</v>
      </c>
      <c r="CO7" s="146" t="str">
        <f>IF(CN7&lt;&gt;"0",(M7*CN7/CN19),"0")</f>
        <v>0</v>
      </c>
      <c r="CP7" s="146" t="str">
        <f>IF(D7=CP3,#REF!,"0")</f>
        <v>0</v>
      </c>
      <c r="CQ7" s="146" t="str">
        <f>IF(CP7&lt;&gt;"0",(M7*CP7/CP19),"0")</f>
        <v>0</v>
      </c>
      <c r="CR7" s="146" t="str">
        <f>IF(D7=CR3,#REF!,"0")</f>
        <v>0</v>
      </c>
      <c r="CS7" s="146" t="str">
        <f>IF(CR7&lt;&gt;"0",(M7*CR7/CR19),"0")</f>
        <v>0</v>
      </c>
      <c r="CT7" s="146" t="str">
        <f>IF(D7=CT3,#REF!,"0")</f>
        <v>0</v>
      </c>
      <c r="CU7" s="146" t="str">
        <f>IF(CT7&lt;&gt;"0",(M7*CT7/CT19),"0")</f>
        <v>0</v>
      </c>
      <c r="CV7" s="146" t="str">
        <f>IF(D7=CV3,#REF!,"0")</f>
        <v>0</v>
      </c>
      <c r="CW7" s="146" t="str">
        <f>IF(CV7&lt;&gt;"0",(M7*CV7/CV19),"0")</f>
        <v>0</v>
      </c>
      <c r="CX7" s="146" t="str">
        <f>IF(D7=CX3,#REF!,"0")</f>
        <v>0</v>
      </c>
      <c r="CY7" s="146" t="str">
        <f>IF(CX7&lt;&gt;"0",(M7*CX7/CX19),"0")</f>
        <v>0</v>
      </c>
      <c r="CZ7" s="146" t="str">
        <f>IF(D7=CZ3,#REF!,"0")</f>
        <v>0</v>
      </c>
      <c r="DA7" s="146" t="str">
        <f>IF(CZ7&lt;&gt;"0",(M7*CZ7/CZ19),"0")</f>
        <v>0</v>
      </c>
    </row>
    <row r="8" spans="2:105">
      <c r="B8" s="71">
        <v>5</v>
      </c>
      <c r="C8" s="138" t="s">
        <v>111</v>
      </c>
      <c r="D8" s="138" t="s">
        <v>126</v>
      </c>
      <c r="E8" s="138" t="s">
        <v>203</v>
      </c>
      <c r="F8" s="148" t="s">
        <v>205</v>
      </c>
      <c r="G8" s="140"/>
      <c r="H8" s="141"/>
      <c r="I8" s="141" t="s">
        <v>199</v>
      </c>
      <c r="J8" s="83"/>
      <c r="K8" s="142">
        <f>'3. Scénario E32b'!N10</f>
        <v>0.2</v>
      </c>
      <c r="L8" s="143">
        <f>'3. Scénario E32b'!O10</f>
        <v>0</v>
      </c>
      <c r="M8" s="144">
        <f t="shared" si="0"/>
        <v>3</v>
      </c>
      <c r="N8" s="144">
        <f t="shared" si="1"/>
        <v>0.60000000000000009</v>
      </c>
      <c r="O8" s="144">
        <f t="shared" si="2"/>
        <v>0</v>
      </c>
      <c r="P8" s="145" t="str">
        <f>IF(D8=P3,K8,"0")</f>
        <v>0</v>
      </c>
      <c r="Q8" s="146" t="str">
        <f>IF(P8&lt;&gt;"0",(M8*P8/P19),"0")</f>
        <v>0</v>
      </c>
      <c r="R8" s="146" t="str">
        <f>IF(D8=R3,K8,"0")</f>
        <v>0</v>
      </c>
      <c r="S8" s="146" t="str">
        <f>IF(R8&lt;&gt;"0",(M8*R8/R19),"0")</f>
        <v>0</v>
      </c>
      <c r="T8" s="146" t="str">
        <f>IF(D8=T3,K8,"0")</f>
        <v>0</v>
      </c>
      <c r="U8" s="146" t="str">
        <f>IF(T8&lt;&gt;"0",(M8*T8/T19),"0")</f>
        <v>0</v>
      </c>
      <c r="V8" s="146" t="str">
        <f>IF(D8=V3,K8,"0")</f>
        <v>0</v>
      </c>
      <c r="W8" s="146" t="str">
        <f>IF(V8&lt;&gt;"0",(M8*V8/V19),"0")</f>
        <v>0</v>
      </c>
      <c r="X8" s="146">
        <f>IF(D8=X3,K8,"0")</f>
        <v>0.2</v>
      </c>
      <c r="Y8" s="146">
        <f>IF(X8&lt;&gt;"0",(M8*X8/X19),"0")</f>
        <v>3.0000000000000004</v>
      </c>
      <c r="Z8" s="146" t="str">
        <f>IF(D8=Z3,K8,"0")</f>
        <v>0</v>
      </c>
      <c r="AA8" s="146" t="str">
        <f>IF(Z8&lt;&gt;"0",(M8*Z8/Z19),"0")</f>
        <v>0</v>
      </c>
      <c r="AB8" s="146" t="str">
        <f>IF(D8=AB3,K8,"0")</f>
        <v>0</v>
      </c>
      <c r="AC8" s="146" t="str">
        <f>IF(AB8&lt;&gt;"0",(M8*AB8/AB19),"0")</f>
        <v>0</v>
      </c>
      <c r="AD8" s="146" t="str">
        <f>IF(D8=AD3,K8,"0")</f>
        <v>0</v>
      </c>
      <c r="AE8" s="146" t="str">
        <f>IF(AD8&lt;&gt;"0",(M8*AD8/AD19),"0")</f>
        <v>0</v>
      </c>
      <c r="AF8" s="146" t="str">
        <f>IF(D8=AF3,K8,"0")</f>
        <v>0</v>
      </c>
      <c r="AG8" s="146" t="str">
        <f>IF(AF8&lt;&gt;"0",(M8*AF8/AF19),"0")</f>
        <v>0</v>
      </c>
      <c r="AH8" s="146" t="str">
        <f>IF(D8=Z3,K8,"0")</f>
        <v>0</v>
      </c>
      <c r="AI8" s="146" t="str">
        <f>IF(AH8&lt;&gt;"0",(M8*AH8/AH19),"0")</f>
        <v>0</v>
      </c>
      <c r="AJ8" s="146" t="str">
        <f>IF(D8=AJ3,K8,"0")</f>
        <v>0</v>
      </c>
      <c r="AK8" s="146" t="str">
        <f>IF(AJ8&lt;&gt;"0",(M8*AJ8/AJ19),"0")</f>
        <v>0</v>
      </c>
      <c r="AL8" s="146" t="str">
        <f>IF(D8=AL3,L8,"0")</f>
        <v>0</v>
      </c>
      <c r="AM8" s="146" t="str">
        <f>IF(AL8&lt;&gt;"0",(M8*AL8/AL19),"0")</f>
        <v>0</v>
      </c>
      <c r="AN8" s="146" t="str">
        <f>IF(D8=AN3,L8,"0")</f>
        <v>0</v>
      </c>
      <c r="AO8" s="146" t="str">
        <f>IF(AN8&lt;&gt;"0",(M8*AN8/AN19),"0")</f>
        <v>0</v>
      </c>
      <c r="AP8" s="146" t="str">
        <f>IF(D8=AP3,L8,"0")</f>
        <v>0</v>
      </c>
      <c r="AQ8" s="146" t="str">
        <f>IF(AP8&lt;&gt;"0",(M8*AP8/AP19),"0")</f>
        <v>0</v>
      </c>
      <c r="AR8" s="146" t="str">
        <f>IF(D8=AR3,L8,"0")</f>
        <v>0</v>
      </c>
      <c r="AS8" s="146" t="str">
        <f>IF(AR8&lt;&gt;"0",(M8*AR8/AR19),"0")</f>
        <v>0</v>
      </c>
      <c r="AT8" s="146" t="str">
        <f>IF(D8=AT3,L8,"0")</f>
        <v>0</v>
      </c>
      <c r="AU8" s="146" t="str">
        <f>IF(AT8&lt;&gt;"0",(M8*AT8/AT19),"0")</f>
        <v>0</v>
      </c>
      <c r="AV8" s="146" t="str">
        <f>IF(D8=AV3,L8,"0")</f>
        <v>0</v>
      </c>
      <c r="AW8" s="146" t="str">
        <f>IF(AV8&lt;&gt;"0",(M8*AV8/AV19),"0")</f>
        <v>0</v>
      </c>
      <c r="AX8" s="146" t="str">
        <f>IF(D8=AX3,L8,"0")</f>
        <v>0</v>
      </c>
      <c r="AY8" s="146" t="str">
        <f>IF(AX8&lt;&gt;"0",(M8*AX8/AX19),"0")</f>
        <v>0</v>
      </c>
      <c r="AZ8" s="146" t="str">
        <f>IF(D8=AZ3,L8,"0")</f>
        <v>0</v>
      </c>
      <c r="BA8" s="146" t="str">
        <f>IF(AZ8&lt;&gt;"0",(M8*AZ8/AZ19),"0")</f>
        <v>0</v>
      </c>
      <c r="BB8" s="146" t="str">
        <f>IF(D8=BB3,L8,"0")</f>
        <v>0</v>
      </c>
      <c r="BC8" s="146" t="str">
        <f>IF(BB8&lt;&gt;"0",(M8*BB8/BB19),"0")</f>
        <v>0</v>
      </c>
      <c r="BD8" s="146" t="str">
        <f>IF(D8=BD3,L8,"0")</f>
        <v>0</v>
      </c>
      <c r="BE8" s="146" t="str">
        <f>IF(BD8&lt;&gt;"0",(M8*BD8/BD19),"0")</f>
        <v>0</v>
      </c>
      <c r="BF8" s="146" t="str">
        <f>IF(D8=BF3,L8,"0")</f>
        <v>0</v>
      </c>
      <c r="BG8" s="146" t="str">
        <f>IF(BF8&lt;&gt;"0",(M8*BF8/BF19),"0")</f>
        <v>0</v>
      </c>
      <c r="BH8" s="146" t="str">
        <f>IF(D8=BH3,L8,"0")</f>
        <v>0</v>
      </c>
      <c r="BI8" s="146" t="str">
        <f>IF(BH8&lt;&gt;"0",(M8*BH8/BH19),"0")</f>
        <v>0</v>
      </c>
      <c r="BJ8" s="146" t="str">
        <f>IF(D8=BJ3,L8,"0")</f>
        <v>0</v>
      </c>
      <c r="BK8" s="146" t="str">
        <f>IF(BJ8&lt;&gt;"0",(M8*BJ8/BJ19),"0")</f>
        <v>0</v>
      </c>
      <c r="BL8" s="146" t="str">
        <f>IF(D8=BL3,L8,"0")</f>
        <v>0</v>
      </c>
      <c r="BM8" s="146" t="str">
        <f>IF(BL8&lt;&gt;"0",(M8*BL8/BL19),"0")</f>
        <v>0</v>
      </c>
      <c r="BN8" s="146" t="str">
        <f>IF(D8=BN3,L8,"0")</f>
        <v>0</v>
      </c>
      <c r="BO8" s="146" t="str">
        <f>IF(BN8&lt;&gt;"0",(M8*BN8/BN19),"0")</f>
        <v>0</v>
      </c>
      <c r="BP8" s="146" t="str">
        <f>IF(D8=BP3,L8,"0")</f>
        <v>0</v>
      </c>
      <c r="BQ8" s="146" t="str">
        <f>IF(BP8&lt;&gt;"0",(M8*BP8/BP19),"0")</f>
        <v>0</v>
      </c>
      <c r="BR8" s="146" t="str">
        <f>IF(D8=BR3,L8,"0")</f>
        <v>0</v>
      </c>
      <c r="BS8" s="146" t="str">
        <f>IF(BR8&lt;&gt;"0",(M8*BR8/BR19),"0")</f>
        <v>0</v>
      </c>
      <c r="BT8" s="146" t="str">
        <f>IF(D8=BT3,L8,"0")</f>
        <v>0</v>
      </c>
      <c r="BU8" s="146" t="str">
        <f>IF(BT8&lt;&gt;"0",(M8*BT8/BT19),"0")</f>
        <v>0</v>
      </c>
      <c r="BV8" s="146" t="str">
        <f>IF(D8=BV3,#REF!,"0")</f>
        <v>0</v>
      </c>
      <c r="BW8" s="146" t="str">
        <f>IF(BV8&lt;&gt;"0",(M8*BV8/BV19),"0")</f>
        <v>0</v>
      </c>
      <c r="BX8" s="146" t="str">
        <f>IF(D8=BX3,#REF!,"0")</f>
        <v>0</v>
      </c>
      <c r="BY8" s="146" t="str">
        <f>IF(BX8&lt;&gt;"0",(M8*BX8/BX19),"0")</f>
        <v>0</v>
      </c>
      <c r="BZ8" s="146" t="str">
        <f>IF(D8=BZ3,#REF!,"0")</f>
        <v>0</v>
      </c>
      <c r="CA8" s="146" t="str">
        <f>IF(BZ8&lt;&gt;"0",(M8*BZ8/BZ19),"0")</f>
        <v>0</v>
      </c>
      <c r="CB8" s="146" t="str">
        <f>IF(D8=CB3,L8,"0")</f>
        <v>0</v>
      </c>
      <c r="CC8" s="146" t="str">
        <f>IF(CB8&lt;&gt;"0",(M8*CB8/CB19),"0")</f>
        <v>0</v>
      </c>
      <c r="CD8" s="146" t="str">
        <f>IF(D8=CD3,#REF!,"0")</f>
        <v>0</v>
      </c>
      <c r="CE8" s="146" t="str">
        <f>IF(CD8&lt;&gt;"0",(M8*CD8/CD19),"0")</f>
        <v>0</v>
      </c>
      <c r="CF8" s="146" t="str">
        <f>IF(D8=CF3,#REF!,"0")</f>
        <v>0</v>
      </c>
      <c r="CG8" s="146" t="str">
        <f>IF(CF8&lt;&gt;"0",(M8*CF8/CF19),"0")</f>
        <v>0</v>
      </c>
      <c r="CH8" s="146" t="str">
        <f>IF(D8=CH3,#REF!,"0")</f>
        <v>0</v>
      </c>
      <c r="CI8" s="146" t="str">
        <f>IF(CH8&lt;&gt;"0",(M8*CH8/CH19),"0")</f>
        <v>0</v>
      </c>
      <c r="CJ8" s="146" t="str">
        <f>IF(D8=CJ3,#REF!,"0")</f>
        <v>0</v>
      </c>
      <c r="CK8" s="146" t="str">
        <f>IF(CJ8&lt;&gt;"0",(M8*CJ8/CJ19),"0")</f>
        <v>0</v>
      </c>
      <c r="CL8" s="146" t="str">
        <f>IF(D8=CL3,#REF!,"0")</f>
        <v>0</v>
      </c>
      <c r="CM8" s="146" t="str">
        <f>IF(CL8&lt;&gt;"0",(M8*CL8/CL19),"0")</f>
        <v>0</v>
      </c>
      <c r="CN8" s="146" t="str">
        <f>IF(D8=CN3,#REF!,"0")</f>
        <v>0</v>
      </c>
      <c r="CO8" s="146" t="str">
        <f>IF(CN8&lt;&gt;"0",(M8*CN8/CN19),"0")</f>
        <v>0</v>
      </c>
      <c r="CP8" s="146" t="str">
        <f>IF(D8=CP3,#REF!,"0")</f>
        <v>0</v>
      </c>
      <c r="CQ8" s="146" t="str">
        <f>IF(CP8&lt;&gt;"0",(M8*CP8/CP19),"0")</f>
        <v>0</v>
      </c>
      <c r="CR8" s="146" t="str">
        <f>IF(D8=CR3,#REF!,"0")</f>
        <v>0</v>
      </c>
      <c r="CS8" s="146" t="str">
        <f>IF(CR8&lt;&gt;"0",(M8*CR8/CR19),"0")</f>
        <v>0</v>
      </c>
      <c r="CT8" s="146" t="str">
        <f>IF(D8=CT3,#REF!,"0")</f>
        <v>0</v>
      </c>
      <c r="CU8" s="146" t="str">
        <f>IF(CT8&lt;&gt;"0",(M8*CT8/CT19),"0")</f>
        <v>0</v>
      </c>
      <c r="CV8" s="146" t="str">
        <f>IF(D8=CV3,#REF!,"0")</f>
        <v>0</v>
      </c>
      <c r="CW8" s="146" t="str">
        <f>IF(CV8&lt;&gt;"0",(M8*CV8/CV19),"0")</f>
        <v>0</v>
      </c>
      <c r="CX8" s="146" t="str">
        <f>IF(D8=CX3,#REF!,"0")</f>
        <v>0</v>
      </c>
      <c r="CY8" s="146" t="str">
        <f>IF(CX8&lt;&gt;"0",(M8*CX8/CX19),"0")</f>
        <v>0</v>
      </c>
      <c r="CZ8" s="146" t="str">
        <f>IF(D8=CZ3,#REF!,"0")</f>
        <v>0</v>
      </c>
      <c r="DA8" s="146" t="str">
        <f>IF(CZ8&lt;&gt;"0",(M8*CZ8/CZ19),"0")</f>
        <v>0</v>
      </c>
    </row>
    <row r="9" spans="2:105">
      <c r="B9" s="71">
        <v>6</v>
      </c>
      <c r="C9" s="138" t="s">
        <v>111</v>
      </c>
      <c r="D9" s="138" t="s">
        <v>127</v>
      </c>
      <c r="E9" s="138" t="s">
        <v>206</v>
      </c>
      <c r="F9" s="148" t="s">
        <v>207</v>
      </c>
      <c r="G9" s="140"/>
      <c r="H9" s="141" t="s">
        <v>199</v>
      </c>
      <c r="I9" s="141"/>
      <c r="J9" s="83"/>
      <c r="K9" s="142">
        <f>'3. Scénario E32b'!N11</f>
        <v>0.1</v>
      </c>
      <c r="L9" s="143">
        <f>'3. Scénario E32b'!O11</f>
        <v>0</v>
      </c>
      <c r="M9" s="144">
        <f t="shared" si="0"/>
        <v>2</v>
      </c>
      <c r="N9" s="144">
        <f t="shared" si="1"/>
        <v>0.2</v>
      </c>
      <c r="O9" s="144">
        <f t="shared" si="2"/>
        <v>0</v>
      </c>
      <c r="P9" s="145" t="str">
        <f>IF(D9=P3,K9,"0")</f>
        <v>0</v>
      </c>
      <c r="Q9" s="146" t="str">
        <f>IF(P9&lt;&gt;"0",(M9*P9/P19),"0")</f>
        <v>0</v>
      </c>
      <c r="R9" s="146" t="str">
        <f>IF(D9=R3,K9,"0")</f>
        <v>0</v>
      </c>
      <c r="S9" s="146" t="str">
        <f>IF(R9&lt;&gt;"0",(M9*R9/R19),"0")</f>
        <v>0</v>
      </c>
      <c r="T9" s="146" t="str">
        <f>IF(D9=T3,K9,"0")</f>
        <v>0</v>
      </c>
      <c r="U9" s="146" t="str">
        <f>IF(T9&lt;&gt;"0",(M9*T9/T19),"0")</f>
        <v>0</v>
      </c>
      <c r="V9" s="146" t="str">
        <f>IF(D9=V3,K9,"0")</f>
        <v>0</v>
      </c>
      <c r="W9" s="146" t="str">
        <f>IF(V9&lt;&gt;"0",(M9*V9/V19),"0")</f>
        <v>0</v>
      </c>
      <c r="X9" s="146" t="str">
        <f>IF(D9=X3,K9,"0")</f>
        <v>0</v>
      </c>
      <c r="Y9" s="146" t="str">
        <f>IF(X9&lt;&gt;"0",(M9*X9/X19),"0")</f>
        <v>0</v>
      </c>
      <c r="Z9" s="146">
        <f>IF(D9=Z3,K9,"0")</f>
        <v>0.1</v>
      </c>
      <c r="AA9" s="146">
        <f>IF(Z9&lt;&gt;"0",(M9*Z9/Z19),"0")</f>
        <v>2</v>
      </c>
      <c r="AB9" s="146" t="str">
        <f>IF(D9=AB3,K9,"0")</f>
        <v>0</v>
      </c>
      <c r="AC9" s="146" t="str">
        <f>IF(AB9&lt;&gt;"0",(M9*AB9/AB19),"0")</f>
        <v>0</v>
      </c>
      <c r="AD9" s="146" t="str">
        <f>IF(D9=AD3,K9,"0")</f>
        <v>0</v>
      </c>
      <c r="AE9" s="146" t="str">
        <f>IF(AD9&lt;&gt;"0",(M9*AD9/AD19),"0")</f>
        <v>0</v>
      </c>
      <c r="AF9" s="146" t="str">
        <f>IF(D9=AF3,K9,"0")</f>
        <v>0</v>
      </c>
      <c r="AG9" s="146" t="str">
        <f>IF(AF9&lt;&gt;"0",(M9*AF9/AF19),"0")</f>
        <v>0</v>
      </c>
      <c r="AH9" s="146">
        <f>IF(D9=Z3,K9,"0")</f>
        <v>0.1</v>
      </c>
      <c r="AI9" s="146">
        <f>IF(AH9&lt;&gt;"0",(M9*AH9/AH19),"0")</f>
        <v>2</v>
      </c>
      <c r="AJ9" s="146" t="str">
        <f>IF(D9=AJ3,K9,"0")</f>
        <v>0</v>
      </c>
      <c r="AK9" s="146" t="str">
        <f>IF(AJ9&lt;&gt;"0",(M9*AJ9/AJ19),"0")</f>
        <v>0</v>
      </c>
      <c r="AL9" s="146" t="str">
        <f>IF(D9=AL3,L9,"0")</f>
        <v>0</v>
      </c>
      <c r="AM9" s="146" t="str">
        <f>IF(AL9&lt;&gt;"0",(M9*AL9/AL19),"0")</f>
        <v>0</v>
      </c>
      <c r="AN9" s="146" t="str">
        <f>IF(D9=AN3,L9,"0")</f>
        <v>0</v>
      </c>
      <c r="AO9" s="146" t="str">
        <f>IF(AN9&lt;&gt;"0",(M9*AN9/AN19),"0")</f>
        <v>0</v>
      </c>
      <c r="AP9" s="146" t="str">
        <f>IF(D9=AP3,L9,"0")</f>
        <v>0</v>
      </c>
      <c r="AQ9" s="146" t="str">
        <f>IF(AP9&lt;&gt;"0",(M9*AP9/AP19),"0")</f>
        <v>0</v>
      </c>
      <c r="AR9" s="146" t="str">
        <f>IF(D9=AR3,L9,"0")</f>
        <v>0</v>
      </c>
      <c r="AS9" s="146" t="str">
        <f>IF(AR9&lt;&gt;"0",(M9*AR9/AR19),"0")</f>
        <v>0</v>
      </c>
      <c r="AT9" s="146" t="str">
        <f>IF(D9=AT3,L9,"0")</f>
        <v>0</v>
      </c>
      <c r="AU9" s="146" t="str">
        <f>IF(AT9&lt;&gt;"0",(M9*AT9/AT19),"0")</f>
        <v>0</v>
      </c>
      <c r="AV9" s="146" t="str">
        <f>IF(D9=AV3,L9,"0")</f>
        <v>0</v>
      </c>
      <c r="AW9" s="146" t="str">
        <f>IF(AV9&lt;&gt;"0",(M9*AV9/AV19),"0")</f>
        <v>0</v>
      </c>
      <c r="AX9" s="146" t="str">
        <f>IF(D9=AX3,L9,"0")</f>
        <v>0</v>
      </c>
      <c r="AY9" s="146" t="str">
        <f>IF(AX9&lt;&gt;"0",(M9*AX9/AX19),"0")</f>
        <v>0</v>
      </c>
      <c r="AZ9" s="146" t="str">
        <f>IF(D9=AZ3,L9,"0")</f>
        <v>0</v>
      </c>
      <c r="BA9" s="146" t="str">
        <f>IF(AZ9&lt;&gt;"0",(M9*AZ9/AZ19),"0")</f>
        <v>0</v>
      </c>
      <c r="BB9" s="146" t="str">
        <f>IF(D9=BB3,L9,"0")</f>
        <v>0</v>
      </c>
      <c r="BC9" s="146" t="str">
        <f>IF(BB9&lt;&gt;"0",(M9*BB9/BB19),"0")</f>
        <v>0</v>
      </c>
      <c r="BD9" s="146" t="str">
        <f>IF(D9=BD3,L9,"0")</f>
        <v>0</v>
      </c>
      <c r="BE9" s="146" t="str">
        <f>IF(BD9&lt;&gt;"0",(M9*BD9/BD19),"0")</f>
        <v>0</v>
      </c>
      <c r="BF9" s="146" t="str">
        <f>IF(D9=BF3,L9,"0")</f>
        <v>0</v>
      </c>
      <c r="BG9" s="146" t="str">
        <f>IF(BF9&lt;&gt;"0",(M9*BF9/BF19),"0")</f>
        <v>0</v>
      </c>
      <c r="BH9" s="146" t="str">
        <f>IF(D9=BH3,L9,"0")</f>
        <v>0</v>
      </c>
      <c r="BI9" s="146" t="str">
        <f>IF(BH9&lt;&gt;"0",(M9*BH9/BH19),"0")</f>
        <v>0</v>
      </c>
      <c r="BJ9" s="146" t="str">
        <f>IF(D9=BJ3,L9,"0")</f>
        <v>0</v>
      </c>
      <c r="BK9" s="146" t="str">
        <f>IF(BJ9&lt;&gt;"0",(M9*BJ9/BJ19),"0")</f>
        <v>0</v>
      </c>
      <c r="BL9" s="146" t="str">
        <f>IF(D9=BL3,L9,"0")</f>
        <v>0</v>
      </c>
      <c r="BM9" s="146" t="str">
        <f>IF(BL9&lt;&gt;"0",(M9*BL9/BL19),"0")</f>
        <v>0</v>
      </c>
      <c r="BN9" s="146" t="str">
        <f>IF(D9=BN3,L9,"0")</f>
        <v>0</v>
      </c>
      <c r="BO9" s="146" t="str">
        <f>IF(BN9&lt;&gt;"0",(M9*BN9/BN19),"0")</f>
        <v>0</v>
      </c>
      <c r="BP9" s="146" t="str">
        <f>IF(D9=BP3,L9,"0")</f>
        <v>0</v>
      </c>
      <c r="BQ9" s="146" t="str">
        <f>IF(BP9&lt;&gt;"0",(M9*BP9/BP19),"0")</f>
        <v>0</v>
      </c>
      <c r="BR9" s="146" t="str">
        <f>IF(D9=BR3,L9,"0")</f>
        <v>0</v>
      </c>
      <c r="BS9" s="146" t="str">
        <f>IF(BR9&lt;&gt;"0",(M9*BR9/BR19),"0")</f>
        <v>0</v>
      </c>
      <c r="BT9" s="146" t="str">
        <f>IF(D9=BT3,L9,"0")</f>
        <v>0</v>
      </c>
      <c r="BU9" s="146" t="str">
        <f>IF(BT9&lt;&gt;"0",(M9*BT9/BT19),"0")</f>
        <v>0</v>
      </c>
      <c r="BV9" s="146" t="str">
        <f>IF(D9=BV3,#REF!,"0")</f>
        <v>0</v>
      </c>
      <c r="BW9" s="146" t="str">
        <f>IF(BV9&lt;&gt;"0",(M9*BV9/BV19),"0")</f>
        <v>0</v>
      </c>
      <c r="BX9" s="146" t="str">
        <f>IF(D9=BX3,#REF!,"0")</f>
        <v>0</v>
      </c>
      <c r="BY9" s="146" t="str">
        <f>IF(BX9&lt;&gt;"0",(M9*BX9/BX19),"0")</f>
        <v>0</v>
      </c>
      <c r="BZ9" s="146" t="str">
        <f>IF(D9=BZ3,#REF!,"0")</f>
        <v>0</v>
      </c>
      <c r="CA9" s="146" t="str">
        <f>IF(BZ9&lt;&gt;"0",(M9*BZ9/BZ19),"0")</f>
        <v>0</v>
      </c>
      <c r="CB9" s="146" t="str">
        <f>IF(D9=CB3,L9,"0")</f>
        <v>0</v>
      </c>
      <c r="CC9" s="146" t="str">
        <f>IF(CB9&lt;&gt;"0",(M9*CB9/CB19),"0")</f>
        <v>0</v>
      </c>
      <c r="CD9" s="146" t="str">
        <f>IF(D9=CD3,#REF!,"0")</f>
        <v>0</v>
      </c>
      <c r="CE9" s="146" t="str">
        <f>IF(CD9&lt;&gt;"0",(M9*CD9/CD19),"0")</f>
        <v>0</v>
      </c>
      <c r="CF9" s="146" t="str">
        <f>IF(D9=CF3,#REF!,"0")</f>
        <v>0</v>
      </c>
      <c r="CG9" s="146" t="str">
        <f>IF(CF9&lt;&gt;"0",(M9*CF9/CF19),"0")</f>
        <v>0</v>
      </c>
      <c r="CH9" s="146" t="str">
        <f>IF(D9=CH3,#REF!,"0")</f>
        <v>0</v>
      </c>
      <c r="CI9" s="146" t="str">
        <f>IF(CH9&lt;&gt;"0",(M9*CH9/CH19),"0")</f>
        <v>0</v>
      </c>
      <c r="CJ9" s="146" t="str">
        <f>IF(D9=CJ3,#REF!,"0")</f>
        <v>0</v>
      </c>
      <c r="CK9" s="146" t="str">
        <f>IF(CJ9&lt;&gt;"0",(M9*CJ9/CJ19),"0")</f>
        <v>0</v>
      </c>
      <c r="CL9" s="146" t="str">
        <f>IF(D9=CL3,#REF!,"0")</f>
        <v>0</v>
      </c>
      <c r="CM9" s="146" t="str">
        <f>IF(CL9&lt;&gt;"0",(M9*CL9/CL19),"0")</f>
        <v>0</v>
      </c>
      <c r="CN9" s="146" t="str">
        <f>IF(D9=CN3,#REF!,"0")</f>
        <v>0</v>
      </c>
      <c r="CO9" s="146" t="str">
        <f>IF(CN9&lt;&gt;"0",(M9*CN9/CN19),"0")</f>
        <v>0</v>
      </c>
      <c r="CP9" s="146" t="str">
        <f>IF(D9=CP3,#REF!,"0")</f>
        <v>0</v>
      </c>
      <c r="CQ9" s="146" t="str">
        <f>IF(CP9&lt;&gt;"0",(M9*CP9/CP19),"0")</f>
        <v>0</v>
      </c>
      <c r="CR9" s="146" t="str">
        <f>IF(D9=CR3,#REF!,"0")</f>
        <v>0</v>
      </c>
      <c r="CS9" s="146" t="str">
        <f>IF(CR9&lt;&gt;"0",(M9*CR9/CR19),"0")</f>
        <v>0</v>
      </c>
      <c r="CT9" s="146" t="str">
        <f>IF(D9=CT3,#REF!,"0")</f>
        <v>0</v>
      </c>
      <c r="CU9" s="146" t="str">
        <f>IF(CT9&lt;&gt;"0",(M9*CT9/CT19),"0")</f>
        <v>0</v>
      </c>
      <c r="CV9" s="146" t="str">
        <f>IF(D9=CV3,#REF!,"0")</f>
        <v>0</v>
      </c>
      <c r="CW9" s="146" t="str">
        <f>IF(CV9&lt;&gt;"0",(M9*CV9/CV19),"0")</f>
        <v>0</v>
      </c>
      <c r="CX9" s="146" t="str">
        <f>IF(D9=CX3,#REF!,"0")</f>
        <v>0</v>
      </c>
      <c r="CY9" s="146" t="str">
        <f>IF(CX9&lt;&gt;"0",(M9*CX9/CX19),"0")</f>
        <v>0</v>
      </c>
      <c r="CZ9" s="146" t="str">
        <f>IF(D9=CZ3,#REF!,"0")</f>
        <v>0</v>
      </c>
      <c r="DA9" s="146" t="str">
        <f>IF(CZ9&lt;&gt;"0",(M9*CZ9/CZ19),"0")</f>
        <v>0</v>
      </c>
    </row>
    <row r="10" spans="2:105">
      <c r="B10" s="71">
        <v>7</v>
      </c>
      <c r="C10" s="138" t="s">
        <v>112</v>
      </c>
      <c r="D10" s="138" t="s">
        <v>129</v>
      </c>
      <c r="E10" s="138" t="s">
        <v>208</v>
      </c>
      <c r="F10" s="148" t="s">
        <v>209</v>
      </c>
      <c r="G10" s="140"/>
      <c r="H10" s="141"/>
      <c r="I10" s="141" t="s">
        <v>199</v>
      </c>
      <c r="J10" s="83"/>
      <c r="K10" s="142">
        <f>'3. Scénario E32b'!N12</f>
        <v>0</v>
      </c>
      <c r="L10" s="143">
        <f>'3. Scénario E32b'!O12</f>
        <v>1</v>
      </c>
      <c r="M10" s="144">
        <f t="shared" si="0"/>
        <v>3</v>
      </c>
      <c r="N10" s="144">
        <f t="shared" ref="N10:N18" si="3">K10*M10</f>
        <v>0</v>
      </c>
      <c r="O10" s="144">
        <f t="shared" ref="O10:O18" si="4">L10*M10</f>
        <v>3</v>
      </c>
      <c r="P10" s="145" t="str">
        <f>IF(D10=P3,K10,"0")</f>
        <v>0</v>
      </c>
      <c r="Q10" s="146" t="str">
        <f>IF(P10&lt;&gt;"0",(M10*P10/P19),"0")</f>
        <v>0</v>
      </c>
      <c r="R10" s="146" t="str">
        <f>IF(D10=R3,K10,"0")</f>
        <v>0</v>
      </c>
      <c r="S10" s="146" t="str">
        <f>IF(R10&lt;&gt;"0",(M10*R10/R19),"0")</f>
        <v>0</v>
      </c>
      <c r="T10" s="146" t="str">
        <f>IF(D10=T3,K10,"0")</f>
        <v>0</v>
      </c>
      <c r="U10" s="146" t="str">
        <f>IF(T10&lt;&gt;"0",(M10*T10/T19),"0")</f>
        <v>0</v>
      </c>
      <c r="V10" s="146" t="str">
        <f>IF(D10=V3,K10,"0")</f>
        <v>0</v>
      </c>
      <c r="W10" s="146" t="str">
        <f>IF(V10&lt;&gt;"0",(M10*V10/V19),"0")</f>
        <v>0</v>
      </c>
      <c r="X10" s="146" t="str">
        <f>IF(D10=X3,K10,"0")</f>
        <v>0</v>
      </c>
      <c r="Y10" s="146" t="str">
        <f>IF(X10&lt;&gt;"0",(M10*X10/X19),"0")</f>
        <v>0</v>
      </c>
      <c r="Z10" s="146" t="str">
        <f>IF(D10=Z3,K10,"0")</f>
        <v>0</v>
      </c>
      <c r="AA10" s="146" t="str">
        <f>IF(Z10&lt;&gt;"0",(M10*Z10/Z19),"0")</f>
        <v>0</v>
      </c>
      <c r="AB10" s="146">
        <f>IF(D10=AB3,K10,"0")</f>
        <v>0</v>
      </c>
      <c r="AC10" s="146" t="e">
        <f>IF(AB10&lt;&gt;"0",(M10*AB10/AB19),"0")</f>
        <v>#DIV/0!</v>
      </c>
      <c r="AD10" s="146" t="str">
        <f>IF(D10=AD3,K10,"0")</f>
        <v>0</v>
      </c>
      <c r="AE10" s="146" t="str">
        <f>IF(AD10&lt;&gt;"0",(M10*AD10/AD19),"0")</f>
        <v>0</v>
      </c>
      <c r="AF10" s="146" t="str">
        <f>IF(D10=AF3,K10,"0")</f>
        <v>0</v>
      </c>
      <c r="AG10" s="146" t="str">
        <f>IF(AF10&lt;&gt;"0",(M10*AF10/AF19),"0")</f>
        <v>0</v>
      </c>
      <c r="AH10" s="146" t="str">
        <f>IF(D10=Z3,K10,"0")</f>
        <v>0</v>
      </c>
      <c r="AI10" s="146" t="str">
        <f>IF(AH10&lt;&gt;"0",(M10*AH10/AH19),"0")</f>
        <v>0</v>
      </c>
      <c r="AJ10" s="146" t="str">
        <f>IF(D10=AJ3,K10,"0")</f>
        <v>0</v>
      </c>
      <c r="AK10" s="146" t="str">
        <f>IF(AJ10&lt;&gt;"0",(M10*AJ10/AJ19),"0")</f>
        <v>0</v>
      </c>
      <c r="AL10" s="146" t="str">
        <f>IF(D10=AL3,L10,"0")</f>
        <v>0</v>
      </c>
      <c r="AM10" s="146" t="str">
        <f>IF(AL10&lt;&gt;"0",(M10*AL10/AL19),"0")</f>
        <v>0</v>
      </c>
      <c r="AN10" s="146" t="str">
        <f>IF(D10=AN3,L10,"0")</f>
        <v>0</v>
      </c>
      <c r="AO10" s="146" t="str">
        <f>IF(AN10&lt;&gt;"0",(M10*AN10/AN19),"0")</f>
        <v>0</v>
      </c>
      <c r="AP10" s="146" t="str">
        <f>IF(D10=AP3,L10,"0")</f>
        <v>0</v>
      </c>
      <c r="AQ10" s="146" t="str">
        <f>IF(AP10&lt;&gt;"0",(M10*AP10/AP19),"0")</f>
        <v>0</v>
      </c>
      <c r="AR10" s="146" t="str">
        <f>IF(D10=AR3,L10,"0")</f>
        <v>0</v>
      </c>
      <c r="AS10" s="146" t="str">
        <f>IF(AR10&lt;&gt;"0",(M10*AR10/AR19),"0")</f>
        <v>0</v>
      </c>
      <c r="AT10" s="146" t="str">
        <f>IF(D10=AT3,L10,"0")</f>
        <v>0</v>
      </c>
      <c r="AU10" s="146" t="str">
        <f>IF(AT10&lt;&gt;"0",(M10*AT10/AT19),"0")</f>
        <v>0</v>
      </c>
      <c r="AV10" s="146" t="str">
        <f>IF(D10=AV3,L10,"0")</f>
        <v>0</v>
      </c>
      <c r="AW10" s="146" t="str">
        <f>IF(AV10&lt;&gt;"0",(M10*AV10/AV19),"0")</f>
        <v>0</v>
      </c>
      <c r="AX10" s="146" t="str">
        <f>IF(D10=AX3,L10,"0")</f>
        <v>0</v>
      </c>
      <c r="AY10" s="146" t="str">
        <f>IF(AX10&lt;&gt;"0",(M10*AX10/AX19),"0")</f>
        <v>0</v>
      </c>
      <c r="AZ10" s="146" t="str">
        <f>IF(D10=AZ3,L10,"0")</f>
        <v>0</v>
      </c>
      <c r="BA10" s="146" t="str">
        <f>IF(AZ10&lt;&gt;"0",(M10*AZ10/AZ19),"0")</f>
        <v>0</v>
      </c>
      <c r="BB10" s="146" t="str">
        <f>IF(D10=BB3,L10,"0")</f>
        <v>0</v>
      </c>
      <c r="BC10" s="146" t="str">
        <f>IF(BB10&lt;&gt;"0",(M10*BB10/BB19),"0")</f>
        <v>0</v>
      </c>
      <c r="BD10" s="146" t="str">
        <f>IF(D10=BD3,L10,"0")</f>
        <v>0</v>
      </c>
      <c r="BE10" s="146" t="str">
        <f>IF(BD10&lt;&gt;"0",(M10*BD10/BD19),"0")</f>
        <v>0</v>
      </c>
      <c r="BF10" s="146" t="str">
        <f>IF(D10=BF3,L10,"0")</f>
        <v>0</v>
      </c>
      <c r="BG10" s="146" t="str">
        <f>IF(BF10&lt;&gt;"0",(M10*BF10/BF19),"0")</f>
        <v>0</v>
      </c>
      <c r="BH10" s="146" t="str">
        <f>IF(D10=BH3,L10,"0")</f>
        <v>0</v>
      </c>
      <c r="BI10" s="146" t="str">
        <f>IF(BH10&lt;&gt;"0",(M10*BH10/BH19),"0")</f>
        <v>0</v>
      </c>
      <c r="BJ10" s="146" t="str">
        <f>IF(D10=BJ3,L10,"0")</f>
        <v>0</v>
      </c>
      <c r="BK10" s="146" t="str">
        <f>IF(BJ10&lt;&gt;"0",(M10*BJ10/BJ19),"0")</f>
        <v>0</v>
      </c>
      <c r="BL10" s="146" t="str">
        <f>IF(D10=BL3,L10,"0")</f>
        <v>0</v>
      </c>
      <c r="BM10" s="146" t="str">
        <f>IF(BL10&lt;&gt;"0",(M10*BL10/BL19),"0")</f>
        <v>0</v>
      </c>
      <c r="BN10" s="146" t="str">
        <f>IF(D10=BN3,L10,"0")</f>
        <v>0</v>
      </c>
      <c r="BO10" s="146" t="str">
        <f>IF(BN10&lt;&gt;"0",(M10*BN10/BN19),"0")</f>
        <v>0</v>
      </c>
      <c r="BP10" s="146" t="str">
        <f>IF(D10=BP3,L10,"0")</f>
        <v>0</v>
      </c>
      <c r="BQ10" s="146" t="str">
        <f>IF(BP10&lt;&gt;"0",(M10*BP10/BP19),"0")</f>
        <v>0</v>
      </c>
      <c r="BR10" s="146" t="str">
        <f>IF(D10=BR3,L10,"0")</f>
        <v>0</v>
      </c>
      <c r="BS10" s="146" t="str">
        <f>IF(BR10&lt;&gt;"0",(M10*BR10/BR19),"0")</f>
        <v>0</v>
      </c>
      <c r="BT10" s="146" t="str">
        <f>IF(D10=BT3,L10,"0")</f>
        <v>0</v>
      </c>
      <c r="BU10" s="146" t="str">
        <f>IF(BT10&lt;&gt;"0",(M10*BT10/BT19),"0")</f>
        <v>0</v>
      </c>
      <c r="BV10" s="146" t="str">
        <f>IF(D10=BV3,#REF!,"0")</f>
        <v>0</v>
      </c>
      <c r="BW10" s="146" t="str">
        <f>IF(BV10&lt;&gt;"0",(M10*BV10/BV19),"0")</f>
        <v>0</v>
      </c>
      <c r="BX10" s="146" t="str">
        <f>IF(D10=BX3,#REF!,"0")</f>
        <v>0</v>
      </c>
      <c r="BY10" s="146" t="str">
        <f>IF(BX10&lt;&gt;"0",(M10*BX10/BX19),"0")</f>
        <v>0</v>
      </c>
      <c r="BZ10" s="146" t="str">
        <f>IF(D10=BZ3,#REF!,"0")</f>
        <v>0</v>
      </c>
      <c r="CA10" s="146" t="str">
        <f>IF(BZ10&lt;&gt;"0",(M10*BZ10/BZ19),"0")</f>
        <v>0</v>
      </c>
      <c r="CB10" s="146" t="str">
        <f>IF(D10=CB3,L10,"0")</f>
        <v>0</v>
      </c>
      <c r="CC10" s="146" t="str">
        <f>IF(CB10&lt;&gt;"0",(M10*CB10/CB19),"0")</f>
        <v>0</v>
      </c>
      <c r="CD10" s="146" t="str">
        <f>IF(D10=CD3,#REF!,"0")</f>
        <v>0</v>
      </c>
      <c r="CE10" s="146" t="str">
        <f>IF(CD10&lt;&gt;"0",(M10*CD10/CD19),"0")</f>
        <v>0</v>
      </c>
      <c r="CF10" s="146" t="str">
        <f>IF(D10=CF3,#REF!,"0")</f>
        <v>0</v>
      </c>
      <c r="CG10" s="146" t="str">
        <f>IF(CF10&lt;&gt;"0",(M10*CF10/CF19),"0")</f>
        <v>0</v>
      </c>
      <c r="CH10" s="146" t="str">
        <f>IF(D10=CH3,#REF!,"0")</f>
        <v>0</v>
      </c>
      <c r="CI10" s="146" t="str">
        <f>IF(CH10&lt;&gt;"0",(M10*CH10/CH19),"0")</f>
        <v>0</v>
      </c>
      <c r="CJ10" s="146" t="str">
        <f>IF(D10=CJ3,#REF!,"0")</f>
        <v>0</v>
      </c>
      <c r="CK10" s="146" t="str">
        <f>IF(CJ10&lt;&gt;"0",(M10*CJ10/CJ19),"0")</f>
        <v>0</v>
      </c>
      <c r="CL10" s="146" t="str">
        <f>IF(D10=CL3,#REF!,"0")</f>
        <v>0</v>
      </c>
      <c r="CM10" s="146" t="str">
        <f>IF(CL10&lt;&gt;"0",(M10*CL10/CL19),"0")</f>
        <v>0</v>
      </c>
      <c r="CN10" s="146" t="str">
        <f>IF(D10=CN3,#REF!,"0")</f>
        <v>0</v>
      </c>
      <c r="CO10" s="146" t="str">
        <f>IF(CN10&lt;&gt;"0",(M10*CN10/CN19),"0")</f>
        <v>0</v>
      </c>
      <c r="CP10" s="146" t="str">
        <f>IF(D10=CP3,#REF!,"0")</f>
        <v>0</v>
      </c>
      <c r="CQ10" s="146" t="str">
        <f>IF(CP10&lt;&gt;"0",(M10*CP10/CP19),"0")</f>
        <v>0</v>
      </c>
      <c r="CR10" s="146" t="str">
        <f>IF(D10=CR3,#REF!,"0")</f>
        <v>0</v>
      </c>
      <c r="CS10" s="146" t="str">
        <f>IF(CR10&lt;&gt;"0",(M10*CR10/CR19),"0")</f>
        <v>0</v>
      </c>
      <c r="CT10" s="146" t="str">
        <f>IF(D10=CT3,#REF!,"0")</f>
        <v>0</v>
      </c>
      <c r="CU10" s="146" t="str">
        <f>IF(CT10&lt;&gt;"0",(M10*CT10/CT19),"0")</f>
        <v>0</v>
      </c>
      <c r="CV10" s="146" t="str">
        <f>IF(D10=CV3,#REF!,"0")</f>
        <v>0</v>
      </c>
      <c r="CW10" s="146" t="str">
        <f>IF(CV10&lt;&gt;"0",(M10*CV10/CV19),"0")</f>
        <v>0</v>
      </c>
      <c r="CX10" s="146" t="str">
        <f>IF(D10=CX3,#REF!,"0")</f>
        <v>0</v>
      </c>
      <c r="CY10" s="146" t="str">
        <f>IF(CX10&lt;&gt;"0",(M10*CX10/CX19),"0")</f>
        <v>0</v>
      </c>
      <c r="CZ10" s="146" t="str">
        <f>IF(D10=CZ3,#REF!,"0")</f>
        <v>0</v>
      </c>
      <c r="DA10" s="146" t="str">
        <f>IF(CZ10&lt;&gt;"0",(M10*CZ10/CZ19),"0")</f>
        <v>0</v>
      </c>
    </row>
    <row r="11" spans="2:105">
      <c r="B11" s="71"/>
      <c r="C11" s="138"/>
      <c r="D11" s="138"/>
      <c r="E11" s="138"/>
      <c r="F11" s="148"/>
      <c r="G11" s="140"/>
      <c r="H11" s="141"/>
      <c r="I11" s="141"/>
      <c r="J11" s="83" t="s">
        <v>199</v>
      </c>
      <c r="K11" s="142">
        <f>'3. Scénario E32b'!N13</f>
        <v>0</v>
      </c>
      <c r="L11" s="143">
        <f>'3. Scénario E32b'!O13</f>
        <v>0</v>
      </c>
      <c r="M11" s="144">
        <f t="shared" si="0"/>
        <v>4</v>
      </c>
      <c r="N11" s="144">
        <f t="shared" si="3"/>
        <v>0</v>
      </c>
      <c r="O11" s="144">
        <f t="shared" si="4"/>
        <v>0</v>
      </c>
      <c r="P11" s="145" t="str">
        <f t="shared" ref="P11:P19" si="5">IF(D11=P4,K11,"0")</f>
        <v>0</v>
      </c>
      <c r="Q11" s="146" t="str">
        <f>IF(P11&lt;&gt;"0",(M11*P11/P19),"0")</f>
        <v>0</v>
      </c>
      <c r="R11" s="146" t="str">
        <f>IF(D11=R3,K11,"0")</f>
        <v>0</v>
      </c>
      <c r="S11" s="146" t="str">
        <f>IF(R11&lt;&gt;"0",(M11*R11/R19),"0")</f>
        <v>0</v>
      </c>
      <c r="T11" s="146" t="str">
        <f>IF(D11=T3,K11,"0")</f>
        <v>0</v>
      </c>
      <c r="U11" s="146" t="str">
        <f>IF(T11&lt;&gt;"0",(M11*T11/T19),"0")</f>
        <v>0</v>
      </c>
      <c r="V11" s="146" t="str">
        <f>IF(D11=V3,K11,"0")</f>
        <v>0</v>
      </c>
      <c r="W11" s="146">
        <f>IF(V11&lt;&gt;0,(M11*V11/V19),"0")</f>
        <v>0</v>
      </c>
      <c r="X11" s="146" t="str">
        <f>IF(D11=X3,K11,"0")</f>
        <v>0</v>
      </c>
      <c r="Y11" s="146" t="str">
        <f>IF(X11&lt;&gt;"0",(M11*X11/X19),"0")</f>
        <v>0</v>
      </c>
      <c r="Z11" s="146" t="str">
        <f>IF(D11=Z3,K11,"0")</f>
        <v>0</v>
      </c>
      <c r="AA11" s="146" t="str">
        <f>IF(Z11&lt;&gt;"0",(M11*Z11/Z19),"0")</f>
        <v>0</v>
      </c>
      <c r="AB11" s="146" t="str">
        <f>IF(D11=AB3,K11,"0")</f>
        <v>0</v>
      </c>
      <c r="AC11" s="146" t="str">
        <f>IF(AB11&lt;&gt;"0",(M11*AB11/AB19),"0")</f>
        <v>0</v>
      </c>
      <c r="AD11" s="146" t="str">
        <f>IF(D11=AD3,K11,"0")</f>
        <v>0</v>
      </c>
      <c r="AE11" s="146" t="str">
        <f>IF(AD11&lt;&gt;"0",(M11*AD11/AD19),"0")</f>
        <v>0</v>
      </c>
      <c r="AF11" s="146" t="str">
        <f>IF(D11=AF3,K11,"0")</f>
        <v>0</v>
      </c>
      <c r="AG11" s="146" t="str">
        <f>IF(AF11&lt;&gt;"0",(M11*AF11/AF19),"0")</f>
        <v>0</v>
      </c>
      <c r="AH11" s="146" t="str">
        <f>IF(D11=Z3,K11,"0")</f>
        <v>0</v>
      </c>
      <c r="AI11" s="146" t="str">
        <f>IF(AH11&lt;&gt;"0",(M11*AH11/AH19),"0")</f>
        <v>0</v>
      </c>
      <c r="AJ11" s="146" t="str">
        <f>IF(D11=AJ3,K11,"0")</f>
        <v>0</v>
      </c>
      <c r="AK11" s="146" t="str">
        <f>IF(AJ11&lt;&gt;"0",(M11*AJ11/AJ19),"0")</f>
        <v>0</v>
      </c>
      <c r="AL11" s="146" t="str">
        <f>IF(D11=AL3,L11,"0")</f>
        <v>0</v>
      </c>
      <c r="AM11" s="146" t="str">
        <f>IF(AL11&lt;&gt;"0",(M11*AL11/AL19),"0")</f>
        <v>0</v>
      </c>
      <c r="AN11" s="146" t="str">
        <f>IF(D11=AN3,L11,"0")</f>
        <v>0</v>
      </c>
      <c r="AO11" s="146" t="str">
        <f>IF(AN11&lt;&gt;"0",(M11*AN11/AN19),"0")</f>
        <v>0</v>
      </c>
      <c r="AP11" s="146" t="str">
        <f>IF(D11=AP3,L11,"0")</f>
        <v>0</v>
      </c>
      <c r="AQ11" s="146" t="str">
        <f>IF(AP11&lt;&gt;"0",(M11*AP11/AP19),"0")</f>
        <v>0</v>
      </c>
      <c r="AR11" s="146" t="str">
        <f>IF(D11=AR3,L11,"0")</f>
        <v>0</v>
      </c>
      <c r="AS11" s="146" t="str">
        <f>IF(AR11&lt;&gt;"0",(M11*AR11/AR19),"0")</f>
        <v>0</v>
      </c>
      <c r="AT11" s="146" t="str">
        <f>IF(D11=AT3,L11,"0")</f>
        <v>0</v>
      </c>
      <c r="AU11" s="146" t="str">
        <f>IF(AT11&lt;&gt;"0",(M11*AT11/AT19),"0")</f>
        <v>0</v>
      </c>
      <c r="AV11" s="146" t="str">
        <f>IF(D11=AV3,L11,"0")</f>
        <v>0</v>
      </c>
      <c r="AW11" s="146" t="str">
        <f>IF(AV11&lt;&gt;"0",(M11*AV11/AV19),"0")</f>
        <v>0</v>
      </c>
      <c r="AX11" s="146" t="str">
        <f>IF(D11=AX3,L11,"0")</f>
        <v>0</v>
      </c>
      <c r="AY11" s="146" t="str">
        <f>IF(AX11&lt;&gt;"0",(M11*AX11/AX19),"0")</f>
        <v>0</v>
      </c>
      <c r="AZ11" s="146" t="str">
        <f>IF(D11=AZ3,L11,"0")</f>
        <v>0</v>
      </c>
      <c r="BA11" s="146" t="str">
        <f>IF(AZ11&lt;&gt;"0",(M11*AZ11/AZ19),"0")</f>
        <v>0</v>
      </c>
      <c r="BB11" s="146" t="str">
        <f>IF(D11=BB3,L11,"0")</f>
        <v>0</v>
      </c>
      <c r="BC11" s="146" t="str">
        <f>IF(BB11&lt;&gt;"0",(M11*BB11/BB19),"0")</f>
        <v>0</v>
      </c>
      <c r="BD11" s="146" t="str">
        <f>IF(D11=BD3,L11,"0")</f>
        <v>0</v>
      </c>
      <c r="BE11" s="146" t="str">
        <f>IF(BD11&lt;&gt;"0",(M11*BD11/BD19),"0")</f>
        <v>0</v>
      </c>
      <c r="BF11" s="146" t="str">
        <f>IF(D11=BF3,L11,"0")</f>
        <v>0</v>
      </c>
      <c r="BG11" s="146" t="str">
        <f>IF(BF11&lt;&gt;"0",(M11*BF11/BF19),"0")</f>
        <v>0</v>
      </c>
      <c r="BH11" s="146" t="str">
        <f>IF(D11=BH3,L11,"0")</f>
        <v>0</v>
      </c>
      <c r="BI11" s="146" t="str">
        <f>IF(BH11&lt;&gt;"0",(M11*BH11/BH19),"0")</f>
        <v>0</v>
      </c>
      <c r="BJ11" s="146" t="str">
        <f>IF(D11=BJ3,L11,"0")</f>
        <v>0</v>
      </c>
      <c r="BK11" s="146" t="str">
        <f>IF(BJ11&lt;&gt;"0",(M11*BJ11/BJ19),"0")</f>
        <v>0</v>
      </c>
      <c r="BL11" s="146" t="str">
        <f>IF(D11=BL3,L11,"0")</f>
        <v>0</v>
      </c>
      <c r="BM11" s="146" t="str">
        <f>IF(BL11&lt;&gt;"0",(M11*BL11/BL19),"0")</f>
        <v>0</v>
      </c>
      <c r="BN11" s="146" t="str">
        <f>IF(D11=BN3,L11,"0")</f>
        <v>0</v>
      </c>
      <c r="BO11" s="146" t="str">
        <f>IF(BN11&lt;&gt;"0",(M11*BN11/BN19),"0")</f>
        <v>0</v>
      </c>
      <c r="BP11" s="146" t="str">
        <f>IF(D11=BP3,L11,"0")</f>
        <v>0</v>
      </c>
      <c r="BQ11" s="146" t="str">
        <f>IF(BP11&lt;&gt;"0",(M11*BP11/BP19),"0")</f>
        <v>0</v>
      </c>
      <c r="BR11" s="146" t="str">
        <f>IF(D11=BR3,L11,"0")</f>
        <v>0</v>
      </c>
      <c r="BS11" s="146" t="str">
        <f>IF(BR11&lt;&gt;"0",(M11*BR11/BR19),"0")</f>
        <v>0</v>
      </c>
      <c r="BT11" s="146" t="str">
        <f>IF(D11=BT3,L11,"0")</f>
        <v>0</v>
      </c>
      <c r="BU11" s="146" t="str">
        <f>IF(BT11&lt;&gt;"0",(M11*BT11/BT19),"0")</f>
        <v>0</v>
      </c>
      <c r="BV11" s="146" t="str">
        <f>IF(D11=BV3,#REF!,"0")</f>
        <v>0</v>
      </c>
      <c r="BW11" s="146" t="str">
        <f>IF(BV11&lt;&gt;"0",(M11*BV11/BV19),"0")</f>
        <v>0</v>
      </c>
      <c r="BX11" s="146" t="str">
        <f>IF(D11=BX3,#REF!,"0")</f>
        <v>0</v>
      </c>
      <c r="BY11" s="146" t="str">
        <f>IF(BX11&lt;&gt;"0",(M11*BX11/BX19),"0")</f>
        <v>0</v>
      </c>
      <c r="BZ11" s="146" t="str">
        <f>IF(D11=BZ3,#REF!,"0")</f>
        <v>0</v>
      </c>
      <c r="CA11" s="146" t="str">
        <f>IF(BZ11&lt;&gt;"0",(M11*BZ11/BZ19),"0")</f>
        <v>0</v>
      </c>
      <c r="CB11" s="146" t="str">
        <f>IF(D11=CB3,L11,"0")</f>
        <v>0</v>
      </c>
      <c r="CC11" s="146" t="str">
        <f>IF(CB11&lt;&gt;"0",(M11*CB11/CB19),"0")</f>
        <v>0</v>
      </c>
      <c r="CD11" s="146" t="str">
        <f>IF(D11=CD3,#REF!,"0")</f>
        <v>0</v>
      </c>
      <c r="CE11" s="146" t="str">
        <f>IF(CD11&lt;&gt;"0",(M11*CD11/CD19),"0")</f>
        <v>0</v>
      </c>
      <c r="CF11" s="146" t="str">
        <f>IF(D11=CF3,#REF!,"0")</f>
        <v>0</v>
      </c>
      <c r="CG11" s="146" t="str">
        <f>IF(CF11&lt;&gt;"0",(M11*CF11/CF19),"0")</f>
        <v>0</v>
      </c>
      <c r="CH11" s="146" t="str">
        <f>IF(D11=CH3,#REF!,"0")</f>
        <v>0</v>
      </c>
      <c r="CI11" s="146" t="str">
        <f>IF(CH11&lt;&gt;"0",(M11*CH11/CH19),"0")</f>
        <v>0</v>
      </c>
      <c r="CJ11" s="146" t="str">
        <f>IF(D11=CJ3,#REF!,"0")</f>
        <v>0</v>
      </c>
      <c r="CK11" s="146" t="str">
        <f>IF(CJ11&lt;&gt;"0",(M11*CJ11/CJ19),"0")</f>
        <v>0</v>
      </c>
      <c r="CL11" s="146" t="str">
        <f>IF(D11=CL3,#REF!,"0")</f>
        <v>0</v>
      </c>
      <c r="CM11" s="146" t="str">
        <f>IF(CL11&lt;&gt;"0",(M11*CL11/CL19),"0")</f>
        <v>0</v>
      </c>
      <c r="CN11" s="146" t="str">
        <f>IF(D11=CN3,#REF!,"0")</f>
        <v>0</v>
      </c>
      <c r="CO11" s="146" t="str">
        <f>IF(CN11&lt;&gt;"0",(M11*CN11/CN19),"0")</f>
        <v>0</v>
      </c>
      <c r="CP11" s="146" t="str">
        <f>IF(D11=CP3,#REF!,"0")</f>
        <v>0</v>
      </c>
      <c r="CQ11" s="146" t="str">
        <f>IF(CP11&lt;&gt;"0",(M11*CP11/CP19),"0")</f>
        <v>0</v>
      </c>
      <c r="CR11" s="146" t="str">
        <f>IF(D11=CR3,#REF!,"0")</f>
        <v>0</v>
      </c>
      <c r="CS11" s="146" t="str">
        <f>IF(CR11&lt;&gt;"0",(M11*CR11/CR19),"0")</f>
        <v>0</v>
      </c>
      <c r="CT11" s="146" t="str">
        <f>IF(D11=CT3,#REF!,"0")</f>
        <v>0</v>
      </c>
      <c r="CU11" s="146" t="str">
        <f>IF(CT11&lt;&gt;"0",(M11*CT11/CT19),"0")</f>
        <v>0</v>
      </c>
      <c r="CV11" s="146" t="str">
        <f>IF(D11=CV3,#REF!,"0")</f>
        <v>0</v>
      </c>
      <c r="CW11" s="146" t="str">
        <f>IF(CV11&lt;&gt;"0",(M11*CV11/CV19),"0")</f>
        <v>0</v>
      </c>
      <c r="CX11" s="146" t="str">
        <f>IF(D11=CX3,#REF!,"0")</f>
        <v>0</v>
      </c>
      <c r="CY11" s="146" t="str">
        <f>IF(CX11&lt;&gt;"0",(M11*CX11/CX19),"0")</f>
        <v>0</v>
      </c>
      <c r="CZ11" s="146" t="str">
        <f>IF(D11=CZ3,#REF!,"0")</f>
        <v>0</v>
      </c>
      <c r="DA11" s="146" t="str">
        <f>IF(CZ11&lt;&gt;"0",(M11*CZ11/CZ19),"0")</f>
        <v>0</v>
      </c>
    </row>
    <row r="12" spans="2:105">
      <c r="B12" s="71"/>
      <c r="C12" s="138"/>
      <c r="D12" s="138"/>
      <c r="E12" s="138"/>
      <c r="F12" s="148"/>
      <c r="G12" s="140"/>
      <c r="H12" s="141"/>
      <c r="I12" s="141" t="s">
        <v>199</v>
      </c>
      <c r="J12" s="83"/>
      <c r="K12" s="142">
        <f>'3. Scénario E32b'!N14</f>
        <v>0</v>
      </c>
      <c r="L12" s="143">
        <f>'3. Scénario E32b'!O14</f>
        <v>0</v>
      </c>
      <c r="M12" s="144">
        <f t="shared" si="0"/>
        <v>3</v>
      </c>
      <c r="N12" s="144">
        <f t="shared" si="3"/>
        <v>0</v>
      </c>
      <c r="O12" s="144">
        <f t="shared" si="4"/>
        <v>0</v>
      </c>
      <c r="P12" s="145" t="str">
        <f t="shared" si="5"/>
        <v>0</v>
      </c>
      <c r="Q12" s="146" t="str">
        <f>IF(P12&lt;&gt;"0",(M12*P12/P19),"0")</f>
        <v>0</v>
      </c>
      <c r="R12" s="146" t="str">
        <f>IF(D12=R3,K12,"0")</f>
        <v>0</v>
      </c>
      <c r="S12" s="146" t="str">
        <f>IF(R12&lt;&gt;"0",(M12*R12/R19),"0")</f>
        <v>0</v>
      </c>
      <c r="T12" s="146" t="str">
        <f>IF(D12=T3,K12,"0")</f>
        <v>0</v>
      </c>
      <c r="U12" s="146" t="str">
        <f>IF(T12&lt;&gt;"0",(M12*T12/T19),"0")</f>
        <v>0</v>
      </c>
      <c r="V12" s="146" t="str">
        <f>IF(D12=V3,K12,"0")</f>
        <v>0</v>
      </c>
      <c r="W12" s="146" t="str">
        <f>IF(V12&lt;&gt;"0",(M12*V12/V19),"0")</f>
        <v>0</v>
      </c>
      <c r="X12" s="146" t="str">
        <f>IF(D12=X3,K12,"0")</f>
        <v>0</v>
      </c>
      <c r="Y12" s="146" t="str">
        <f>IF(X12&lt;&gt;"0",(M12*X12/X19),"0")</f>
        <v>0</v>
      </c>
      <c r="Z12" s="146" t="str">
        <f>IF(D12=Z3,K12,"0")</f>
        <v>0</v>
      </c>
      <c r="AA12" s="146" t="str">
        <f>IF(Z12&lt;&gt;"0",(M12*Z12/Z19),"0")</f>
        <v>0</v>
      </c>
      <c r="AB12" s="146" t="str">
        <f>IF(D12=AB3,K12,"0")</f>
        <v>0</v>
      </c>
      <c r="AC12" s="146" t="str">
        <f>IF(AB12&lt;&gt;"0",(M12*AB12/AB19),"0")</f>
        <v>0</v>
      </c>
      <c r="AD12" s="146" t="str">
        <f>IF(D12=AD3,K12,"0")</f>
        <v>0</v>
      </c>
      <c r="AE12" s="146" t="str">
        <f>IF(AD12&lt;&gt;"0",(M12*AD12/AD19),"0")</f>
        <v>0</v>
      </c>
      <c r="AF12" s="146" t="str">
        <f>IF(D12=AF3,K12,"0")</f>
        <v>0</v>
      </c>
      <c r="AG12" s="146" t="str">
        <f>IF(AF12&lt;&gt;"0",(M12*AF12/AF19),"0")</f>
        <v>0</v>
      </c>
      <c r="AH12" s="146" t="str">
        <f>IF(D12=Z3,K12,"0")</f>
        <v>0</v>
      </c>
      <c r="AI12" s="146" t="str">
        <f>IF(AH12&lt;&gt;"0",(M12*AH12/AH19),"0")</f>
        <v>0</v>
      </c>
      <c r="AJ12" s="146" t="str">
        <f>IF(D12=AJ3,K12,"0")</f>
        <v>0</v>
      </c>
      <c r="AK12" s="146" t="str">
        <f>IF(AJ12&lt;&gt;"0",(M12*AJ12/AJ19),"0")</f>
        <v>0</v>
      </c>
      <c r="AL12" s="146" t="str">
        <f>IF(D12=AL3,L12,"0")</f>
        <v>0</v>
      </c>
      <c r="AM12" s="146" t="str">
        <f>IF(AL12&lt;&gt;"0",(M12*AL12/AL19),"0")</f>
        <v>0</v>
      </c>
      <c r="AN12" s="146" t="str">
        <f>IF(D12=AN3,L12,"0")</f>
        <v>0</v>
      </c>
      <c r="AO12" s="146" t="str">
        <f>IF(AN12&lt;&gt;"0",(M12*AN12/AN19),"0")</f>
        <v>0</v>
      </c>
      <c r="AP12" s="146" t="str">
        <f>IF(D12=AP3,L12,"0")</f>
        <v>0</v>
      </c>
      <c r="AQ12" s="146" t="str">
        <f>IF(AP12&lt;&gt;"0",(M12*AP12/AP19),"0")</f>
        <v>0</v>
      </c>
      <c r="AR12" s="146" t="str">
        <f>IF(D12=AR3,L12,"0")</f>
        <v>0</v>
      </c>
      <c r="AS12" s="146" t="str">
        <f>IF(AR12&lt;&gt;"0",(M12*AR12/AR19),"0")</f>
        <v>0</v>
      </c>
      <c r="AT12" s="146" t="str">
        <f>IF(D12=AT3,L12,"0")</f>
        <v>0</v>
      </c>
      <c r="AU12" s="146" t="str">
        <f>IF(AT12&lt;&gt;"0",(M12*AT12/AT19),"0")</f>
        <v>0</v>
      </c>
      <c r="AV12" s="146" t="str">
        <f>IF(D12=AV3,L12,"0")</f>
        <v>0</v>
      </c>
      <c r="AW12" s="146" t="str">
        <f>IF(AV12&lt;&gt;"0",(M12*AV12/AV19),"0")</f>
        <v>0</v>
      </c>
      <c r="AX12" s="146" t="str">
        <f>IF(D12=AX3,L12,"0")</f>
        <v>0</v>
      </c>
      <c r="AY12" s="146" t="str">
        <f>IF(AX12&lt;&gt;"0",(M12*AX12/AX19),"0")</f>
        <v>0</v>
      </c>
      <c r="AZ12" s="146" t="str">
        <f>IF(D12=AZ3,L12,"0")</f>
        <v>0</v>
      </c>
      <c r="BA12" s="146" t="str">
        <f>IF(AZ12&lt;&gt;"0",(M12*AZ12/AZ19),"0")</f>
        <v>0</v>
      </c>
      <c r="BB12" s="146" t="str">
        <f>IF(D12=BB3,L12,"0")</f>
        <v>0</v>
      </c>
      <c r="BC12" s="146" t="str">
        <f>IF(BB12&lt;&gt;"0",(M12*BB12/BB19),"0")</f>
        <v>0</v>
      </c>
      <c r="BD12" s="146" t="str">
        <f>IF(D12=BD3,L12,"0")</f>
        <v>0</v>
      </c>
      <c r="BE12" s="146" t="str">
        <f>IF(BD12&lt;&gt;"0",(M12*BD12/BD19),"0")</f>
        <v>0</v>
      </c>
      <c r="BF12" s="146" t="str">
        <f>IF(D12=BF3,L12,"0")</f>
        <v>0</v>
      </c>
      <c r="BG12" s="146" t="str">
        <f>IF(BF12&lt;&gt;"0",(M12*BF12/BF19),"0")</f>
        <v>0</v>
      </c>
      <c r="BH12" s="146" t="str">
        <f>IF(D12=BH3,L12,"0")</f>
        <v>0</v>
      </c>
      <c r="BI12" s="146" t="str">
        <f>IF(BH12&lt;&gt;"0",(M12*BH12/BH19),"0")</f>
        <v>0</v>
      </c>
      <c r="BJ12" s="146" t="str">
        <f>IF(D12=BJ3,L12,"0")</f>
        <v>0</v>
      </c>
      <c r="BK12" s="146" t="str">
        <f>IF(BJ12&lt;&gt;"0",(M12*BJ12/BJ19),"0")</f>
        <v>0</v>
      </c>
      <c r="BL12" s="146" t="str">
        <f>IF(D12=BL3,L12,"0")</f>
        <v>0</v>
      </c>
      <c r="BM12" s="146" t="str">
        <f>IF(BL12&lt;&gt;"0",(M12*BL12/BL19),"0")</f>
        <v>0</v>
      </c>
      <c r="BN12" s="146" t="str">
        <f>IF(D12=BN3,L12,"0")</f>
        <v>0</v>
      </c>
      <c r="BO12" s="146" t="str">
        <f>IF(BN12&lt;&gt;"0",(M12*BN12/BN19),"0")</f>
        <v>0</v>
      </c>
      <c r="BP12" s="146" t="str">
        <f>IF(D12=BP3,L12,"0")</f>
        <v>0</v>
      </c>
      <c r="BQ12" s="146" t="str">
        <f>IF(BP12&lt;&gt;"0",(M12*BP12/BP19),"0")</f>
        <v>0</v>
      </c>
      <c r="BR12" s="146" t="str">
        <f>IF(D12=BR3,L12,"0")</f>
        <v>0</v>
      </c>
      <c r="BS12" s="146" t="str">
        <f>IF(BR12&lt;&gt;"0",(M12*BR12/BR19),"0")</f>
        <v>0</v>
      </c>
      <c r="BT12" s="146" t="str">
        <f>IF(D12=BT3,L12,"0")</f>
        <v>0</v>
      </c>
      <c r="BU12" s="146" t="str">
        <f>IF(BT12&lt;&gt;"0",(M12*BT12/BT19),"0")</f>
        <v>0</v>
      </c>
      <c r="BV12" s="146" t="str">
        <f>IF(D12=BV3,#REF!,"0")</f>
        <v>0</v>
      </c>
      <c r="BW12" s="146" t="str">
        <f>IF(BV12&lt;&gt;"0",(M12*BV12/BV19),"0")</f>
        <v>0</v>
      </c>
      <c r="BX12" s="146" t="str">
        <f>IF(D12=BX3,#REF!,"0")</f>
        <v>0</v>
      </c>
      <c r="BY12" s="146" t="str">
        <f>IF(BX12&lt;&gt;"0",(M12*BX12/BX19),"0")</f>
        <v>0</v>
      </c>
      <c r="BZ12" s="146" t="str">
        <f>IF(D12=BZ3,#REF!,"0")</f>
        <v>0</v>
      </c>
      <c r="CA12" s="146" t="str">
        <f>IF(BZ12&lt;&gt;"0",(M12*BZ12/BZ19),"0")</f>
        <v>0</v>
      </c>
      <c r="CB12" s="146" t="str">
        <f>IF(D12=CB3,L12,"0")</f>
        <v>0</v>
      </c>
      <c r="CC12" s="146" t="str">
        <f>IF(CB12&lt;&gt;"0",(M12*CB12/CB19),"0")</f>
        <v>0</v>
      </c>
      <c r="CD12" s="146" t="str">
        <f>IF(D12=CD3,#REF!,"0")</f>
        <v>0</v>
      </c>
      <c r="CE12" s="146" t="str">
        <f>IF(CD12&lt;&gt;"0",(M12*CD12/CD19),"0")</f>
        <v>0</v>
      </c>
      <c r="CF12" s="146" t="str">
        <f>IF(D12=CF3,#REF!,"0")</f>
        <v>0</v>
      </c>
      <c r="CG12" s="146" t="str">
        <f>IF(CF12&lt;&gt;"0",(M12*CF12/CF19),"0")</f>
        <v>0</v>
      </c>
      <c r="CH12" s="146" t="str">
        <f>IF(D12=CH3,#REF!,"0")</f>
        <v>0</v>
      </c>
      <c r="CI12" s="146" t="str">
        <f>IF(CH12&lt;&gt;"0",(M12*CH12/CH19),"0")</f>
        <v>0</v>
      </c>
      <c r="CJ12" s="146" t="str">
        <f>IF(D12=CJ3,#REF!,"0")</f>
        <v>0</v>
      </c>
      <c r="CK12" s="146" t="str">
        <f>IF(CJ12&lt;&gt;"0",(M12*CJ12/CJ19),"0")</f>
        <v>0</v>
      </c>
      <c r="CL12" s="146" t="str">
        <f>IF(D12=CL3,#REF!,"0")</f>
        <v>0</v>
      </c>
      <c r="CM12" s="146" t="str">
        <f>IF(CL12&lt;&gt;"0",(M12*CL12/CL19),"0")</f>
        <v>0</v>
      </c>
      <c r="CN12" s="146" t="str">
        <f>IF(D12=CN3,#REF!,"0")</f>
        <v>0</v>
      </c>
      <c r="CO12" s="146" t="str">
        <f>IF(CN12&lt;&gt;"0",(M12*CN12/CN19),"0")</f>
        <v>0</v>
      </c>
      <c r="CP12" s="146" t="str">
        <f>IF(D12=CP3,#REF!,"0")</f>
        <v>0</v>
      </c>
      <c r="CQ12" s="146" t="str">
        <f>IF(CP12&lt;&gt;"0",(M12*CP12/CP19),"0")</f>
        <v>0</v>
      </c>
      <c r="CR12" s="146" t="str">
        <f>IF(D12=CR3,#REF!,"0")</f>
        <v>0</v>
      </c>
      <c r="CS12" s="146" t="str">
        <f>IF(CR12&lt;&gt;"0",(M12*CR12/CR19),"0")</f>
        <v>0</v>
      </c>
      <c r="CT12" s="146" t="str">
        <f>IF(D12=CT3,#REF!,"0")</f>
        <v>0</v>
      </c>
      <c r="CU12" s="146" t="str">
        <f>IF(CT12&lt;&gt;"0",(M12*CT12/CT19),"0")</f>
        <v>0</v>
      </c>
      <c r="CV12" s="146" t="str">
        <f>IF(D12=CV3,#REF!,"0")</f>
        <v>0</v>
      </c>
      <c r="CW12" s="146" t="str">
        <f>IF(CV12&lt;&gt;"0",(M12*CV12/CV19),"0")</f>
        <v>0</v>
      </c>
      <c r="CX12" s="146" t="str">
        <f>IF(D12=CX3,#REF!,"0")</f>
        <v>0</v>
      </c>
      <c r="CY12" s="146" t="str">
        <f>IF(CX12&lt;&gt;"0",(M12*CX12/CX19),"0")</f>
        <v>0</v>
      </c>
      <c r="CZ12" s="146" t="str">
        <f>IF(D12=CZ3,#REF!,"0")</f>
        <v>0</v>
      </c>
      <c r="DA12" s="146" t="str">
        <f>IF(CZ12&lt;&gt;"0",(M12*CZ12/CZ19),"0")</f>
        <v>0</v>
      </c>
    </row>
    <row r="13" spans="2:105">
      <c r="B13" s="71"/>
      <c r="C13" s="138"/>
      <c r="D13" s="138"/>
      <c r="E13" s="138"/>
      <c r="F13" s="148"/>
      <c r="G13" s="140" t="s">
        <v>199</v>
      </c>
      <c r="H13" s="141"/>
      <c r="I13" s="141"/>
      <c r="J13" s="83"/>
      <c r="K13" s="142">
        <f>'3. Scénario E32b'!N15</f>
        <v>0</v>
      </c>
      <c r="L13" s="143">
        <f>'3. Scénario E32b'!O15</f>
        <v>0</v>
      </c>
      <c r="M13" s="144">
        <f t="shared" si="0"/>
        <v>1</v>
      </c>
      <c r="N13" s="144">
        <f t="shared" si="3"/>
        <v>0</v>
      </c>
      <c r="O13" s="144">
        <f t="shared" si="4"/>
        <v>0</v>
      </c>
      <c r="P13" s="145" t="str">
        <f t="shared" si="5"/>
        <v>0</v>
      </c>
      <c r="Q13" s="146" t="str">
        <f>IF(P13&lt;&gt;"0",(M13*P13/P19),"0")</f>
        <v>0</v>
      </c>
      <c r="R13" s="146" t="str">
        <f>IF(D13=R3,K13,"0")</f>
        <v>0</v>
      </c>
      <c r="S13" s="146" t="str">
        <f>IF(R13&lt;&gt;"0",(M13*R13/R19),"0")</f>
        <v>0</v>
      </c>
      <c r="T13" s="146" t="str">
        <f>IF(D13=T3,K13,"0")</f>
        <v>0</v>
      </c>
      <c r="U13" s="146" t="str">
        <f>IF(T13&lt;&gt;"0",(M13*T13/T19),"0")</f>
        <v>0</v>
      </c>
      <c r="V13" s="146" t="str">
        <f>IF(D13=V3,K13,"0")</f>
        <v>0</v>
      </c>
      <c r="W13" s="146" t="str">
        <f>IF(V13&lt;&gt;"0",(M13*V13/V19),"0")</f>
        <v>0</v>
      </c>
      <c r="X13" s="146" t="str">
        <f>IF(D13=X3,K13,"0")</f>
        <v>0</v>
      </c>
      <c r="Y13" s="146" t="str">
        <f>IF(X13&lt;&gt;"0",(M13*X13/X19),"0")</f>
        <v>0</v>
      </c>
      <c r="Z13" s="146" t="str">
        <f>IF(D13=Z3,K13,"0")</f>
        <v>0</v>
      </c>
      <c r="AA13" s="146" t="str">
        <f>IF(Z13&lt;&gt;"0",(M13*Z13/Z19),"0")</f>
        <v>0</v>
      </c>
      <c r="AB13" s="146" t="str">
        <f>IF(D13=AB3,K13,"0")</f>
        <v>0</v>
      </c>
      <c r="AC13" s="146" t="str">
        <f>IF(AB13&lt;&gt;"0",(M13*AB13/AB19),"0")</f>
        <v>0</v>
      </c>
      <c r="AD13" s="146" t="str">
        <f>IF(D13=AD3,K13,"0")</f>
        <v>0</v>
      </c>
      <c r="AE13" s="146" t="str">
        <f>IF(AD13&lt;&gt;"0",(M13*AD13/AD19),"0")</f>
        <v>0</v>
      </c>
      <c r="AF13" s="146" t="str">
        <f>IF(D13=AF3,K13,"0")</f>
        <v>0</v>
      </c>
      <c r="AG13" s="146" t="str">
        <f>IF(AF13&lt;&gt;"0",(M13*AF13/AF19),"0")</f>
        <v>0</v>
      </c>
      <c r="AH13" s="146" t="str">
        <f>IF(D13=Z3,K13,"0")</f>
        <v>0</v>
      </c>
      <c r="AI13" s="146" t="str">
        <f>IF(AH13&lt;&gt;"0",(M13*AH13/AH19),"0")</f>
        <v>0</v>
      </c>
      <c r="AJ13" s="146" t="str">
        <f>IF(D13=AJ3,K13,"0")</f>
        <v>0</v>
      </c>
      <c r="AK13" s="146" t="str">
        <f>IF(AJ13&lt;&gt;"0",(M13*AJ13/AJ19),"0")</f>
        <v>0</v>
      </c>
      <c r="AL13" s="146" t="str">
        <f>IF(D13=AL3,L13,"0")</f>
        <v>0</v>
      </c>
      <c r="AM13" s="146" t="str">
        <f>IF(AL13&lt;&gt;"0",(M13*AL13/AL19),"0")</f>
        <v>0</v>
      </c>
      <c r="AN13" s="146" t="str">
        <f>IF(D13=AN3,L13,"0")</f>
        <v>0</v>
      </c>
      <c r="AO13" s="146" t="str">
        <f>IF(AN13&lt;&gt;"0",(M13*AN13/AN19),"0")</f>
        <v>0</v>
      </c>
      <c r="AP13" s="146" t="str">
        <f>IF(D13=AP3,L13,"0")</f>
        <v>0</v>
      </c>
      <c r="AQ13" s="146" t="str">
        <f>IF(AP13&lt;&gt;"0",(M13*AP13/AP19),"0")</f>
        <v>0</v>
      </c>
      <c r="AR13" s="146" t="str">
        <f>IF(D13=AR3,L13,"0")</f>
        <v>0</v>
      </c>
      <c r="AS13" s="146" t="str">
        <f>IF(AR13&lt;&gt;"0",(M13*AR13/AR19),"0")</f>
        <v>0</v>
      </c>
      <c r="AT13" s="146" t="str">
        <f>IF(D13=AT3,L13,"0")</f>
        <v>0</v>
      </c>
      <c r="AU13" s="146" t="str">
        <f>IF(AT13&lt;&gt;"0",(M13*AT13/AT19),"0")</f>
        <v>0</v>
      </c>
      <c r="AV13" s="146" t="str">
        <f>IF(D13=AV3,L13,"0")</f>
        <v>0</v>
      </c>
      <c r="AW13" s="146" t="str">
        <f>IF(AV13&lt;&gt;"0",(M13*AV13/AV19),"0")</f>
        <v>0</v>
      </c>
      <c r="AX13" s="146" t="str">
        <f>IF(D13=AX3,L13,"0")</f>
        <v>0</v>
      </c>
      <c r="AY13" s="146" t="str">
        <f>IF(AX13&lt;&gt;"0",(M13*AX13/AX19),"0")</f>
        <v>0</v>
      </c>
      <c r="AZ13" s="146" t="str">
        <f>IF(D13=AZ3,L13,"0")</f>
        <v>0</v>
      </c>
      <c r="BA13" s="146" t="str">
        <f>IF(AZ13&lt;&gt;"0",(M13*AZ13/AZ19),"0")</f>
        <v>0</v>
      </c>
      <c r="BB13" s="146" t="str">
        <f>IF(D13=BB3,L13,"0")</f>
        <v>0</v>
      </c>
      <c r="BC13" s="146" t="str">
        <f>IF(BB13&lt;&gt;"0",(M13*BB13/BB19),"0")</f>
        <v>0</v>
      </c>
      <c r="BD13" s="146" t="str">
        <f>IF(D13=BD3,L13,"0")</f>
        <v>0</v>
      </c>
      <c r="BE13" s="146" t="str">
        <f>IF(BD13&lt;&gt;"0",(M13*BD13/BD19),"0")</f>
        <v>0</v>
      </c>
      <c r="BF13" s="146" t="str">
        <f>IF(D13=BF3,L13,"0")</f>
        <v>0</v>
      </c>
      <c r="BG13" s="146" t="str">
        <f>IF(BF13&lt;&gt;"0",(M13*BF13/BF19),"0")</f>
        <v>0</v>
      </c>
      <c r="BH13" s="146" t="str">
        <f>IF(D13=BH3,L13,"0")</f>
        <v>0</v>
      </c>
      <c r="BI13" s="146" t="str">
        <f>IF(BH13&lt;&gt;"0",(M13*BH13/BH19),"0")</f>
        <v>0</v>
      </c>
      <c r="BJ13" s="146" t="str">
        <f>IF(D13=BJ3,L13,"0")</f>
        <v>0</v>
      </c>
      <c r="BK13" s="146" t="str">
        <f>IF(BJ13&lt;&gt;"0",(M13*BJ13/BJ19),"0")</f>
        <v>0</v>
      </c>
      <c r="BL13" s="146" t="str">
        <f>IF(D13=BL3,L13,"0")</f>
        <v>0</v>
      </c>
      <c r="BM13" s="146" t="str">
        <f>IF(BL13&lt;&gt;"0",(M13*BL13/BL19),"0")</f>
        <v>0</v>
      </c>
      <c r="BN13" s="146" t="str">
        <f>IF(D13=BN3,L13,"0")</f>
        <v>0</v>
      </c>
      <c r="BO13" s="146" t="str">
        <f>IF(BN13&lt;&gt;"0",(M13*BN13/BN19),"0")</f>
        <v>0</v>
      </c>
      <c r="BP13" s="146" t="str">
        <f>IF(D13=BP3,L13,"0")</f>
        <v>0</v>
      </c>
      <c r="BQ13" s="146" t="str">
        <f>IF(BP13&lt;&gt;"0",(M13*BP13/BP19),"0")</f>
        <v>0</v>
      </c>
      <c r="BR13" s="146" t="str">
        <f>IF(D13=BR3,L13,"0")</f>
        <v>0</v>
      </c>
      <c r="BS13" s="146" t="str">
        <f>IF(BR13&lt;&gt;"0",(M13*BR13/BR19),"0")</f>
        <v>0</v>
      </c>
      <c r="BT13" s="146" t="str">
        <f>IF(D13=BT3,L13,"0")</f>
        <v>0</v>
      </c>
      <c r="BU13" s="146" t="str">
        <f>IF(BT13&lt;&gt;"0",(M13*BT13/BT19),"0")</f>
        <v>0</v>
      </c>
      <c r="BV13" s="146" t="str">
        <f>IF(D13=BV3,#REF!,"0")</f>
        <v>0</v>
      </c>
      <c r="BW13" s="146" t="str">
        <f>IF(BV13&lt;&gt;"0",(M13*BV13/BV19),"0")</f>
        <v>0</v>
      </c>
      <c r="BX13" s="146" t="str">
        <f>IF(D13=BX3,#REF!,"0")</f>
        <v>0</v>
      </c>
      <c r="BY13" s="146" t="str">
        <f>IF(BX13&lt;&gt;"0",(M13*BX13/BX19),"0")</f>
        <v>0</v>
      </c>
      <c r="BZ13" s="146" t="str">
        <f>IF(D13=BZ3,#REF!,"0")</f>
        <v>0</v>
      </c>
      <c r="CA13" s="146" t="str">
        <f>IF(BZ13&lt;&gt;"0",(M13*BZ13/BZ19),"0")</f>
        <v>0</v>
      </c>
      <c r="CB13" s="146" t="str">
        <f>IF(D13=CB3,L13,"0")</f>
        <v>0</v>
      </c>
      <c r="CC13" s="146" t="str">
        <f>IF(CB13&lt;&gt;"0",(M13*CB13/CB19),"0")</f>
        <v>0</v>
      </c>
      <c r="CD13" s="146" t="str">
        <f>IF(D13=CD3,#REF!,"0")</f>
        <v>0</v>
      </c>
      <c r="CE13" s="146" t="str">
        <f>IF(CD13&lt;&gt;"0",(M13*CD13/CD19),"0")</f>
        <v>0</v>
      </c>
      <c r="CF13" s="146" t="str">
        <f>IF(D13=CF3,#REF!,"0")</f>
        <v>0</v>
      </c>
      <c r="CG13" s="146" t="str">
        <f>IF(CF13&lt;&gt;"0",(M13*CF13/CF19),"0")</f>
        <v>0</v>
      </c>
      <c r="CH13" s="146" t="str">
        <f>IF(D13=CH3,#REF!,"0")</f>
        <v>0</v>
      </c>
      <c r="CI13" s="146" t="str">
        <f>IF(CH13&lt;&gt;"0",(M13*CH13/CH19),"0")</f>
        <v>0</v>
      </c>
      <c r="CJ13" s="146" t="str">
        <f>IF(D13=CJ3,#REF!,"0")</f>
        <v>0</v>
      </c>
      <c r="CK13" s="146" t="str">
        <f>IF(CJ13&lt;&gt;"0",(M13*CJ13/CJ19),"0")</f>
        <v>0</v>
      </c>
      <c r="CL13" s="146" t="str">
        <f>IF(D13=CL3,#REF!,"0")</f>
        <v>0</v>
      </c>
      <c r="CM13" s="146" t="str">
        <f>IF(CL13&lt;&gt;"0",(M13*CL13/CL19),"0")</f>
        <v>0</v>
      </c>
      <c r="CN13" s="146" t="str">
        <f>IF(D13=CN3,#REF!,"0")</f>
        <v>0</v>
      </c>
      <c r="CO13" s="146" t="str">
        <f>IF(CN13&lt;&gt;"0",(M13*CN13/CN19),"0")</f>
        <v>0</v>
      </c>
      <c r="CP13" s="146" t="str">
        <f>IF(D13=CP3,#REF!,"0")</f>
        <v>0</v>
      </c>
      <c r="CQ13" s="146" t="str">
        <f>IF(CP13&lt;&gt;"0",(M13*CP13/CP19),"0")</f>
        <v>0</v>
      </c>
      <c r="CR13" s="146" t="str">
        <f>IF(D13=CR3,#REF!,"0")</f>
        <v>0</v>
      </c>
      <c r="CS13" s="146" t="str">
        <f>IF(CR13&lt;&gt;"0",(M13*CR13/CR19),"0")</f>
        <v>0</v>
      </c>
      <c r="CT13" s="146" t="str">
        <f>IF(D13=CT3,#REF!,"0")</f>
        <v>0</v>
      </c>
      <c r="CU13" s="146" t="str">
        <f>IF(CT13&lt;&gt;"0",(M13*CT13/CT19),"0")</f>
        <v>0</v>
      </c>
      <c r="CV13" s="146" t="str">
        <f>IF(D13=CV3,#REF!,"0")</f>
        <v>0</v>
      </c>
      <c r="CW13" s="146" t="str">
        <f>IF(CV13&lt;&gt;"0",(M13*CV13/CV19),"0")</f>
        <v>0</v>
      </c>
      <c r="CX13" s="146" t="str">
        <f>IF(D13=CX3,#REF!,"0")</f>
        <v>0</v>
      </c>
      <c r="CY13" s="146" t="str">
        <f>IF(CX13&lt;&gt;"0",(M13*CX13/CX19),"0")</f>
        <v>0</v>
      </c>
      <c r="CZ13" s="146" t="str">
        <f>IF(D13=CZ3,#REF!,"0")</f>
        <v>0</v>
      </c>
      <c r="DA13" s="146" t="str">
        <f>IF(CZ13&lt;&gt;"0",(M13*CZ13/CZ19),"0")</f>
        <v>0</v>
      </c>
    </row>
    <row r="14" spans="2:105">
      <c r="B14" s="71"/>
      <c r="C14" s="138"/>
      <c r="D14" s="138"/>
      <c r="E14" s="138"/>
      <c r="F14" s="148"/>
      <c r="G14" s="140" t="s">
        <v>199</v>
      </c>
      <c r="H14" s="141"/>
      <c r="I14" s="141"/>
      <c r="J14" s="83"/>
      <c r="K14" s="142">
        <f>'3. Scénario E32b'!N16</f>
        <v>0</v>
      </c>
      <c r="L14" s="143">
        <f>'3. Scénario E32b'!O16</f>
        <v>0</v>
      </c>
      <c r="M14" s="144">
        <f t="shared" si="0"/>
        <v>1</v>
      </c>
      <c r="N14" s="144">
        <f t="shared" si="3"/>
        <v>0</v>
      </c>
      <c r="O14" s="144">
        <f t="shared" si="4"/>
        <v>0</v>
      </c>
      <c r="P14" s="145" t="str">
        <f t="shared" si="5"/>
        <v>0</v>
      </c>
      <c r="Q14" s="146" t="str">
        <f>IF(P14&lt;&gt;"0",(M14*P14/P19),"0")</f>
        <v>0</v>
      </c>
      <c r="R14" s="146" t="str">
        <f>IF(D14=R3,K14,"0")</f>
        <v>0</v>
      </c>
      <c r="S14" s="146" t="str">
        <f>IF(R14&lt;&gt;"0",(M14*R14/R19),"0")</f>
        <v>0</v>
      </c>
      <c r="T14" s="146" t="str">
        <f>IF(D14=T3,K14,"0")</f>
        <v>0</v>
      </c>
      <c r="U14" s="146" t="str">
        <f>IF(T14&lt;&gt;"0",(M14*T14/T19),"0")</f>
        <v>0</v>
      </c>
      <c r="V14" s="146" t="str">
        <f>IF(D14=V3,K14,"0")</f>
        <v>0</v>
      </c>
      <c r="W14" s="146" t="str">
        <f>IF(V14&lt;&gt;"0",(M14*V14/V19),"0")</f>
        <v>0</v>
      </c>
      <c r="X14" s="146" t="str">
        <f>IF(D14=X3,K14,"0")</f>
        <v>0</v>
      </c>
      <c r="Y14" s="146" t="str">
        <f>IF(X14&lt;&gt;"0",(M14*X14/X19),"0")</f>
        <v>0</v>
      </c>
      <c r="Z14" s="146" t="str">
        <f>IF(D14=Z3,K14,"0")</f>
        <v>0</v>
      </c>
      <c r="AA14" s="146" t="str">
        <f>IF(Z14&lt;&gt;"0",(M14*Z14/Z19),"0")</f>
        <v>0</v>
      </c>
      <c r="AB14" s="146" t="str">
        <f>IF(D14=AB3,K14,"0")</f>
        <v>0</v>
      </c>
      <c r="AC14" s="146" t="str">
        <f>IF(AB14&lt;&gt;"0",(M14*AB14/AB19),"0")</f>
        <v>0</v>
      </c>
      <c r="AD14" s="146" t="str">
        <f>IF(D14=AD3,K14,"0")</f>
        <v>0</v>
      </c>
      <c r="AE14" s="146" t="str">
        <f>IF(AD14&lt;&gt;"0",(M14*AD14/AD19),"0")</f>
        <v>0</v>
      </c>
      <c r="AF14" s="146" t="str">
        <f>IF(D14=AF3,K14,"0")</f>
        <v>0</v>
      </c>
      <c r="AG14" s="146" t="str">
        <f>IF(AF14&lt;&gt;"0",(M14*AF14/AF19),"0")</f>
        <v>0</v>
      </c>
      <c r="AH14" s="146" t="str">
        <f>IF(D14=Z3,K14,"0")</f>
        <v>0</v>
      </c>
      <c r="AI14" s="146" t="str">
        <f>IF(AH14&lt;&gt;"0",(M14*AH14/AH19),"0")</f>
        <v>0</v>
      </c>
      <c r="AJ14" s="146" t="str">
        <f>IF(D14=AJ3,K14,"0")</f>
        <v>0</v>
      </c>
      <c r="AK14" s="146" t="str">
        <f>IF(AJ14&lt;&gt;"0",(M14*AJ14/AJ19),"0")</f>
        <v>0</v>
      </c>
      <c r="AL14" s="146" t="str">
        <f>IF(D14=AL3,L14,"0")</f>
        <v>0</v>
      </c>
      <c r="AM14" s="146" t="str">
        <f>IF(AL14&lt;&gt;"0",(M14*AL14/AL19),"0")</f>
        <v>0</v>
      </c>
      <c r="AN14" s="146" t="str">
        <f>IF(D14=AN3,L14,"0")</f>
        <v>0</v>
      </c>
      <c r="AO14" s="146" t="str">
        <f>IF(AN14&lt;&gt;"0",(M14*AN14/AN19),"0")</f>
        <v>0</v>
      </c>
      <c r="AP14" s="146" t="str">
        <f>IF(D14=AP3,L14,"0")</f>
        <v>0</v>
      </c>
      <c r="AQ14" s="146" t="str">
        <f>IF(AP14&lt;&gt;"0",(M14*AP14/AP19),"0")</f>
        <v>0</v>
      </c>
      <c r="AR14" s="146" t="str">
        <f>IF(D14=AR3,L14,"0")</f>
        <v>0</v>
      </c>
      <c r="AS14" s="146" t="str">
        <f>IF(AR14&lt;&gt;"0",(M14*AR14/AR19),"0")</f>
        <v>0</v>
      </c>
      <c r="AT14" s="146" t="str">
        <f>IF(D14=AT3,L14,"0")</f>
        <v>0</v>
      </c>
      <c r="AU14" s="146" t="str">
        <f>IF(AT14&lt;&gt;"0",(M14*AT14/AT19),"0")</f>
        <v>0</v>
      </c>
      <c r="AV14" s="146" t="str">
        <f>IF(D14=AV3,L14,"0")</f>
        <v>0</v>
      </c>
      <c r="AW14" s="146" t="str">
        <f>IF(AV14&lt;&gt;"0",(M14*AV14/AV19),"0")</f>
        <v>0</v>
      </c>
      <c r="AX14" s="146" t="str">
        <f>IF(D14=AX3,L14,"0")</f>
        <v>0</v>
      </c>
      <c r="AY14" s="146" t="str">
        <f>IF(AX14&lt;&gt;"0",(M14*AX14/AX19),"0")</f>
        <v>0</v>
      </c>
      <c r="AZ14" s="146" t="str">
        <f>IF(D14=AZ3,L14,"0")</f>
        <v>0</v>
      </c>
      <c r="BA14" s="146" t="str">
        <f>IF(AZ14&lt;&gt;"0",(M14*AZ14/AZ19),"0")</f>
        <v>0</v>
      </c>
      <c r="BB14" s="146" t="str">
        <f>IF(D14=BB3,L14,"0")</f>
        <v>0</v>
      </c>
      <c r="BC14" s="146" t="str">
        <f>IF(BB14&lt;&gt;"0",(M14*BB14/BB19),"0")</f>
        <v>0</v>
      </c>
      <c r="BD14" s="146" t="str">
        <f>IF(D14=BD3,L14,"0")</f>
        <v>0</v>
      </c>
      <c r="BE14" s="146" t="str">
        <f>IF(BD14&lt;&gt;"0",(M14*BD14/BD19),"0")</f>
        <v>0</v>
      </c>
      <c r="BF14" s="146" t="str">
        <f>IF(D14=BF3,L14,"0")</f>
        <v>0</v>
      </c>
      <c r="BG14" s="146" t="str">
        <f>IF(BF14&lt;&gt;"0",(M14*BF14/BF19),"0")</f>
        <v>0</v>
      </c>
      <c r="BH14" s="146" t="str">
        <f>IF(D14=BH3,L14,"0")</f>
        <v>0</v>
      </c>
      <c r="BI14" s="146" t="str">
        <f>IF(BH14&lt;&gt;"0",(M14*BH14/BH19),"0")</f>
        <v>0</v>
      </c>
      <c r="BJ14" s="146" t="str">
        <f>IF(D14=BJ3,L14,"0")</f>
        <v>0</v>
      </c>
      <c r="BK14" s="146" t="str">
        <f>IF(BJ14&lt;&gt;"0",(M14*BJ14/BJ19),"0")</f>
        <v>0</v>
      </c>
      <c r="BL14" s="146" t="str">
        <f>IF(D14=BL3,L14,"0")</f>
        <v>0</v>
      </c>
      <c r="BM14" s="146" t="str">
        <f>IF(BL14&lt;&gt;"0",(M14*BL14/BL19),"0")</f>
        <v>0</v>
      </c>
      <c r="BN14" s="146" t="str">
        <f>IF(D14=BN3,L14,"0")</f>
        <v>0</v>
      </c>
      <c r="BO14" s="146" t="str">
        <f>IF(BN14&lt;&gt;"0",(M14*BN14/BN19),"0")</f>
        <v>0</v>
      </c>
      <c r="BP14" s="146" t="str">
        <f>IF(D14=BP3,L14,"0")</f>
        <v>0</v>
      </c>
      <c r="BQ14" s="146" t="str">
        <f>IF(BP14&lt;&gt;"0",(M14*BP14/BP19),"0")</f>
        <v>0</v>
      </c>
      <c r="BR14" s="146" t="str">
        <f>IF(D14=BR3,L14,"0")</f>
        <v>0</v>
      </c>
      <c r="BS14" s="146" t="str">
        <f>IF(BR14&lt;&gt;"0",(M14*BR14/BR19),"0")</f>
        <v>0</v>
      </c>
      <c r="BT14" s="146" t="str">
        <f>IF(D14=BT3,L14,"0")</f>
        <v>0</v>
      </c>
      <c r="BU14" s="146" t="str">
        <f>IF(BT14&lt;&gt;"0",(M14*BT14/BT19),"0")</f>
        <v>0</v>
      </c>
      <c r="BV14" s="146" t="str">
        <f>IF(D14=BV3,#REF!,"0")</f>
        <v>0</v>
      </c>
      <c r="BW14" s="146" t="str">
        <f>IF(BV14&lt;&gt;"0",(M14*BV14/BV19),"0")</f>
        <v>0</v>
      </c>
      <c r="BX14" s="146" t="str">
        <f>IF(D14=BX3,#REF!,"0")</f>
        <v>0</v>
      </c>
      <c r="BY14" s="146" t="str">
        <f>IF(BX14&lt;&gt;"0",(M14*BX14/BX19),"0")</f>
        <v>0</v>
      </c>
      <c r="BZ14" s="146" t="str">
        <f>IF(D14=BZ3,#REF!,"0")</f>
        <v>0</v>
      </c>
      <c r="CA14" s="146" t="str">
        <f>IF(BZ14&lt;&gt;"0",(M14*BZ14/BZ19),"0")</f>
        <v>0</v>
      </c>
      <c r="CB14" s="146" t="str">
        <f>IF(D14=CB3,L14,"0")</f>
        <v>0</v>
      </c>
      <c r="CC14" s="146" t="str">
        <f>IF(CB14&lt;&gt;"0",(M14*CB14/CB19),"0")</f>
        <v>0</v>
      </c>
      <c r="CD14" s="146" t="str">
        <f>IF(D14=CD3,#REF!,"0")</f>
        <v>0</v>
      </c>
      <c r="CE14" s="146" t="str">
        <f>IF(CD14&lt;&gt;"0",(M14*CD14/CD19),"0")</f>
        <v>0</v>
      </c>
      <c r="CF14" s="146" t="str">
        <f>IF(D14=CF3,#REF!,"0")</f>
        <v>0</v>
      </c>
      <c r="CG14" s="146" t="str">
        <f>IF(CF14&lt;&gt;"0",(M14*CF14/CF19),"0")</f>
        <v>0</v>
      </c>
      <c r="CH14" s="146" t="str">
        <f>IF(D14=CH3,#REF!,"0")</f>
        <v>0</v>
      </c>
      <c r="CI14" s="146" t="str">
        <f>IF(CH14&lt;&gt;"0",(M14*CH14/CH19),"0")</f>
        <v>0</v>
      </c>
      <c r="CJ14" s="146" t="str">
        <f>IF(D14=CJ3,#REF!,"0")</f>
        <v>0</v>
      </c>
      <c r="CK14" s="146" t="str">
        <f>IF(CJ14&lt;&gt;"0",(M14*CJ14/CJ19),"0")</f>
        <v>0</v>
      </c>
      <c r="CL14" s="146" t="str">
        <f>IF(D14=CL3,#REF!,"0")</f>
        <v>0</v>
      </c>
      <c r="CM14" s="146" t="str">
        <f>IF(CL14&lt;&gt;"0",(M14*CL14/CL19),"0")</f>
        <v>0</v>
      </c>
      <c r="CN14" s="146" t="str">
        <f>IF(D14=CN3,#REF!,"0")</f>
        <v>0</v>
      </c>
      <c r="CO14" s="146" t="str">
        <f>IF(CN14&lt;&gt;"0",(M14*CN14/CN19),"0")</f>
        <v>0</v>
      </c>
      <c r="CP14" s="146" t="str">
        <f>IF(D14=CP3,#REF!,"0")</f>
        <v>0</v>
      </c>
      <c r="CQ14" s="146" t="str">
        <f>IF(CP14&lt;&gt;"0",(M14*CP14/CP19),"0")</f>
        <v>0</v>
      </c>
      <c r="CR14" s="146" t="str">
        <f>IF(D14=CR3,#REF!,"0")</f>
        <v>0</v>
      </c>
      <c r="CS14" s="146" t="str">
        <f>IF(CR14&lt;&gt;"0",(M14*CR14/CR19),"0")</f>
        <v>0</v>
      </c>
      <c r="CT14" s="146" t="str">
        <f>IF(D14=CT3,#REF!,"0")</f>
        <v>0</v>
      </c>
      <c r="CU14" s="146" t="str">
        <f>IF(CT14&lt;&gt;"0",(M14*CT14/CT19),"0")</f>
        <v>0</v>
      </c>
      <c r="CV14" s="146" t="str">
        <f>IF(D14=CV3,#REF!,"0")</f>
        <v>0</v>
      </c>
      <c r="CW14" s="146" t="str">
        <f>IF(CV14&lt;&gt;"0",(M14*CV14/CV19),"0")</f>
        <v>0</v>
      </c>
      <c r="CX14" s="146" t="str">
        <f>IF(D14=CX3,#REF!,"0")</f>
        <v>0</v>
      </c>
      <c r="CY14" s="146" t="str">
        <f>IF(CX14&lt;&gt;"0",(M14*CX14/CX19),"0")</f>
        <v>0</v>
      </c>
      <c r="CZ14" s="146" t="str">
        <f>IF(D14=CZ3,#REF!,"0")</f>
        <v>0</v>
      </c>
      <c r="DA14" s="146" t="str">
        <f>IF(CZ14&lt;&gt;"0",(M14*CZ14/CZ19),"0")</f>
        <v>0</v>
      </c>
    </row>
    <row r="15" spans="2:105">
      <c r="B15" s="71"/>
      <c r="C15" s="138"/>
      <c r="D15" s="138"/>
      <c r="E15" s="138"/>
      <c r="F15" s="148"/>
      <c r="G15" s="140"/>
      <c r="H15" s="141" t="s">
        <v>199</v>
      </c>
      <c r="I15" s="141"/>
      <c r="J15" s="83"/>
      <c r="K15" s="142">
        <f>'3. Scénario E32b'!N17</f>
        <v>0</v>
      </c>
      <c r="L15" s="143">
        <f>'3. Scénario E32b'!O17</f>
        <v>0</v>
      </c>
      <c r="M15" s="144">
        <f t="shared" si="0"/>
        <v>2</v>
      </c>
      <c r="N15" s="144">
        <f t="shared" si="3"/>
        <v>0</v>
      </c>
      <c r="O15" s="144">
        <f t="shared" si="4"/>
        <v>0</v>
      </c>
      <c r="P15" s="145" t="str">
        <f t="shared" si="5"/>
        <v>0</v>
      </c>
      <c r="Q15" s="146" t="str">
        <f>IF(P15&lt;&gt;"0",(M15*P15/P19),"0")</f>
        <v>0</v>
      </c>
      <c r="R15" s="146" t="str">
        <f>IF(D15=R3,K15,"0")</f>
        <v>0</v>
      </c>
      <c r="S15" s="146" t="str">
        <f>IF(R15&lt;&gt;"0",(M15*R15/R19),"0")</f>
        <v>0</v>
      </c>
      <c r="T15" s="146" t="str">
        <f>IF(D15=T3,K15,"0")</f>
        <v>0</v>
      </c>
      <c r="U15" s="146" t="str">
        <f>IF(T15&lt;&gt;"0",(M15*T15/T19),"0")</f>
        <v>0</v>
      </c>
      <c r="V15" s="146" t="str">
        <f>IF(D15=V3,K15,"0")</f>
        <v>0</v>
      </c>
      <c r="W15" s="146" t="str">
        <f>IF(V15&lt;&gt;"0",(M15*V15/V19),"0")</f>
        <v>0</v>
      </c>
      <c r="X15" s="146" t="str">
        <f>IF(D15=X3,K15,"0")</f>
        <v>0</v>
      </c>
      <c r="Y15" s="146" t="str">
        <f>IF(X15&lt;&gt;"0",(M15*X15/X19),"0")</f>
        <v>0</v>
      </c>
      <c r="Z15" s="146" t="str">
        <f>IF(D15=Z3,K15,"0")</f>
        <v>0</v>
      </c>
      <c r="AA15" s="146" t="str">
        <f>IF(Z15&lt;&gt;"0",(M15*Z15/Z19),"0")</f>
        <v>0</v>
      </c>
      <c r="AB15" s="146" t="str">
        <f>IF(D15=AB3,K15,"0")</f>
        <v>0</v>
      </c>
      <c r="AC15" s="146" t="str">
        <f>IF(AB15&lt;&gt;"0",(M15*AB15/AB19),"0")</f>
        <v>0</v>
      </c>
      <c r="AD15" s="146" t="str">
        <f>IF(D15=AD3,K15,"0")</f>
        <v>0</v>
      </c>
      <c r="AE15" s="146" t="str">
        <f>IF(AD15&lt;&gt;"0",(M15*AD15/AD19),"0")</f>
        <v>0</v>
      </c>
      <c r="AF15" s="146" t="str">
        <f>IF(D15=AF3,K15,"0")</f>
        <v>0</v>
      </c>
      <c r="AG15" s="146" t="str">
        <f>IF(AF15&lt;&gt;"0",(M15*AF15/AF19),"0")</f>
        <v>0</v>
      </c>
      <c r="AH15" s="146" t="str">
        <f>IF(D15=Z3,K15,"0")</f>
        <v>0</v>
      </c>
      <c r="AI15" s="146" t="str">
        <f>IF(AH15&lt;&gt;"0",(M15*AH15/AH19),"0")</f>
        <v>0</v>
      </c>
      <c r="AJ15" s="146" t="str">
        <f>IF(D15=AJ3,K15,"0")</f>
        <v>0</v>
      </c>
      <c r="AK15" s="146" t="str">
        <f>IF(AJ15&lt;&gt;"0",(M15*AJ15/AJ19),"0")</f>
        <v>0</v>
      </c>
      <c r="AL15" s="146" t="str">
        <f>IF(D15=AL3,L15,"0")</f>
        <v>0</v>
      </c>
      <c r="AM15" s="146" t="str">
        <f>IF(AL15&lt;&gt;"0",(M15*AL15/AL19),"0")</f>
        <v>0</v>
      </c>
      <c r="AN15" s="146" t="str">
        <f>IF(D15=AN3,L15,"0")</f>
        <v>0</v>
      </c>
      <c r="AO15" s="146" t="str">
        <f>IF(AN15&lt;&gt;"0",(M15*AN15/AN19),"0")</f>
        <v>0</v>
      </c>
      <c r="AP15" s="146" t="str">
        <f>IF(D15=AP3,L15,"0")</f>
        <v>0</v>
      </c>
      <c r="AQ15" s="146" t="str">
        <f>IF(AP15&lt;&gt;"0",(M15*AP15/AP19),"0")</f>
        <v>0</v>
      </c>
      <c r="AR15" s="146" t="str">
        <f>IF(D15=AR3,L15,"0")</f>
        <v>0</v>
      </c>
      <c r="AS15" s="146" t="str">
        <f>IF(AR15&lt;&gt;"0",(M15*AR15/AR19),"0")</f>
        <v>0</v>
      </c>
      <c r="AT15" s="146" t="str">
        <f>IF(D15=AT3,L15,"0")</f>
        <v>0</v>
      </c>
      <c r="AU15" s="146" t="str">
        <f>IF(AT15&lt;&gt;"0",(M15*AT15/AT19),"0")</f>
        <v>0</v>
      </c>
      <c r="AV15" s="146" t="str">
        <f>IF(D15=AV3,L15,"0")</f>
        <v>0</v>
      </c>
      <c r="AW15" s="146" t="str">
        <f>IF(AV15&lt;&gt;"0",(M15*AV15/AV19),"0")</f>
        <v>0</v>
      </c>
      <c r="AX15" s="146" t="str">
        <f>IF(D15=AX3,L15,"0")</f>
        <v>0</v>
      </c>
      <c r="AY15" s="146" t="str">
        <f>IF(AX15&lt;&gt;"0",(M15*AX15/AX19),"0")</f>
        <v>0</v>
      </c>
      <c r="AZ15" s="146" t="str">
        <f>IF(D15=AZ3,L15,"0")</f>
        <v>0</v>
      </c>
      <c r="BA15" s="146" t="str">
        <f>IF(AZ15&lt;&gt;"0",(M15*AZ15/AZ19),"0")</f>
        <v>0</v>
      </c>
      <c r="BB15" s="146" t="str">
        <f>IF(D15=BB3,L15,"0")</f>
        <v>0</v>
      </c>
      <c r="BC15" s="146" t="str">
        <f>IF(BB15&lt;&gt;"0",(M15*BB15/BB19),"0")</f>
        <v>0</v>
      </c>
      <c r="BD15" s="146" t="str">
        <f>IF(D15=BD3,L15,"0")</f>
        <v>0</v>
      </c>
      <c r="BE15" s="146" t="str">
        <f>IF(BD15&lt;&gt;"0",(M15*BD15/BD19),"0")</f>
        <v>0</v>
      </c>
      <c r="BF15" s="146" t="str">
        <f>IF(D15=BF3,L15,"0")</f>
        <v>0</v>
      </c>
      <c r="BG15" s="146" t="str">
        <f>IF(BF15&lt;&gt;"0",(M15*BF15/BF19),"0")</f>
        <v>0</v>
      </c>
      <c r="BH15" s="146" t="str">
        <f>IF(D15=BH3,L15,"0")</f>
        <v>0</v>
      </c>
      <c r="BI15" s="146" t="str">
        <f>IF(BH15&lt;&gt;"0",(M15*BH15/BH19),"0")</f>
        <v>0</v>
      </c>
      <c r="BJ15" s="146" t="str">
        <f>IF(D15=BJ3,L15,"0")</f>
        <v>0</v>
      </c>
      <c r="BK15" s="146" t="str">
        <f>IF(BJ15&lt;&gt;"0",(M15*BJ15/BJ19),"0")</f>
        <v>0</v>
      </c>
      <c r="BL15" s="146" t="str">
        <f>IF(D15=BL3,L15,"0")</f>
        <v>0</v>
      </c>
      <c r="BM15" s="146" t="str">
        <f>IF(BL15&lt;&gt;"0",(M15*BL15/BL19),"0")</f>
        <v>0</v>
      </c>
      <c r="BN15" s="146" t="str">
        <f>IF(D15=BN3,L15,"0")</f>
        <v>0</v>
      </c>
      <c r="BO15" s="146" t="str">
        <f>IF(BN15&lt;&gt;"0",(M15*BN15/BN19),"0")</f>
        <v>0</v>
      </c>
      <c r="BP15" s="146" t="str">
        <f>IF(D15=BP3,L15,"0")</f>
        <v>0</v>
      </c>
      <c r="BQ15" s="146" t="str">
        <f>IF(BP15&lt;&gt;"0",(M15*BP15/BP19),"0")</f>
        <v>0</v>
      </c>
      <c r="BR15" s="146" t="str">
        <f>IF(D15=BR3,L15,"0")</f>
        <v>0</v>
      </c>
      <c r="BS15" s="146" t="str">
        <f>IF(BR15&lt;&gt;"0",(M15*BR15/BR19),"0")</f>
        <v>0</v>
      </c>
      <c r="BT15" s="146" t="str">
        <f>IF(D15=BT3,L15,"0")</f>
        <v>0</v>
      </c>
      <c r="BU15" s="146" t="str">
        <f>IF(BT15&lt;&gt;"0",(M15*BT15/BT19),"0")</f>
        <v>0</v>
      </c>
      <c r="BV15" s="146" t="str">
        <f>IF(D15=BV3,#REF!,"0")</f>
        <v>0</v>
      </c>
      <c r="BW15" s="146" t="str">
        <f>IF(BV15&lt;&gt;"0",(M15*BV15/BV19),"0")</f>
        <v>0</v>
      </c>
      <c r="BX15" s="146" t="str">
        <f>IF(D15=BX3,#REF!,"0")</f>
        <v>0</v>
      </c>
      <c r="BY15" s="146" t="str">
        <f>IF(BX15&lt;&gt;"0",(M15*BX15/BX19),"0")</f>
        <v>0</v>
      </c>
      <c r="BZ15" s="146" t="str">
        <f>IF(D15=BZ3,#REF!,"0")</f>
        <v>0</v>
      </c>
      <c r="CA15" s="146" t="str">
        <f>IF(BZ15&lt;&gt;"0",(M15*BZ15/BZ19),"0")</f>
        <v>0</v>
      </c>
      <c r="CB15" s="146" t="str">
        <f>IF(D15=CB3,L15,"0")</f>
        <v>0</v>
      </c>
      <c r="CC15" s="146" t="str">
        <f>IF(CB15&lt;&gt;"0",(M15*CB15/CB19),"0")</f>
        <v>0</v>
      </c>
      <c r="CD15" s="146" t="str">
        <f>IF(D15=CD3,#REF!,"0")</f>
        <v>0</v>
      </c>
      <c r="CE15" s="146" t="str">
        <f>IF(CD15&lt;&gt;"0",(M15*CD15/CD19),"0")</f>
        <v>0</v>
      </c>
      <c r="CF15" s="146" t="str">
        <f>IF(D15=CF3,#REF!,"0")</f>
        <v>0</v>
      </c>
      <c r="CG15" s="146" t="str">
        <f>IF(CF15&lt;&gt;"0",(M15*CF15/CF19),"0")</f>
        <v>0</v>
      </c>
      <c r="CH15" s="146" t="str">
        <f>IF(D15=CH3,#REF!,"0")</f>
        <v>0</v>
      </c>
      <c r="CI15" s="146" t="str">
        <f>IF(CH15&lt;&gt;"0",(M15*CH15/CH19),"0")</f>
        <v>0</v>
      </c>
      <c r="CJ15" s="146" t="str">
        <f>IF(D15=CJ3,#REF!,"0")</f>
        <v>0</v>
      </c>
      <c r="CK15" s="146" t="str">
        <f>IF(CJ15&lt;&gt;"0",(M15*CJ15/CJ19),"0")</f>
        <v>0</v>
      </c>
      <c r="CL15" s="146" t="str">
        <f>IF(D15=CL3,#REF!,"0")</f>
        <v>0</v>
      </c>
      <c r="CM15" s="146" t="str">
        <f>IF(CL15&lt;&gt;"0",(M15*CL15/CL19),"0")</f>
        <v>0</v>
      </c>
      <c r="CN15" s="146" t="str">
        <f>IF(D15=CN3,#REF!,"0")</f>
        <v>0</v>
      </c>
      <c r="CO15" s="146" t="str">
        <f>IF(CN15&lt;&gt;"0",(M15*CN15/CN19),"0")</f>
        <v>0</v>
      </c>
      <c r="CP15" s="146" t="str">
        <f>IF(D15=CP3,#REF!,"0")</f>
        <v>0</v>
      </c>
      <c r="CQ15" s="146" t="str">
        <f>IF(CP15&lt;&gt;"0",(M15*CP15/CP19),"0")</f>
        <v>0</v>
      </c>
      <c r="CR15" s="146" t="str">
        <f>IF(D15=CR3,#REF!,"0")</f>
        <v>0</v>
      </c>
      <c r="CS15" s="146" t="str">
        <f>IF(CR15&lt;&gt;"0",(M15*CR15/CR19),"0")</f>
        <v>0</v>
      </c>
      <c r="CT15" s="146" t="str">
        <f>IF(D15=CT3,#REF!,"0")</f>
        <v>0</v>
      </c>
      <c r="CU15" s="146" t="str">
        <f>IF(CT15&lt;&gt;"0",(M15*CT15/CT19),"0")</f>
        <v>0</v>
      </c>
      <c r="CV15" s="146" t="str">
        <f>IF(D15=CV3,#REF!,"0")</f>
        <v>0</v>
      </c>
      <c r="CW15" s="146" t="str">
        <f>IF(CV15&lt;&gt;"0",(M15*CV15/CV19),"0")</f>
        <v>0</v>
      </c>
      <c r="CX15" s="146" t="str">
        <f>IF(D15=CX3,#REF!,"0")</f>
        <v>0</v>
      </c>
      <c r="CY15" s="146" t="str">
        <f>IF(CX15&lt;&gt;"0",(M15*CX15/CX19),"0")</f>
        <v>0</v>
      </c>
      <c r="CZ15" s="146" t="str">
        <f>IF(D15=CZ3,#REF!,"0")</f>
        <v>0</v>
      </c>
      <c r="DA15" s="146" t="str">
        <f>IF(CZ15&lt;&gt;"0",(M15*CZ15/CZ19),"0")</f>
        <v>0</v>
      </c>
    </row>
    <row r="16" spans="2:105">
      <c r="B16" s="71"/>
      <c r="C16" s="138"/>
      <c r="D16" s="138"/>
      <c r="E16" s="138"/>
      <c r="F16" s="148"/>
      <c r="G16" s="140"/>
      <c r="H16" s="141" t="s">
        <v>199</v>
      </c>
      <c r="I16" s="141"/>
      <c r="J16" s="83"/>
      <c r="K16" s="142">
        <f>'3. Scénario E32b'!N18</f>
        <v>0</v>
      </c>
      <c r="L16" s="143">
        <f>'3. Scénario E32b'!O18</f>
        <v>0</v>
      </c>
      <c r="M16" s="144">
        <f t="shared" si="0"/>
        <v>2</v>
      </c>
      <c r="N16" s="144">
        <f t="shared" si="3"/>
        <v>0</v>
      </c>
      <c r="O16" s="144">
        <f t="shared" si="4"/>
        <v>0</v>
      </c>
      <c r="P16" s="145" t="str">
        <f t="shared" si="5"/>
        <v>0</v>
      </c>
      <c r="Q16" s="146" t="str">
        <f>IF(P16&lt;&gt;"0",(M16*P16/P19),"0")</f>
        <v>0</v>
      </c>
      <c r="R16" s="146" t="str">
        <f>IF(D16=R3,K16,"0")</f>
        <v>0</v>
      </c>
      <c r="S16" s="146" t="str">
        <f>IF(R16&lt;&gt;"0",(M16*R16/R19),"0")</f>
        <v>0</v>
      </c>
      <c r="T16" s="146" t="str">
        <f>IF(D16=T3,K16,"0")</f>
        <v>0</v>
      </c>
      <c r="U16" s="146" t="str">
        <f>IF(T16&lt;&gt;"0",(M16*T16/T19),"0")</f>
        <v>0</v>
      </c>
      <c r="V16" s="146" t="str">
        <f>IF(D16=V3,K16,"0")</f>
        <v>0</v>
      </c>
      <c r="W16" s="146" t="str">
        <f>IF(V16&lt;&gt;"0",(M16*V16/V19),"0")</f>
        <v>0</v>
      </c>
      <c r="X16" s="146" t="str">
        <f>IF(D16=X3,K16,"0")</f>
        <v>0</v>
      </c>
      <c r="Y16" s="146" t="str">
        <f>IF(X16&lt;&gt;"0",(M16*X16/X19),"0")</f>
        <v>0</v>
      </c>
      <c r="Z16" s="146" t="str">
        <f>IF(D16=Z3,K16,"0")</f>
        <v>0</v>
      </c>
      <c r="AA16" s="146" t="str">
        <f>IF(Z16&lt;&gt;"0",(M16*Z16/Z19),"0")</f>
        <v>0</v>
      </c>
      <c r="AB16" s="146" t="str">
        <f>IF(D16=AB3,K16,"0")</f>
        <v>0</v>
      </c>
      <c r="AC16" s="146" t="str">
        <f>IF(AB16&lt;&gt;"0",(M16*AB16/AB19),"0")</f>
        <v>0</v>
      </c>
      <c r="AD16" s="146" t="str">
        <f>IF(D16=AD3,K16,"0")</f>
        <v>0</v>
      </c>
      <c r="AE16" s="146" t="str">
        <f>IF(AD16&lt;&gt;"0",(M16*AD16/AD19),"0")</f>
        <v>0</v>
      </c>
      <c r="AF16" s="146" t="str">
        <f>IF(D16=AF3,K16,"0")</f>
        <v>0</v>
      </c>
      <c r="AG16" s="146" t="str">
        <f>IF(AF16&lt;&gt;"0",(M16*AF16/AF19),"0")</f>
        <v>0</v>
      </c>
      <c r="AH16" s="146" t="str">
        <f>IF(D16=Z3,K16,"0")</f>
        <v>0</v>
      </c>
      <c r="AI16" s="146" t="str">
        <f>IF(AH16&lt;&gt;"0",(M16*AH16/AH19),"0")</f>
        <v>0</v>
      </c>
      <c r="AJ16" s="146" t="str">
        <f>IF(D16=AJ3,K16,"0")</f>
        <v>0</v>
      </c>
      <c r="AK16" s="146" t="str">
        <f>IF(AJ16&lt;&gt;"0",(M16*AJ16/AJ19),"0")</f>
        <v>0</v>
      </c>
      <c r="AL16" s="146" t="str">
        <f>IF(D16=AL3,L16,"0")</f>
        <v>0</v>
      </c>
      <c r="AM16" s="146" t="str">
        <f>IF(AL16&lt;&gt;"0",(M16*AL16/AL19),"0")</f>
        <v>0</v>
      </c>
      <c r="AN16" s="146" t="str">
        <f>IF(D16=AN3,L16,"0")</f>
        <v>0</v>
      </c>
      <c r="AO16" s="146" t="str">
        <f>IF(AN16&lt;&gt;"0",(M16*AN16/AN19),"0")</f>
        <v>0</v>
      </c>
      <c r="AP16" s="146" t="str">
        <f>IF(D16=AP3,L16,"0")</f>
        <v>0</v>
      </c>
      <c r="AQ16" s="146" t="str">
        <f>IF(AP16&lt;&gt;"0",(M16*AP16/AP19),"0")</f>
        <v>0</v>
      </c>
      <c r="AR16" s="146" t="str">
        <f>IF(D16=AR3,L16,"0")</f>
        <v>0</v>
      </c>
      <c r="AS16" s="146" t="str">
        <f>IF(AR16&lt;&gt;"0",(M16*AR16/AR19),"0")</f>
        <v>0</v>
      </c>
      <c r="AT16" s="146" t="str">
        <f>IF(D16=AT3,L16,"0")</f>
        <v>0</v>
      </c>
      <c r="AU16" s="146" t="str">
        <f>IF(AT16&lt;&gt;"0",(M16*AT16/AT19),"0")</f>
        <v>0</v>
      </c>
      <c r="AV16" s="146" t="str">
        <f>IF(D16=AV3,L16,"0")</f>
        <v>0</v>
      </c>
      <c r="AW16" s="146" t="str">
        <f>IF(AV16&lt;&gt;"0",(M16*AV16/AV19),"0")</f>
        <v>0</v>
      </c>
      <c r="AX16" s="146" t="str">
        <f>IF(D16=AX3,L16,"0")</f>
        <v>0</v>
      </c>
      <c r="AY16" s="146" t="str">
        <f>IF(AX16&lt;&gt;"0",(M16*AX16/AX19),"0")</f>
        <v>0</v>
      </c>
      <c r="AZ16" s="146" t="str">
        <f>IF(D16=AZ3,L16,"0")</f>
        <v>0</v>
      </c>
      <c r="BA16" s="146" t="str">
        <f>IF(AZ16&lt;&gt;"0",(M16*AZ16/AZ19),"0")</f>
        <v>0</v>
      </c>
      <c r="BB16" s="146" t="str">
        <f>IF(D16=BB3,L16,"0")</f>
        <v>0</v>
      </c>
      <c r="BC16" s="146" t="str">
        <f>IF(BB16&lt;&gt;"0",(M16*BB16/BB19),"0")</f>
        <v>0</v>
      </c>
      <c r="BD16" s="146" t="str">
        <f>IF(D16=BD3,L16,"0")</f>
        <v>0</v>
      </c>
      <c r="BE16" s="146" t="str">
        <f>IF(BD16&lt;&gt;"0",(M16*BD16/BD19),"0")</f>
        <v>0</v>
      </c>
      <c r="BF16" s="146" t="str">
        <f>IF(D16=BF3,L16,"0")</f>
        <v>0</v>
      </c>
      <c r="BG16" s="146" t="str">
        <f>IF(BF16&lt;&gt;"0",(M16*BF16/BF19),"0")</f>
        <v>0</v>
      </c>
      <c r="BH16" s="146" t="str">
        <f>IF(D16=BH3,L16,"0")</f>
        <v>0</v>
      </c>
      <c r="BI16" s="146" t="str">
        <f>IF(BH16&lt;&gt;"0",(M16*BH16/BH19),"0")</f>
        <v>0</v>
      </c>
      <c r="BJ16" s="146" t="str">
        <f>IF(D16=BJ3,L16,"0")</f>
        <v>0</v>
      </c>
      <c r="BK16" s="146" t="str">
        <f>IF(BJ16&lt;&gt;"0",(M16*BJ16/BJ19),"0")</f>
        <v>0</v>
      </c>
      <c r="BL16" s="146" t="str">
        <f>IF(D16=BL3,L16,"0")</f>
        <v>0</v>
      </c>
      <c r="BM16" s="146" t="str">
        <f>IF(BL16&lt;&gt;"0",(M16*BL16/BL19),"0")</f>
        <v>0</v>
      </c>
      <c r="BN16" s="146" t="str">
        <f>IF(D16=BN3,L16,"0")</f>
        <v>0</v>
      </c>
      <c r="BO16" s="146" t="str">
        <f>IF(BN16&lt;&gt;"0",(M16*BN16/BN19),"0")</f>
        <v>0</v>
      </c>
      <c r="BP16" s="146" t="str">
        <f>IF(D16=BP3,L16,"0")</f>
        <v>0</v>
      </c>
      <c r="BQ16" s="146" t="str">
        <f>IF(BP16&lt;&gt;"0",(M16*BP16/BP19),"0")</f>
        <v>0</v>
      </c>
      <c r="BR16" s="146" t="str">
        <f>IF(D16=BR3,L16,"0")</f>
        <v>0</v>
      </c>
      <c r="BS16" s="146" t="str">
        <f>IF(BR16&lt;&gt;"0",(M16*BR16/BR19),"0")</f>
        <v>0</v>
      </c>
      <c r="BT16" s="146" t="str">
        <f>IF(D16=BT3,L16,"0")</f>
        <v>0</v>
      </c>
      <c r="BU16" s="146" t="str">
        <f>IF(BT16&lt;&gt;"0",(M16*BT16/BT19),"0")</f>
        <v>0</v>
      </c>
      <c r="BV16" s="146" t="str">
        <f>IF(D16=BV3,#REF!,"0")</f>
        <v>0</v>
      </c>
      <c r="BW16" s="146" t="str">
        <f>IF(BV16&lt;&gt;"0",(M16*BV16/BV19),"0")</f>
        <v>0</v>
      </c>
      <c r="BX16" s="146" t="str">
        <f>IF(D16=BX3,#REF!,"0")</f>
        <v>0</v>
      </c>
      <c r="BY16" s="146" t="str">
        <f>IF(BX16&lt;&gt;"0",(M16*BX16/BX19),"0")</f>
        <v>0</v>
      </c>
      <c r="BZ16" s="146" t="str">
        <f>IF(D16=BZ3,#REF!,"0")</f>
        <v>0</v>
      </c>
      <c r="CA16" s="146" t="str">
        <f>IF(BZ16&lt;&gt;"0",(M16*BZ16/BZ19),"0")</f>
        <v>0</v>
      </c>
      <c r="CB16" s="146" t="str">
        <f>IF(D16=CB3,L16,"0")</f>
        <v>0</v>
      </c>
      <c r="CC16" s="146" t="str">
        <f>IF(CB16&lt;&gt;"0",(M16*CB16/CB19),"0")</f>
        <v>0</v>
      </c>
      <c r="CD16" s="146" t="str">
        <f>IF(D16=CD3,#REF!,"0")</f>
        <v>0</v>
      </c>
      <c r="CE16" s="146" t="str">
        <f>IF(CD16&lt;&gt;"0",(M16*CD16/CD19),"0")</f>
        <v>0</v>
      </c>
      <c r="CF16" s="146" t="str">
        <f>IF(D16=CF3,#REF!,"0")</f>
        <v>0</v>
      </c>
      <c r="CG16" s="146" t="str">
        <f>IF(CF16&lt;&gt;"0",(M16*CF16/CF19),"0")</f>
        <v>0</v>
      </c>
      <c r="CH16" s="146" t="str">
        <f>IF(D16=CH3,#REF!,"0")</f>
        <v>0</v>
      </c>
      <c r="CI16" s="146" t="str">
        <f>IF(CH16&lt;&gt;"0",(M16*CH16/CH19),"0")</f>
        <v>0</v>
      </c>
      <c r="CJ16" s="146" t="str">
        <f>IF(D16=CJ3,#REF!,"0")</f>
        <v>0</v>
      </c>
      <c r="CK16" s="146" t="str">
        <f>IF(CJ16&lt;&gt;"0",(M16*CJ16/CJ19),"0")</f>
        <v>0</v>
      </c>
      <c r="CL16" s="146" t="str">
        <f>IF(D16=CL3,#REF!,"0")</f>
        <v>0</v>
      </c>
      <c r="CM16" s="146" t="str">
        <f>IF(CL16&lt;&gt;"0",(M16*CL16/CL19),"0")</f>
        <v>0</v>
      </c>
      <c r="CN16" s="146" t="str">
        <f>IF(D16=CN3,#REF!,"0")</f>
        <v>0</v>
      </c>
      <c r="CO16" s="146" t="str">
        <f>IF(CN16&lt;&gt;"0",(M16*CN16/CN19),"0")</f>
        <v>0</v>
      </c>
      <c r="CP16" s="146" t="str">
        <f>IF(D16=CP3,#REF!,"0")</f>
        <v>0</v>
      </c>
      <c r="CQ16" s="146" t="str">
        <f>IF(CP16&lt;&gt;"0",(M16*CP16/CP19),"0")</f>
        <v>0</v>
      </c>
      <c r="CR16" s="146" t="str">
        <f>IF(D16=CR3,#REF!,"0")</f>
        <v>0</v>
      </c>
      <c r="CS16" s="146" t="str">
        <f>IF(CR16&lt;&gt;"0",(M16*CR16/CR19),"0")</f>
        <v>0</v>
      </c>
      <c r="CT16" s="146" t="str">
        <f>IF(D16=CT3,#REF!,"0")</f>
        <v>0</v>
      </c>
      <c r="CU16" s="146" t="str">
        <f>IF(CT16&lt;&gt;"0",(M16*CT16/CT19),"0")</f>
        <v>0</v>
      </c>
      <c r="CV16" s="146" t="str">
        <f>IF(D16=CV3,#REF!,"0")</f>
        <v>0</v>
      </c>
      <c r="CW16" s="146" t="str">
        <f>IF(CV16&lt;&gt;"0",(M16*CV16/CV19),"0")</f>
        <v>0</v>
      </c>
      <c r="CX16" s="146" t="str">
        <f>IF(D16=CX3,#REF!,"0")</f>
        <v>0</v>
      </c>
      <c r="CY16" s="146" t="str">
        <f>IF(CX16&lt;&gt;"0",(M16*CX16/CX19),"0")</f>
        <v>0</v>
      </c>
      <c r="CZ16" s="146" t="str">
        <f>IF(D16=CZ3,#REF!,"0")</f>
        <v>0</v>
      </c>
      <c r="DA16" s="146" t="str">
        <f>IF(CZ16&lt;&gt;"0",(M16*CZ16/CZ19),"0")</f>
        <v>0</v>
      </c>
    </row>
    <row r="17" spans="2:105">
      <c r="B17" s="71"/>
      <c r="C17" s="138"/>
      <c r="D17" s="138"/>
      <c r="E17" s="138"/>
      <c r="F17" s="148"/>
      <c r="G17" s="140"/>
      <c r="H17" s="141"/>
      <c r="I17" s="141" t="s">
        <v>199</v>
      </c>
      <c r="J17" s="83"/>
      <c r="K17" s="142">
        <f>'3. Scénario E32b'!N19</f>
        <v>0</v>
      </c>
      <c r="L17" s="143">
        <f>'3. Scénario E32b'!O19</f>
        <v>0</v>
      </c>
      <c r="M17" s="144">
        <f t="shared" si="0"/>
        <v>3</v>
      </c>
      <c r="N17" s="144">
        <f t="shared" si="3"/>
        <v>0</v>
      </c>
      <c r="O17" s="144">
        <f t="shared" si="4"/>
        <v>0</v>
      </c>
      <c r="P17" s="145" t="str">
        <f t="shared" si="5"/>
        <v>0</v>
      </c>
      <c r="Q17" s="146" t="str">
        <f>IF(P17&lt;&gt;"0",(M17*P17/P19),"0")</f>
        <v>0</v>
      </c>
      <c r="R17" s="146" t="str">
        <f>IF(D17=R3,K17,"0")</f>
        <v>0</v>
      </c>
      <c r="S17" s="146" t="str">
        <f>IF(R17&lt;&gt;"0",(M17*R17/R19),"0")</f>
        <v>0</v>
      </c>
      <c r="T17" s="146" t="str">
        <f>IF(D17=T3,K17,"0")</f>
        <v>0</v>
      </c>
      <c r="U17" s="146" t="str">
        <f>IF(T17&lt;&gt;"0",(M17*T17/T19),"0")</f>
        <v>0</v>
      </c>
      <c r="V17" s="146" t="str">
        <f>IF(D17=V3,K17,"0")</f>
        <v>0</v>
      </c>
      <c r="W17" s="146" t="str">
        <f>IF(V17&lt;&gt;"0",(M17*V17/V19),"0")</f>
        <v>0</v>
      </c>
      <c r="X17" s="146" t="str">
        <f>IF(D17=X3,K17,"0")</f>
        <v>0</v>
      </c>
      <c r="Y17" s="146" t="str">
        <f>IF(X17&lt;&gt;"0",(M17*X17/X19),"0")</f>
        <v>0</v>
      </c>
      <c r="Z17" s="146" t="str">
        <f>IF(D17=Z3,K17,"0")</f>
        <v>0</v>
      </c>
      <c r="AA17" s="146" t="str">
        <f>IF(Z17&lt;&gt;"0",(M17*Z17/Z19),"0")</f>
        <v>0</v>
      </c>
      <c r="AB17" s="146" t="str">
        <f>IF(D17=AB3,K17,"0")</f>
        <v>0</v>
      </c>
      <c r="AC17" s="146" t="str">
        <f>IF(AB17&lt;&gt;"0",(M17*AB17/AB19),"0")</f>
        <v>0</v>
      </c>
      <c r="AD17" s="146" t="str">
        <f>IF(D17=AD3,K17,"0")</f>
        <v>0</v>
      </c>
      <c r="AE17" s="146" t="str">
        <f>IF(AD17&lt;&gt;"0",(M17*AD17/AD19),"0")</f>
        <v>0</v>
      </c>
      <c r="AF17" s="146" t="str">
        <f>IF(D17=AF3,K17,"0")</f>
        <v>0</v>
      </c>
      <c r="AG17" s="146" t="str">
        <f>IF(AF17&lt;&gt;"0",(M17*AF17/AF19),"0")</f>
        <v>0</v>
      </c>
      <c r="AH17" s="146" t="str">
        <f>IF(D17=Z3,K17,"0")</f>
        <v>0</v>
      </c>
      <c r="AI17" s="146" t="str">
        <f>IF(AH17&lt;&gt;"0",(M17*AH17/AH19),"0")</f>
        <v>0</v>
      </c>
      <c r="AJ17" s="146" t="str">
        <f>IF(D17=AJ3,K17,"0")</f>
        <v>0</v>
      </c>
      <c r="AK17" s="146" t="str">
        <f>IF(AJ17&lt;&gt;"0",(M17*AJ17/AJ19),"0")</f>
        <v>0</v>
      </c>
      <c r="AL17" s="146" t="str">
        <f>IF(D17=AL3,L17,"0")</f>
        <v>0</v>
      </c>
      <c r="AM17" s="146" t="str">
        <f>IF(AL17&lt;&gt;"0",(M17*AL17/AL19),"0")</f>
        <v>0</v>
      </c>
      <c r="AN17" s="146" t="str">
        <f>IF(D17=AN3,L17,"0")</f>
        <v>0</v>
      </c>
      <c r="AO17" s="146" t="str">
        <f>IF(AN17&lt;&gt;"0",(M17*AN17/AN19),"0")</f>
        <v>0</v>
      </c>
      <c r="AP17" s="146" t="str">
        <f>IF(D17=AP3,L17,"0")</f>
        <v>0</v>
      </c>
      <c r="AQ17" s="146" t="str">
        <f>IF(AP17&lt;&gt;"0",(M17*AP17/AP19),"0")</f>
        <v>0</v>
      </c>
      <c r="AR17" s="146" t="str">
        <f>IF(D17=AR3,L17,"0")</f>
        <v>0</v>
      </c>
      <c r="AS17" s="146" t="str">
        <f>IF(AR17&lt;&gt;"0",(M17*AR17/AR19),"0")</f>
        <v>0</v>
      </c>
      <c r="AT17" s="146" t="str">
        <f>IF(D17=AT3,L17,"0")</f>
        <v>0</v>
      </c>
      <c r="AU17" s="146" t="str">
        <f>IF(AT17&lt;&gt;"0",(M17*AT17/AT19),"0")</f>
        <v>0</v>
      </c>
      <c r="AV17" s="146" t="str">
        <f>IF(D17=AV3,L17,"0")</f>
        <v>0</v>
      </c>
      <c r="AW17" s="146" t="str">
        <f>IF(AV17&lt;&gt;"0",(M17*AV17/AV19),"0")</f>
        <v>0</v>
      </c>
      <c r="AX17" s="146" t="str">
        <f>IF(D17=AX3,L17,"0")</f>
        <v>0</v>
      </c>
      <c r="AY17" s="146" t="str">
        <f>IF(AX17&lt;&gt;"0",(M17*AX17/AX19),"0")</f>
        <v>0</v>
      </c>
      <c r="AZ17" s="146" t="str">
        <f>IF(D17=AZ3,L17,"0")</f>
        <v>0</v>
      </c>
      <c r="BA17" s="146" t="str">
        <f>IF(AZ17&lt;&gt;"0",(M17*AZ17/AZ19),"0")</f>
        <v>0</v>
      </c>
      <c r="BB17" s="146" t="str">
        <f>IF(D17=BB3,L17,"0")</f>
        <v>0</v>
      </c>
      <c r="BC17" s="146" t="str">
        <f>IF(BB17&lt;&gt;"0",(M17*BB17/BB19),"0")</f>
        <v>0</v>
      </c>
      <c r="BD17" s="146" t="str">
        <f>IF(D17=BD3,L17,"0")</f>
        <v>0</v>
      </c>
      <c r="BE17" s="146" t="str">
        <f>IF(BD17&lt;&gt;"0",(M17*BD17/BD19),"0")</f>
        <v>0</v>
      </c>
      <c r="BF17" s="146" t="str">
        <f>IF(D17=BF3,L17,"0")</f>
        <v>0</v>
      </c>
      <c r="BG17" s="146" t="str">
        <f>IF(BF17&lt;&gt;"0",(M17*BF17/BF19),"0")</f>
        <v>0</v>
      </c>
      <c r="BH17" s="146" t="str">
        <f>IF(D17=BH3,L17,"0")</f>
        <v>0</v>
      </c>
      <c r="BI17" s="146" t="str">
        <f>IF(BH17&lt;&gt;"0",(M17*BH17/BH19),"0")</f>
        <v>0</v>
      </c>
      <c r="BJ17" s="146" t="str">
        <f>IF(D17=BJ3,L17,"0")</f>
        <v>0</v>
      </c>
      <c r="BK17" s="146" t="str">
        <f>IF(BJ17&lt;&gt;"0",(M17*BJ17/BJ19),"0")</f>
        <v>0</v>
      </c>
      <c r="BL17" s="146" t="str">
        <f>IF(D17=BL3,L17,"0")</f>
        <v>0</v>
      </c>
      <c r="BM17" s="146" t="str">
        <f>IF(BL17&lt;&gt;"0",(M17*BL17/BL19),"0")</f>
        <v>0</v>
      </c>
      <c r="BN17" s="146" t="str">
        <f>IF(D17=BN3,L17,"0")</f>
        <v>0</v>
      </c>
      <c r="BO17" s="146" t="str">
        <f>IF(BN17&lt;&gt;"0",(M17*BN17/BN19),"0")</f>
        <v>0</v>
      </c>
      <c r="BP17" s="146" t="str">
        <f>IF(D17=BP3,L17,"0")</f>
        <v>0</v>
      </c>
      <c r="BQ17" s="146" t="str">
        <f>IF(BP17&lt;&gt;"0",(M17*BP17/BP19),"0")</f>
        <v>0</v>
      </c>
      <c r="BR17" s="146" t="str">
        <f>IF(D17=BR3,L17,"0")</f>
        <v>0</v>
      </c>
      <c r="BS17" s="146" t="str">
        <f>IF(BR17&lt;&gt;"0",(M17*BR17/BR19),"0")</f>
        <v>0</v>
      </c>
      <c r="BT17" s="146" t="str">
        <f>IF(D17=BT3,L17,"0")</f>
        <v>0</v>
      </c>
      <c r="BU17" s="146" t="str">
        <f>IF(BT17&lt;&gt;"0",(M17*BT17/BT19),"0")</f>
        <v>0</v>
      </c>
      <c r="BV17" s="146" t="str">
        <f>IF(D17=BV3,#REF!,"0")</f>
        <v>0</v>
      </c>
      <c r="BW17" s="146" t="str">
        <f>IF(BV17&lt;&gt;"0",(M17*BV17/BV19),"0")</f>
        <v>0</v>
      </c>
      <c r="BX17" s="146" t="str">
        <f>IF(D17=BX3,#REF!,"0")</f>
        <v>0</v>
      </c>
      <c r="BY17" s="146" t="str">
        <f>IF(BX17&lt;&gt;"0",(M17*BX17/BX19),"0")</f>
        <v>0</v>
      </c>
      <c r="BZ17" s="146" t="str">
        <f>IF(D17=BZ3,#REF!,"0")</f>
        <v>0</v>
      </c>
      <c r="CA17" s="146" t="str">
        <f>IF(BZ17&lt;&gt;"0",(M17*BZ17/BZ19),"0")</f>
        <v>0</v>
      </c>
      <c r="CB17" s="146" t="str">
        <f>IF(D17=CB3,L17,"0")</f>
        <v>0</v>
      </c>
      <c r="CC17" s="146" t="str">
        <f>IF(CB17&lt;&gt;"0",(M17*CB17/CB19),"0")</f>
        <v>0</v>
      </c>
      <c r="CD17" s="146" t="str">
        <f>IF(D17=CD3,#REF!,"0")</f>
        <v>0</v>
      </c>
      <c r="CE17" s="146" t="str">
        <f>IF(CD17&lt;&gt;"0",(M17*CD17/CD19),"0")</f>
        <v>0</v>
      </c>
      <c r="CF17" s="146" t="str">
        <f>IF(D17=CF3,#REF!,"0")</f>
        <v>0</v>
      </c>
      <c r="CG17" s="146" t="str">
        <f>IF(CF17&lt;&gt;"0",(M17*CF17/CF19),"0")</f>
        <v>0</v>
      </c>
      <c r="CH17" s="146" t="str">
        <f>IF(D17=CH3,#REF!,"0")</f>
        <v>0</v>
      </c>
      <c r="CI17" s="146" t="str">
        <f>IF(CH17&lt;&gt;"0",(M17*CH17/CH19),"0")</f>
        <v>0</v>
      </c>
      <c r="CJ17" s="146" t="str">
        <f>IF(D17=CJ3,#REF!,"0")</f>
        <v>0</v>
      </c>
      <c r="CK17" s="146" t="str">
        <f>IF(CJ17&lt;&gt;"0",(M17*CJ17/CJ19),"0")</f>
        <v>0</v>
      </c>
      <c r="CL17" s="146" t="str">
        <f>IF(D17=CL3,#REF!,"0")</f>
        <v>0</v>
      </c>
      <c r="CM17" s="146" t="str">
        <f>IF(CL17&lt;&gt;"0",(M17*CL17/CL19),"0")</f>
        <v>0</v>
      </c>
      <c r="CN17" s="146" t="str">
        <f>IF(D17=CN3,#REF!,"0")</f>
        <v>0</v>
      </c>
      <c r="CO17" s="146" t="str">
        <f>IF(CN17&lt;&gt;"0",(M17*CN17/CN19),"0")</f>
        <v>0</v>
      </c>
      <c r="CP17" s="146" t="str">
        <f>IF(D17=CP3,#REF!,"0")</f>
        <v>0</v>
      </c>
      <c r="CQ17" s="146" t="str">
        <f>IF(CP17&lt;&gt;"0",(M17*CP17/CP19),"0")</f>
        <v>0</v>
      </c>
      <c r="CR17" s="146" t="str">
        <f>IF(D17=CR3,#REF!,"0")</f>
        <v>0</v>
      </c>
      <c r="CS17" s="146" t="str">
        <f>IF(CR17&lt;&gt;"0",(M17*CR17/CR19),"0")</f>
        <v>0</v>
      </c>
      <c r="CT17" s="146" t="str">
        <f>IF(D17=CT3,#REF!,"0")</f>
        <v>0</v>
      </c>
      <c r="CU17" s="146" t="str">
        <f>IF(CT17&lt;&gt;"0",(M17*CT17/CT19),"0")</f>
        <v>0</v>
      </c>
      <c r="CV17" s="146" t="str">
        <f>IF(D17=CV3,#REF!,"0")</f>
        <v>0</v>
      </c>
      <c r="CW17" s="146" t="str">
        <f>IF(CV17&lt;&gt;"0",(M17*CV17/CV19),"0")</f>
        <v>0</v>
      </c>
      <c r="CX17" s="146" t="str">
        <f>IF(D17=CX3,#REF!,"0")</f>
        <v>0</v>
      </c>
      <c r="CY17" s="146" t="str">
        <f>IF(CX17&lt;&gt;"0",(M17*CX17/CX19),"0")</f>
        <v>0</v>
      </c>
      <c r="CZ17" s="146" t="str">
        <f>IF(D17=CZ3,#REF!,"0")</f>
        <v>0</v>
      </c>
      <c r="DA17" s="146" t="str">
        <f>IF(CZ17&lt;&gt;"0",(M17*CZ17/CZ19),"0")</f>
        <v>0</v>
      </c>
    </row>
    <row r="18" spans="2:105">
      <c r="B18" s="71"/>
      <c r="C18" s="138"/>
      <c r="D18" s="138"/>
      <c r="E18" s="138"/>
      <c r="F18" s="148"/>
      <c r="G18" s="140"/>
      <c r="H18" s="141" t="s">
        <v>199</v>
      </c>
      <c r="I18" s="141"/>
      <c r="J18" s="83"/>
      <c r="K18" s="142">
        <f>'3. Scénario E32b'!N20</f>
        <v>0</v>
      </c>
      <c r="L18" s="143">
        <f>'3. Scénario E32b'!O20</f>
        <v>0</v>
      </c>
      <c r="M18" s="144">
        <f t="shared" si="0"/>
        <v>2</v>
      </c>
      <c r="N18" s="144">
        <f t="shared" si="3"/>
        <v>0</v>
      </c>
      <c r="O18" s="144">
        <f t="shared" si="4"/>
        <v>0</v>
      </c>
      <c r="P18" s="145" t="str">
        <f t="shared" si="5"/>
        <v>0</v>
      </c>
      <c r="Q18" s="146" t="str">
        <f>IF(P18&lt;&gt;"0",(M18*P18/P19),"0")</f>
        <v>0</v>
      </c>
      <c r="R18" s="146" t="str">
        <f>IF(D18=R3,K18,"0")</f>
        <v>0</v>
      </c>
      <c r="S18" s="146" t="str">
        <f>IF(R18&lt;&gt;"0",(M18*R18/R19),"0")</f>
        <v>0</v>
      </c>
      <c r="T18" s="146" t="str">
        <f>IF(D18=T3,K18,"0")</f>
        <v>0</v>
      </c>
      <c r="U18" s="146" t="str">
        <f>IF(T18&lt;&gt;"0",(M18*T18/T19),"0")</f>
        <v>0</v>
      </c>
      <c r="V18" s="146" t="str">
        <f>IF(D18=V3,K18,"0")</f>
        <v>0</v>
      </c>
      <c r="W18" s="146" t="str">
        <f>IF(V18&lt;&gt;"0",(M18*V18/V19),"0")</f>
        <v>0</v>
      </c>
      <c r="X18" s="146" t="str">
        <f>IF(D18=X3,K18,"0")</f>
        <v>0</v>
      </c>
      <c r="Y18" s="146" t="str">
        <f>IF(X18&lt;&gt;"0",(M18*X18/X19),"0")</f>
        <v>0</v>
      </c>
      <c r="Z18" s="146" t="str">
        <f>IF(D18=Z3,K18,"0")</f>
        <v>0</v>
      </c>
      <c r="AA18" s="146" t="str">
        <f>IF(Z18&lt;&gt;"0",(M18*Z18/Z19),"0")</f>
        <v>0</v>
      </c>
      <c r="AB18" s="146" t="str">
        <f>IF(D18=AB3,K18,"0")</f>
        <v>0</v>
      </c>
      <c r="AC18" s="146" t="str">
        <f>IF(AB18&lt;&gt;"0",(M18*AB18/AB19),"0")</f>
        <v>0</v>
      </c>
      <c r="AD18" s="146" t="str">
        <f>IF(D18=AD3,K18,"0")</f>
        <v>0</v>
      </c>
      <c r="AE18" s="146" t="str">
        <f>IF(AD18&lt;&gt;"0",(M18*AD18/AD19),"0")</f>
        <v>0</v>
      </c>
      <c r="AF18" s="146" t="str">
        <f>IF(D18=AF3,K18,"0")</f>
        <v>0</v>
      </c>
      <c r="AG18" s="146" t="str">
        <f>IF(AF18&lt;&gt;"0",(M18*AF18/AF19),"0")</f>
        <v>0</v>
      </c>
      <c r="AH18" s="146" t="str">
        <f>IF(D18=Z3,K18,"0")</f>
        <v>0</v>
      </c>
      <c r="AI18" s="146" t="str">
        <f>IF(AH18&lt;&gt;"0",(M18*AH18/AH19),"0")</f>
        <v>0</v>
      </c>
      <c r="AJ18" s="146" t="str">
        <f>IF(D18=AJ3,K18,"0")</f>
        <v>0</v>
      </c>
      <c r="AK18" s="146" t="str">
        <f>IF(AJ18&lt;&gt;"0",(M18*AJ18/AJ19),"0")</f>
        <v>0</v>
      </c>
      <c r="AL18" s="146" t="str">
        <f>IF(D18=AL3,L18,"0")</f>
        <v>0</v>
      </c>
      <c r="AM18" s="146" t="str">
        <f>IF(AL18&lt;&gt;"0",(M18*AL18/AL19),"0")</f>
        <v>0</v>
      </c>
      <c r="AN18" s="146" t="str">
        <f>IF(D18=AN3,L18,"0")</f>
        <v>0</v>
      </c>
      <c r="AO18" s="146" t="str">
        <f>IF(AN18&lt;&gt;"0",(M18*AN18/AN19),"0")</f>
        <v>0</v>
      </c>
      <c r="AP18" s="146" t="str">
        <f>IF(D18=AP3,L18,"0")</f>
        <v>0</v>
      </c>
      <c r="AQ18" s="146" t="str">
        <f>IF(AP18&lt;&gt;"0",(M18*AP18/AP19),"0")</f>
        <v>0</v>
      </c>
      <c r="AR18" s="146" t="str">
        <f>IF(D18=AR3,L18,"0")</f>
        <v>0</v>
      </c>
      <c r="AS18" s="146" t="str">
        <f>IF(AR18&lt;&gt;"0",(M18*AR18/AR19),"0")</f>
        <v>0</v>
      </c>
      <c r="AT18" s="146" t="str">
        <f>IF(D18=AT3,L18,"0")</f>
        <v>0</v>
      </c>
      <c r="AU18" s="146" t="str">
        <f>IF(AT18&lt;&gt;"0",(M18*AT18/AT19),"0")</f>
        <v>0</v>
      </c>
      <c r="AV18" s="146" t="str">
        <f>IF(D18=AV3,L18,"0")</f>
        <v>0</v>
      </c>
      <c r="AW18" s="146" t="str">
        <f>IF(AV18&lt;&gt;"0",(M18*AV18/AV19),"0")</f>
        <v>0</v>
      </c>
      <c r="AX18" s="146" t="str">
        <f>IF(D18=AX3,L18,"0")</f>
        <v>0</v>
      </c>
      <c r="AY18" s="146" t="str">
        <f>IF(AX18&lt;&gt;"0",(M18*AX18/AX19),"0")</f>
        <v>0</v>
      </c>
      <c r="AZ18" s="146" t="str">
        <f>IF(D18=AZ3,L18,"0")</f>
        <v>0</v>
      </c>
      <c r="BA18" s="146" t="str">
        <f>IF(AZ18&lt;&gt;"0",(M18*AZ18/AZ19),"0")</f>
        <v>0</v>
      </c>
      <c r="BB18" s="146" t="str">
        <f>IF(D18=BB3,L18,"0")</f>
        <v>0</v>
      </c>
      <c r="BC18" s="146" t="str">
        <f>IF(BB18&lt;&gt;"0",(M18*BB18/BB19),"0")</f>
        <v>0</v>
      </c>
      <c r="BD18" s="146" t="str">
        <f>IF(D18=BD3,A18,"0")</f>
        <v>0</v>
      </c>
      <c r="BE18" s="146" t="str">
        <f>IF(BD18&lt;&gt;"0",(M18*BD18/BD19),"0")</f>
        <v>0</v>
      </c>
      <c r="BF18" s="146" t="str">
        <f>IF(D18=BF3,L18,"0")</f>
        <v>0</v>
      </c>
      <c r="BG18" s="146" t="str">
        <f>IF(BF18&lt;&gt;"0",(M18*BF18/BF19),"0")</f>
        <v>0</v>
      </c>
      <c r="BH18" s="146" t="str">
        <f>IF(D18=BH3,L18,"0")</f>
        <v>0</v>
      </c>
      <c r="BI18" s="146" t="str">
        <f>IF(BH18&lt;&gt;"0",(M18*BH18/BH19),"0")</f>
        <v>0</v>
      </c>
      <c r="BJ18" s="146" t="str">
        <f>IF(D18=BJ3,L18,"0")</f>
        <v>0</v>
      </c>
      <c r="BK18" s="146" t="str">
        <f>IF(BJ18&lt;&gt;"0",(M18*BJ18/BJ19),"0")</f>
        <v>0</v>
      </c>
      <c r="BL18" s="146" t="str">
        <f>IF(D18=BL3,L18,"0")</f>
        <v>0</v>
      </c>
      <c r="BM18" s="146" t="str">
        <f>IF(BL18&lt;&gt;"0",(M18*BL18/BL19),"0")</f>
        <v>0</v>
      </c>
      <c r="BN18" s="146" t="str">
        <f>IF(D18=BN3,L18,"0")</f>
        <v>0</v>
      </c>
      <c r="BO18" s="146" t="str">
        <f>IF(BN18&lt;&gt;"0",(M18*BN18/BN19),"0")</f>
        <v>0</v>
      </c>
      <c r="BP18" s="146" t="str">
        <f>IF(D18=BP3,L18,"0")</f>
        <v>0</v>
      </c>
      <c r="BQ18" s="146" t="str">
        <f>IF(BP18&lt;&gt;"0",(M18*BP18/BP19),"0")</f>
        <v>0</v>
      </c>
      <c r="BR18" s="146" t="str">
        <f>IF(D18=BR3,L18,"0")</f>
        <v>0</v>
      </c>
      <c r="BS18" s="146" t="str">
        <f>IF(BR18&lt;&gt;"0",(M18*BR18/BR19),"0")</f>
        <v>0</v>
      </c>
      <c r="BT18" s="146" t="str">
        <f>IF(D18=BT3,L18,"0")</f>
        <v>0</v>
      </c>
      <c r="BU18" s="146" t="str">
        <f>IF(BT18&lt;&gt;"0",(M18*BT18/BT19),"0")</f>
        <v>0</v>
      </c>
      <c r="BV18" s="146" t="str">
        <f>IF(D18=BV3,#REF!,"0")</f>
        <v>0</v>
      </c>
      <c r="BW18" s="146" t="str">
        <f>IF(BV18&lt;&gt;"0",(M18*BV18/BV19),"0")</f>
        <v>0</v>
      </c>
      <c r="BX18" s="146" t="str">
        <f>IF(D18=BX3,#REF!,"0")</f>
        <v>0</v>
      </c>
      <c r="BY18" s="146" t="str">
        <f>IF(BX18&lt;&gt;"0",(M18*BX18/BX19),"0")</f>
        <v>0</v>
      </c>
      <c r="BZ18" s="146" t="str">
        <f>IF(D18=BZ3,#REF!,"0")</f>
        <v>0</v>
      </c>
      <c r="CA18" s="146" t="str">
        <f>IF(BZ18&lt;&gt;"0",(M18*BZ18/BZ19),"0")</f>
        <v>0</v>
      </c>
      <c r="CB18" s="146" t="str">
        <f>IF(D18=CB3,L18,"0")</f>
        <v>0</v>
      </c>
      <c r="CC18" s="146" t="str">
        <f>IF(CB18&lt;&gt;"0",(M18*CB18/CB19),"0")</f>
        <v>0</v>
      </c>
      <c r="CD18" s="146" t="str">
        <f>IF(D18=CD3,#REF!,"0")</f>
        <v>0</v>
      </c>
      <c r="CE18" s="146" t="str">
        <f>IF(CD18&lt;&gt;"0",(M18*CD18/CD19),"0")</f>
        <v>0</v>
      </c>
      <c r="CF18" s="146" t="str">
        <f>IF(D18=CF3,Y18,"0")</f>
        <v>0</v>
      </c>
      <c r="CG18" s="146" t="str">
        <f>IF(CF18&lt;&gt;"0",(M18*CF18/CF19),"0")</f>
        <v>0</v>
      </c>
      <c r="CH18" s="146" t="str">
        <f>IF(D18=CH3,#REF!,"0")</f>
        <v>0</v>
      </c>
      <c r="CI18" s="146" t="str">
        <f>IF(CH18&lt;&gt;"0",(M18*CH18/CH19),"0")</f>
        <v>0</v>
      </c>
      <c r="CJ18" s="146" t="str">
        <f>IF(D18=CJ3,#REF!,"0")</f>
        <v>0</v>
      </c>
      <c r="CK18" s="146" t="str">
        <f>IF(CJ18&lt;&gt;"0",(M18*CJ18/CJ19),"0")</f>
        <v>0</v>
      </c>
      <c r="CL18" s="146" t="str">
        <f>IF(D18=CL3,#REF!,"0")</f>
        <v>0</v>
      </c>
      <c r="CM18" s="146" t="str">
        <f>IF(CL18&lt;&gt;"0",(M18*CL18/CL19),"0")</f>
        <v>0</v>
      </c>
      <c r="CN18" s="146" t="str">
        <f>IF(D18=CN3,#REF!,"0")</f>
        <v>0</v>
      </c>
      <c r="CO18" s="146" t="str">
        <f>IF(CN18&lt;&gt;"0",(M18*CN18/CN19),"0")</f>
        <v>0</v>
      </c>
      <c r="CP18" s="146" t="str">
        <f>IF(D18=CP3,#REF!,"0")</f>
        <v>0</v>
      </c>
      <c r="CQ18" s="146" t="str">
        <f>IF(CP18&lt;&gt;"0",(M18*CP18/CP19),"0")</f>
        <v>0</v>
      </c>
      <c r="CR18" s="146" t="str">
        <f>IF(D18=CR3,#REF!,"0")</f>
        <v>0</v>
      </c>
      <c r="CS18" s="146" t="str">
        <f>IF(CR18&lt;&gt;"0",(M18*CR18/CR19),"0")</f>
        <v>0</v>
      </c>
      <c r="CT18" s="146" t="str">
        <f>IF(D18=CT3,#REF!,"0")</f>
        <v>0</v>
      </c>
      <c r="CU18" s="146" t="str">
        <f>IF(CT18&lt;&gt;"0",(M18*CT18/CT19),"0")</f>
        <v>0</v>
      </c>
      <c r="CV18" s="146" t="str">
        <f>IF(D18=CV3,#REF!,"0")</f>
        <v>0</v>
      </c>
      <c r="CW18" s="146" t="str">
        <f>IF(CV18&lt;&gt;"0",(M18*CV18/CV19),"0")</f>
        <v>0</v>
      </c>
      <c r="CX18" s="146" t="str">
        <f>IF(D18=CX3,#REF!,"0")</f>
        <v>0</v>
      </c>
      <c r="CY18" s="146" t="str">
        <f>IF(CX18&lt;&gt;"0",(M18*CX18/CX19),"0")</f>
        <v>0</v>
      </c>
      <c r="CZ18" s="146" t="str">
        <f>IF(D18=CZ3,#REF!,"0")</f>
        <v>0</v>
      </c>
      <c r="DA18" s="146" t="str">
        <f>IF(CZ18&lt;&gt;"0",(M18*CZ18/CZ19),"0")</f>
        <v>0</v>
      </c>
    </row>
    <row r="19" spans="2:105">
      <c r="J19" s="1" t="s">
        <v>210</v>
      </c>
      <c r="K19" s="149">
        <f>SUM(K4:K18)</f>
        <v>0.99999999999999989</v>
      </c>
      <c r="L19" s="149">
        <f>SUM(L4:L18)</f>
        <v>1</v>
      </c>
      <c r="M19" s="150" t="s">
        <v>155</v>
      </c>
      <c r="N19" s="150">
        <f>SUM(N4:N18)</f>
        <v>2.9000000000000004</v>
      </c>
      <c r="O19" s="150">
        <f>SUM(O4:O18)</f>
        <v>3</v>
      </c>
      <c r="P19" s="145" t="str">
        <f t="shared" si="5"/>
        <v>0</v>
      </c>
      <c r="Q19" s="152" t="e">
        <f>SUM(Q4:Q18)</f>
        <v>#DIV/0!</v>
      </c>
      <c r="R19" s="151">
        <f>SUM(R4:R18)</f>
        <v>0.2</v>
      </c>
      <c r="S19" s="152">
        <f>SUM(S4:S18)</f>
        <v>2</v>
      </c>
      <c r="T19" s="151">
        <f>SUM(T4:T18)</f>
        <v>0.2</v>
      </c>
      <c r="U19" s="152">
        <f>SUM(U4:U18)</f>
        <v>4</v>
      </c>
      <c r="V19" s="151">
        <f>SUM(V4:V18)</f>
        <v>0.2</v>
      </c>
      <c r="W19" s="152">
        <f>SUM(W4:W18)</f>
        <v>4</v>
      </c>
      <c r="X19" s="151">
        <f>SUM(X4:X18)</f>
        <v>0.2</v>
      </c>
      <c r="Y19" s="152">
        <f>SUM(Y4:Y18)</f>
        <v>3.0000000000000004</v>
      </c>
      <c r="Z19" s="151">
        <f>SUM(Z4:Z18)</f>
        <v>0.1</v>
      </c>
      <c r="AA19" s="152">
        <f>SUM(AA4:AA18)</f>
        <v>2</v>
      </c>
      <c r="AB19" s="151">
        <f>SUM(AB4:AB18)</f>
        <v>0</v>
      </c>
      <c r="AC19" s="152" t="e">
        <f>SUM(AC4:AC18)</f>
        <v>#DIV/0!</v>
      </c>
      <c r="AD19" s="151">
        <f>SUM(AD4:AD18)</f>
        <v>0</v>
      </c>
      <c r="AE19" s="152">
        <f>SUM(AE4:AE18)</f>
        <v>0</v>
      </c>
      <c r="AF19" s="151">
        <f>SUM(AF4:AF18)</f>
        <v>0</v>
      </c>
      <c r="AG19" s="152">
        <f>SUM(AG4:AG18)</f>
        <v>0</v>
      </c>
      <c r="AH19" s="151">
        <f>SUM(AH4:AH18)</f>
        <v>0.1</v>
      </c>
      <c r="AI19" s="152">
        <f>SUM(AI4:AI18)</f>
        <v>2</v>
      </c>
      <c r="AJ19" s="151">
        <f>SUM(AJ4:AJ18)</f>
        <v>0</v>
      </c>
      <c r="AK19" s="152">
        <f>SUM(AK4:AK18)</f>
        <v>0</v>
      </c>
      <c r="AL19" s="151">
        <f>SUM(AL4:AL18)</f>
        <v>0</v>
      </c>
      <c r="AM19" s="152">
        <f>SUM(AM4:AM18)</f>
        <v>0</v>
      </c>
      <c r="AN19" s="151">
        <f>SUM(AN4:AN18)</f>
        <v>0</v>
      </c>
      <c r="AO19" s="152">
        <f>SUM(AO4:AO18)</f>
        <v>0</v>
      </c>
      <c r="AP19" s="151">
        <f>SUM(AP4:AP18)</f>
        <v>0</v>
      </c>
      <c r="AQ19" s="152">
        <f>SUM(AQ4:AQ18)</f>
        <v>0</v>
      </c>
      <c r="AR19" s="151">
        <f>SUM(AR4:AR18)</f>
        <v>0</v>
      </c>
      <c r="AS19" s="152">
        <f>SUM(AS4:AS18)</f>
        <v>0</v>
      </c>
      <c r="AT19" s="151">
        <f>SUM(AT4:AT18)</f>
        <v>0</v>
      </c>
      <c r="AU19" s="152">
        <f>SUM(AU4:AU18)</f>
        <v>0</v>
      </c>
      <c r="AV19" s="151">
        <f>SUM(AV4:AV18)</f>
        <v>0</v>
      </c>
      <c r="AW19" s="152">
        <f>SUM(AW4:AW18)</f>
        <v>0</v>
      </c>
      <c r="AX19" s="151">
        <f>SUM(AX4:AX18)</f>
        <v>0</v>
      </c>
      <c r="AY19" s="152">
        <f>SUM(AY4:AY18)</f>
        <v>0</v>
      </c>
      <c r="AZ19" s="151">
        <f>SUM(AZ4:AZ18)</f>
        <v>0</v>
      </c>
      <c r="BA19" s="152">
        <f>SUM(BA4:BA18)</f>
        <v>0</v>
      </c>
      <c r="BB19" s="151">
        <f>SUM(BB4:BB18)</f>
        <v>0</v>
      </c>
      <c r="BC19" s="152">
        <f>SUM(BC4:BC18)</f>
        <v>0</v>
      </c>
      <c r="BD19" s="151">
        <f>SUM(BD4:BD18)</f>
        <v>0</v>
      </c>
      <c r="BE19" s="152">
        <f>SUM(BE4:BE18)</f>
        <v>0</v>
      </c>
      <c r="BF19" s="151">
        <f>SUM(BF4:BF18)</f>
        <v>0</v>
      </c>
      <c r="BG19" s="152">
        <f>SUM(BG4:BG18)</f>
        <v>0</v>
      </c>
      <c r="BH19" s="151">
        <f>SUM(BH4:BH18)</f>
        <v>0</v>
      </c>
      <c r="BI19" s="152">
        <f>SUM(BI4:BI18)</f>
        <v>0</v>
      </c>
      <c r="BJ19" s="151">
        <f>SUM(BJ4:BJ18)</f>
        <v>0</v>
      </c>
      <c r="BK19" s="152">
        <f>SUM(BK4:BK18)</f>
        <v>0</v>
      </c>
      <c r="BL19" s="151">
        <f>SUM(BL4:BL18)</f>
        <v>0</v>
      </c>
      <c r="BM19" s="152">
        <f>SUM(BM4:BM18)</f>
        <v>0</v>
      </c>
      <c r="BN19" s="151">
        <f>SUM(BN4:BN18)</f>
        <v>0</v>
      </c>
      <c r="BO19" s="152">
        <f>SUM(BO4:BO18)</f>
        <v>0</v>
      </c>
      <c r="BP19" s="151">
        <f>SUM(BP4:BP18)</f>
        <v>0</v>
      </c>
      <c r="BQ19" s="152">
        <f>SUM(BQ4:BQ18)</f>
        <v>0</v>
      </c>
      <c r="BR19" s="151">
        <f>SUM(BR4:BR18)</f>
        <v>0</v>
      </c>
      <c r="BS19" s="152">
        <f>SUM(BS4:BS18)</f>
        <v>0</v>
      </c>
      <c r="BT19" s="151">
        <f>SUM(BT4:BT18)</f>
        <v>0</v>
      </c>
      <c r="BU19" s="152">
        <f>SUM(BU4:BU18)</f>
        <v>0</v>
      </c>
      <c r="BV19" s="151">
        <f>SUM(BV4:BV18)</f>
        <v>0</v>
      </c>
      <c r="BW19" s="152">
        <f>SUM(BW4:BW18)</f>
        <v>0</v>
      </c>
      <c r="BX19" s="151">
        <f>SUM(BX4:BX18)</f>
        <v>0</v>
      </c>
      <c r="BY19" s="152">
        <f>SUM(BY4:BY18)</f>
        <v>0</v>
      </c>
      <c r="BZ19" s="151">
        <f>SUM(BZ4:BZ18)</f>
        <v>0</v>
      </c>
      <c r="CA19" s="152">
        <f>SUM(CA4:CA18)</f>
        <v>0</v>
      </c>
      <c r="CB19" s="151">
        <f>SUM(CB4:CB18)</f>
        <v>0</v>
      </c>
      <c r="CC19" s="152">
        <f>SUM(CC4:CC18)</f>
        <v>0</v>
      </c>
      <c r="CD19" s="151">
        <f>SUM(CD4:CD18)</f>
        <v>0</v>
      </c>
      <c r="CE19" s="152">
        <f>SUM(CE4:CE18)</f>
        <v>0</v>
      </c>
      <c r="CF19" s="151">
        <f>SUM(CF4:CF18)</f>
        <v>0</v>
      </c>
      <c r="CG19" s="152">
        <f>SUM(CG4:CG18)</f>
        <v>0</v>
      </c>
      <c r="CH19" s="151">
        <f>SUM(CH4:CH18)</f>
        <v>0</v>
      </c>
      <c r="CI19" s="152">
        <f>SUM(CI4:CI18)</f>
        <v>0</v>
      </c>
      <c r="CJ19" s="151">
        <f>SUM(CJ4:CJ18)</f>
        <v>0</v>
      </c>
      <c r="CK19" s="152">
        <f>SUM(CK4:CK18)</f>
        <v>0</v>
      </c>
      <c r="CL19" s="151">
        <f>SUM(CL4:CL18)</f>
        <v>0</v>
      </c>
      <c r="CM19" s="152">
        <f>SUM(CM4:CM18)</f>
        <v>0</v>
      </c>
      <c r="CN19" s="151">
        <f>SUM(CN4:CN18)</f>
        <v>0</v>
      </c>
      <c r="CO19" s="152">
        <f>SUM(CO4:CO18)</f>
        <v>0</v>
      </c>
      <c r="CP19" s="151">
        <f>SUM(CP4:CP18)</f>
        <v>0</v>
      </c>
      <c r="CQ19" s="152">
        <f>SUM(CQ4:CQ18)</f>
        <v>0</v>
      </c>
      <c r="CR19" s="151">
        <f>SUM(CR4:CR18)</f>
        <v>0</v>
      </c>
      <c r="CS19" s="152">
        <f>SUM(CS4:CS18)</f>
        <v>0</v>
      </c>
      <c r="CT19" s="151">
        <f>SUM(CT4:CT18)</f>
        <v>0</v>
      </c>
      <c r="CU19" s="152">
        <f>SUM(CU4:CU18)</f>
        <v>0</v>
      </c>
      <c r="CV19" s="151">
        <f>SUM(CV4:CV18)</f>
        <v>0</v>
      </c>
      <c r="CW19" s="152">
        <f>SUM(CW4:CW18)</f>
        <v>0</v>
      </c>
      <c r="CX19" s="151">
        <f>SUM(CX4:CX18)</f>
        <v>0</v>
      </c>
      <c r="CY19" s="152">
        <f>SUM(CY4:CY18)</f>
        <v>0</v>
      </c>
      <c r="CZ19" s="151">
        <f>SUM(CZ4:CZ18)</f>
        <v>0</v>
      </c>
      <c r="DA19" s="152">
        <f>SUM(DA4:DA18)</f>
        <v>0</v>
      </c>
    </row>
    <row r="20" spans="2:105">
      <c r="B20" s="153"/>
      <c r="C20" s="153"/>
      <c r="D20" s="153"/>
      <c r="F20" s="153"/>
      <c r="G20" s="153"/>
      <c r="H20" s="153"/>
      <c r="I20" s="153"/>
      <c r="J20" s="153"/>
      <c r="K20" s="154" t="str">
        <f>IF(K19=100%,"OK","Erreur")</f>
        <v>OK</v>
      </c>
      <c r="L20" s="154" t="str">
        <f>IF(L19=100%,"OK","Erreur")</f>
        <v>OK</v>
      </c>
      <c r="N20" s="1">
        <f>ROUNDUP(N19,0)</f>
        <v>3</v>
      </c>
      <c r="O20" s="1">
        <f>ROUNDUP(O19,0)</f>
        <v>3</v>
      </c>
      <c r="P20" s="442" t="s">
        <v>118</v>
      </c>
      <c r="Q20" s="155" t="e">
        <f t="shared" ref="Q20:AA20" si="6">ROUNDUP(Q19,0)</f>
        <v>#DIV/0!</v>
      </c>
      <c r="R20" s="442" t="s">
        <v>120</v>
      </c>
      <c r="S20" s="156">
        <f t="shared" si="6"/>
        <v>2</v>
      </c>
      <c r="T20" s="442" t="s">
        <v>122</v>
      </c>
      <c r="U20" s="156">
        <f t="shared" si="6"/>
        <v>4</v>
      </c>
      <c r="V20" s="442" t="s">
        <v>124</v>
      </c>
      <c r="W20" s="156">
        <f t="shared" si="6"/>
        <v>4</v>
      </c>
      <c r="X20" s="442" t="s">
        <v>126</v>
      </c>
      <c r="Y20" s="156">
        <f t="shared" si="6"/>
        <v>3</v>
      </c>
      <c r="Z20" s="442" t="s">
        <v>127</v>
      </c>
      <c r="AA20" s="156">
        <f t="shared" si="6"/>
        <v>2</v>
      </c>
      <c r="AB20" s="442" t="s">
        <v>129</v>
      </c>
      <c r="AC20" s="156" t="e">
        <f>ROUNDUP(AC19,0)</f>
        <v>#DIV/0!</v>
      </c>
      <c r="AD20" s="442" t="s">
        <v>159</v>
      </c>
      <c r="AE20" s="156">
        <f>ROUNDUP(AE19,0)</f>
        <v>0</v>
      </c>
      <c r="AF20" s="442" t="s">
        <v>160</v>
      </c>
      <c r="AG20" s="156">
        <f>ROUNDUP(AG19,0)</f>
        <v>0</v>
      </c>
      <c r="AH20" s="442" t="s">
        <v>161</v>
      </c>
      <c r="AI20" s="156">
        <f t="shared" ref="AI20:AM20" si="7">ROUNDUP(AI19,0)</f>
        <v>2</v>
      </c>
      <c r="AJ20" s="442" t="s">
        <v>162</v>
      </c>
      <c r="AK20" s="156">
        <f t="shared" si="7"/>
        <v>0</v>
      </c>
      <c r="AL20" s="444" t="s">
        <v>163</v>
      </c>
      <c r="AM20" s="157">
        <f t="shared" si="7"/>
        <v>0</v>
      </c>
      <c r="AN20" s="444" t="s">
        <v>164</v>
      </c>
      <c r="AO20" s="157">
        <f>ROUNDUP(AO19,0)</f>
        <v>0</v>
      </c>
      <c r="AP20" s="444" t="s">
        <v>165</v>
      </c>
      <c r="AQ20" s="157">
        <f>ROUNDUP(AQ19,0)</f>
        <v>0</v>
      </c>
      <c r="AR20" s="444" t="s">
        <v>166</v>
      </c>
      <c r="AS20" s="157">
        <f>ROUNDUP(AS19,0)</f>
        <v>0</v>
      </c>
      <c r="AT20" s="444" t="s">
        <v>167</v>
      </c>
      <c r="AU20" s="157">
        <f>ROUNDUP(AU19,0)</f>
        <v>0</v>
      </c>
      <c r="AV20" s="444" t="s">
        <v>168</v>
      </c>
      <c r="AW20" s="157">
        <f>ROUNDUP(AW19,0)</f>
        <v>0</v>
      </c>
      <c r="AX20" s="444" t="s">
        <v>169</v>
      </c>
      <c r="AY20" s="157">
        <f>ROUNDUP(AY19,0)</f>
        <v>0</v>
      </c>
      <c r="AZ20" s="444" t="s">
        <v>170</v>
      </c>
      <c r="BA20" s="157">
        <f>ROUNDUP(BA19,0)</f>
        <v>0</v>
      </c>
      <c r="BB20" s="444" t="s">
        <v>171</v>
      </c>
      <c r="BC20" s="157">
        <f>ROUNDUP(BC19,0)</f>
        <v>0</v>
      </c>
      <c r="BD20" s="444" t="s">
        <v>172</v>
      </c>
      <c r="BE20" s="157">
        <f>ROUNDUP(BE19,0)</f>
        <v>0</v>
      </c>
      <c r="BF20" s="444" t="s">
        <v>173</v>
      </c>
      <c r="BG20" s="157">
        <f>ROUNDUP(BG19,0)</f>
        <v>0</v>
      </c>
      <c r="BH20" s="444" t="s">
        <v>174</v>
      </c>
      <c r="BI20" s="157">
        <f>ROUNDUP(BI19,0)</f>
        <v>0</v>
      </c>
      <c r="BJ20" s="444" t="s">
        <v>175</v>
      </c>
      <c r="BK20" s="157">
        <f>ROUNDUP(BK19,0)</f>
        <v>0</v>
      </c>
      <c r="BL20" s="444" t="s">
        <v>176</v>
      </c>
      <c r="BM20" s="157">
        <f>ROUNDUP(BM19,0)</f>
        <v>0</v>
      </c>
      <c r="BN20" s="444" t="s">
        <v>177</v>
      </c>
      <c r="BO20" s="157">
        <f>ROUNDUP(BO19,0)</f>
        <v>0</v>
      </c>
      <c r="BP20" s="444" t="s">
        <v>178</v>
      </c>
      <c r="BQ20" s="157">
        <f>ROUNDUP(BQ19,0)</f>
        <v>0</v>
      </c>
      <c r="BR20" s="444" t="s">
        <v>179</v>
      </c>
      <c r="BS20" s="157">
        <f>ROUNDUP(BS19,0)</f>
        <v>0</v>
      </c>
      <c r="BT20" s="444" t="s">
        <v>180</v>
      </c>
      <c r="BU20" s="157">
        <f>ROUNDUP(BU19,0)</f>
        <v>0</v>
      </c>
      <c r="BV20" s="446" t="s">
        <v>181</v>
      </c>
      <c r="BW20" s="158">
        <f>ROUNDUP(BW19,0)</f>
        <v>0</v>
      </c>
      <c r="BX20" s="446" t="s">
        <v>182</v>
      </c>
      <c r="BY20" s="158">
        <f>ROUNDUP(BY19,0)</f>
        <v>0</v>
      </c>
      <c r="BZ20" s="446" t="s">
        <v>183</v>
      </c>
      <c r="CA20" s="158">
        <f>ROUNDUP(CA19,0)</f>
        <v>0</v>
      </c>
      <c r="CB20" s="446" t="s">
        <v>184</v>
      </c>
      <c r="CC20" s="158">
        <f>ROUNDUP(CC19,0)</f>
        <v>0</v>
      </c>
      <c r="CD20" s="446" t="s">
        <v>185</v>
      </c>
      <c r="CE20" s="158">
        <f>ROUNDUP(CE19,0)</f>
        <v>0</v>
      </c>
      <c r="CF20" s="446" t="s">
        <v>186</v>
      </c>
      <c r="CG20" s="158">
        <f>ROUNDUP(CG19,0)</f>
        <v>0</v>
      </c>
      <c r="CH20" s="446" t="s">
        <v>187</v>
      </c>
      <c r="CI20" s="158">
        <f>ROUNDUP(CI19,0)</f>
        <v>0</v>
      </c>
      <c r="CJ20" s="446" t="s">
        <v>188</v>
      </c>
      <c r="CK20" s="158">
        <f>ROUNDUP(CK19,0)</f>
        <v>0</v>
      </c>
      <c r="CL20" s="446" t="s">
        <v>189</v>
      </c>
      <c r="CM20" s="158">
        <f>ROUNDUP(CM19,0)</f>
        <v>0</v>
      </c>
      <c r="CN20" s="446" t="s">
        <v>190</v>
      </c>
      <c r="CO20" s="158">
        <f>ROUNDUP(CO19,0)</f>
        <v>0</v>
      </c>
      <c r="CP20" s="448" t="s">
        <v>191</v>
      </c>
      <c r="CQ20" s="159">
        <f>ROUNDUP(CQ19,0)</f>
        <v>0</v>
      </c>
      <c r="CR20" s="448" t="s">
        <v>192</v>
      </c>
      <c r="CS20" s="159">
        <f>ROUNDUP(CS19,0)</f>
        <v>0</v>
      </c>
      <c r="CT20" s="448" t="s">
        <v>193</v>
      </c>
      <c r="CU20" s="159">
        <f>ROUNDUP(CU19,0)</f>
        <v>0</v>
      </c>
      <c r="CV20" s="450" t="s">
        <v>194</v>
      </c>
      <c r="CW20" s="159">
        <f>ROUNDUP(CW19,0)</f>
        <v>0</v>
      </c>
      <c r="CX20" s="450" t="s">
        <v>195</v>
      </c>
      <c r="CY20" s="159">
        <f>ROUNDUP(CY19,0)</f>
        <v>0</v>
      </c>
      <c r="CZ20" s="450" t="s">
        <v>196</v>
      </c>
      <c r="DA20" s="159">
        <f>ROUNDUP(DA19,0)</f>
        <v>0</v>
      </c>
    </row>
    <row r="21" spans="2:105">
      <c r="B21" s="153"/>
      <c r="C21" s="153"/>
      <c r="D21" s="153"/>
      <c r="F21" s="153"/>
      <c r="G21" s="452" t="s">
        <v>211</v>
      </c>
      <c r="H21" s="452"/>
      <c r="I21" s="452"/>
      <c r="J21" s="452"/>
      <c r="K21" s="452" t="s">
        <v>212</v>
      </c>
      <c r="L21" s="452"/>
      <c r="N21" s="453" t="s">
        <v>213</v>
      </c>
      <c r="O21" s="454"/>
      <c r="P21" s="443"/>
      <c r="Q21" s="459" t="e">
        <f>IF(Q20&lt;&gt;0,Q20,"NE")</f>
        <v>#DIV/0!</v>
      </c>
      <c r="R21" s="443"/>
      <c r="S21" s="160">
        <f>IF(S20&lt;&gt;0,S20,"NE")</f>
        <v>2</v>
      </c>
      <c r="T21" s="443"/>
      <c r="U21" s="160">
        <f>IF(U20&lt;&gt;0,U20,"NE")</f>
        <v>4</v>
      </c>
      <c r="V21" s="443"/>
      <c r="W21" s="160">
        <f>IF(W20&lt;&gt;0,W20,"NE")</f>
        <v>4</v>
      </c>
      <c r="X21" s="443"/>
      <c r="Y21" s="160">
        <f>IF(Y20&lt;&gt;0,Y20,"NE")</f>
        <v>3</v>
      </c>
      <c r="Z21" s="443"/>
      <c r="AA21" s="160">
        <f>IF(AA20&lt;&gt;0,AA20,"NE")</f>
        <v>2</v>
      </c>
      <c r="AB21" s="443"/>
      <c r="AC21" s="160" t="e">
        <f>IF(AC20&lt;&gt;0,AC20,"NE")</f>
        <v>#DIV/0!</v>
      </c>
      <c r="AD21" s="443"/>
      <c r="AE21" s="160" t="str">
        <f>IF(AE20&lt;&gt;0,AE20,"NE")</f>
        <v>NE</v>
      </c>
      <c r="AF21" s="443"/>
      <c r="AG21" s="160" t="str">
        <f>IF(AG20&lt;&gt;0,AG20,"NE")</f>
        <v>NE</v>
      </c>
      <c r="AH21" s="443"/>
      <c r="AI21" s="160">
        <f>IF(AI20&lt;&gt;0,AI20,"NE")</f>
        <v>2</v>
      </c>
      <c r="AJ21" s="443"/>
      <c r="AK21" s="160" t="str">
        <f>IF(AK20&lt;&gt;0,AK20,"NE")</f>
        <v>NE</v>
      </c>
      <c r="AL21" s="445"/>
      <c r="AM21" s="161" t="str">
        <f>IF(AM20&lt;&gt;0,AM20,"NE")</f>
        <v>NE</v>
      </c>
      <c r="AN21" s="445"/>
      <c r="AO21" s="161" t="str">
        <f>IF(AO20&lt;&gt;0,AO20,"NE")</f>
        <v>NE</v>
      </c>
      <c r="AP21" s="445"/>
      <c r="AQ21" s="161" t="str">
        <f>IF(AQ20&lt;&gt;0,AQ20,"NE")</f>
        <v>NE</v>
      </c>
      <c r="AR21" s="445"/>
      <c r="AS21" s="161" t="str">
        <f>IF(AS20&lt;&gt;0,AS20,"NE")</f>
        <v>NE</v>
      </c>
      <c r="AT21" s="445"/>
      <c r="AU21" s="161" t="str">
        <f>IF(AU20&lt;&gt;0,AU20,"NE")</f>
        <v>NE</v>
      </c>
      <c r="AV21" s="445"/>
      <c r="AW21" s="161" t="str">
        <f>IF(AW20&lt;&gt;0,AW20,"NE")</f>
        <v>NE</v>
      </c>
      <c r="AX21" s="445"/>
      <c r="AY21" s="161" t="str">
        <f>IF(AY20&lt;&gt;0,AY20,"NE")</f>
        <v>NE</v>
      </c>
      <c r="AZ21" s="445"/>
      <c r="BA21" s="161" t="str">
        <f>IF(BA20&lt;&gt;0,BA20,"NE")</f>
        <v>NE</v>
      </c>
      <c r="BB21" s="445"/>
      <c r="BC21" s="161" t="str">
        <f>IF(BC20&lt;&gt;0,BC20,"NE")</f>
        <v>NE</v>
      </c>
      <c r="BD21" s="445"/>
      <c r="BE21" s="161" t="str">
        <f>IF(BE20&lt;&gt;0,BE20,"NE")</f>
        <v>NE</v>
      </c>
      <c r="BF21" s="445"/>
      <c r="BG21" s="161" t="str">
        <f>IF(BG20&lt;&gt;0,BG20,"NE")</f>
        <v>NE</v>
      </c>
      <c r="BH21" s="445"/>
      <c r="BI21" s="161" t="str">
        <f>IF(BI20&lt;&gt;0,BI20,"NE")</f>
        <v>NE</v>
      </c>
      <c r="BJ21" s="445"/>
      <c r="BK21" s="161" t="str">
        <f>IF(BK20&lt;&gt;0,BK20,"NE")</f>
        <v>NE</v>
      </c>
      <c r="BL21" s="445"/>
      <c r="BM21" s="161" t="str">
        <f>IF(BM20&lt;&gt;0,BM20,"NE")</f>
        <v>NE</v>
      </c>
      <c r="BN21" s="445"/>
      <c r="BO21" s="161" t="str">
        <f>IF(BO20&lt;&gt;0,BO20,"NE")</f>
        <v>NE</v>
      </c>
      <c r="BP21" s="445"/>
      <c r="BQ21" s="161" t="str">
        <f>IF(BQ20&lt;&gt;0,BQ20,"NE")</f>
        <v>NE</v>
      </c>
      <c r="BR21" s="445"/>
      <c r="BS21" s="161" t="str">
        <f>IF(BS20&lt;&gt;0,BS20,"NE")</f>
        <v>NE</v>
      </c>
      <c r="BT21" s="445"/>
      <c r="BU21" s="161" t="str">
        <f>IF(BU20&lt;&gt;0,BU20,"NE")</f>
        <v>NE</v>
      </c>
      <c r="BV21" s="447"/>
      <c r="BW21" s="162" t="str">
        <f>IF(BW20&lt;&gt;0,BW20,"NE")</f>
        <v>NE</v>
      </c>
      <c r="BX21" s="447"/>
      <c r="BY21" s="162" t="str">
        <f>IF(BY20&lt;&gt;0,BY20,"NE")</f>
        <v>NE</v>
      </c>
      <c r="BZ21" s="447"/>
      <c r="CA21" s="162" t="str">
        <f>IF(CA20&lt;&gt;0,CA20,"NE")</f>
        <v>NE</v>
      </c>
      <c r="CB21" s="447"/>
      <c r="CC21" s="162" t="str">
        <f>IF(CC20&lt;&gt;0,CC20,"NE")</f>
        <v>NE</v>
      </c>
      <c r="CD21" s="447"/>
      <c r="CE21" s="162" t="str">
        <f>IF(CE20&lt;&gt;0,CE20,"NE")</f>
        <v>NE</v>
      </c>
      <c r="CF21" s="447"/>
      <c r="CG21" s="162" t="str">
        <f>IF(CG20&lt;&gt;0,CG20,"NE")</f>
        <v>NE</v>
      </c>
      <c r="CH21" s="447"/>
      <c r="CI21" s="162" t="str">
        <f>IF(CI20&lt;&gt;0,CI20,"NE")</f>
        <v>NE</v>
      </c>
      <c r="CJ21" s="447"/>
      <c r="CK21" s="162" t="str">
        <f>IF(CK20&lt;&gt;0,CK20,"NE")</f>
        <v>NE</v>
      </c>
      <c r="CL21" s="447"/>
      <c r="CM21" s="162" t="str">
        <f>IF(CM20&lt;&gt;0,CM20,"NE")</f>
        <v>NE</v>
      </c>
      <c r="CN21" s="447"/>
      <c r="CO21" s="162" t="str">
        <f>IF(CO20&lt;&gt;0,CO20,"NE")</f>
        <v>NE</v>
      </c>
      <c r="CP21" s="449"/>
      <c r="CQ21" s="163" t="str">
        <f>IF(CQ20&lt;&gt;0,CQ20,"NE")</f>
        <v>NE</v>
      </c>
      <c r="CR21" s="449"/>
      <c r="CS21" s="163" t="str">
        <f>IF(CS20&lt;&gt;0,CS20,"NE")</f>
        <v>NE</v>
      </c>
      <c r="CT21" s="449"/>
      <c r="CU21" s="163" t="str">
        <f>IF(CU20&lt;&gt;0,CU20,"NE")</f>
        <v>NE</v>
      </c>
      <c r="CV21" s="451"/>
      <c r="CW21" s="163" t="str">
        <f>IF(CW20&lt;&gt;0,CW20,"NE")</f>
        <v>NE</v>
      </c>
      <c r="CX21" s="451"/>
      <c r="CY21" s="163" t="str">
        <f>IF(CY20&lt;&gt;0,CY20,"NE")</f>
        <v>NE</v>
      </c>
      <c r="CZ21" s="451"/>
      <c r="DA21" s="163" t="str">
        <f>IF(DA20&lt;&gt;0,DA20,"NE")</f>
        <v>NE</v>
      </c>
    </row>
    <row r="22" spans="2:105">
      <c r="B22" s="153"/>
      <c r="C22" s="153"/>
      <c r="D22" s="153"/>
      <c r="E22" s="153"/>
      <c r="F22" s="153"/>
      <c r="G22" s="452"/>
      <c r="H22" s="452"/>
      <c r="I22" s="452"/>
      <c r="J22" s="452"/>
      <c r="K22" s="452"/>
      <c r="L22" s="452"/>
      <c r="P22" s="164"/>
      <c r="Q22" s="164"/>
      <c r="R22" s="164"/>
    </row>
    <row r="23" spans="2:105">
      <c r="B23" s="153"/>
      <c r="C23" s="153"/>
      <c r="D23" s="153"/>
      <c r="E23" s="153"/>
      <c r="F23" s="153"/>
      <c r="G23" s="153"/>
      <c r="R23" s="164"/>
      <c r="S23" s="164"/>
    </row>
    <row r="24" spans="2:105">
      <c r="B24" s="153"/>
      <c r="C24" s="153"/>
      <c r="D24" s="153"/>
      <c r="E24" s="153"/>
      <c r="F24" s="153"/>
      <c r="G24" s="153"/>
    </row>
    <row r="25" spans="2:105">
      <c r="B25" s="153"/>
      <c r="C25" s="153"/>
      <c r="D25" s="153"/>
      <c r="E25" s="153"/>
      <c r="F25" s="153"/>
      <c r="G25" s="153"/>
    </row>
    <row r="26" spans="2:105">
      <c r="B26" s="153"/>
      <c r="C26" s="153"/>
      <c r="D26" s="153"/>
      <c r="E26" s="153"/>
      <c r="F26" s="153"/>
      <c r="G26" s="153"/>
    </row>
    <row r="27" spans="2:105">
      <c r="B27" s="153"/>
      <c r="C27" s="153"/>
      <c r="D27" s="153"/>
      <c r="E27" s="153"/>
      <c r="F27" s="153"/>
      <c r="G27" s="153"/>
    </row>
    <row r="28" spans="2:105">
      <c r="B28" s="153"/>
      <c r="C28" s="153"/>
      <c r="D28" s="153"/>
      <c r="E28" s="153"/>
      <c r="F28" s="153"/>
      <c r="G28" s="153"/>
    </row>
    <row r="29" spans="2:105">
      <c r="B29" s="153"/>
      <c r="C29" s="153"/>
      <c r="D29" s="153"/>
      <c r="E29" s="153"/>
      <c r="F29" s="153"/>
      <c r="G29" s="153"/>
    </row>
    <row r="30" spans="2:105">
      <c r="B30" s="153"/>
      <c r="C30" s="153"/>
      <c r="D30" s="153"/>
      <c r="E30" s="153"/>
      <c r="F30" s="153"/>
      <c r="G30" s="153"/>
    </row>
    <row r="31" spans="2:105">
      <c r="B31" s="153"/>
      <c r="C31" s="153"/>
      <c r="D31" s="153"/>
      <c r="E31" s="153"/>
      <c r="F31" s="153"/>
      <c r="G31" s="153"/>
    </row>
    <row r="32" spans="2:105">
      <c r="B32" s="153"/>
      <c r="C32" s="153"/>
      <c r="D32" s="153"/>
      <c r="E32" s="153"/>
      <c r="F32" s="153"/>
      <c r="G32" s="153"/>
    </row>
    <row r="33" spans="2:7">
      <c r="B33" s="153"/>
      <c r="C33" s="153"/>
      <c r="D33" s="153"/>
      <c r="E33" s="153"/>
      <c r="F33" s="153"/>
      <c r="G33" s="153"/>
    </row>
    <row r="34" spans="2:7">
      <c r="B34" s="153"/>
      <c r="C34" s="153"/>
      <c r="D34" s="153"/>
      <c r="E34" s="153"/>
      <c r="F34" s="153"/>
      <c r="G34" s="153"/>
    </row>
    <row r="35" spans="2:7">
      <c r="B35" s="153"/>
      <c r="C35" s="153"/>
      <c r="D35" s="153"/>
      <c r="E35" s="153"/>
      <c r="F35" s="153"/>
      <c r="G35" s="153"/>
    </row>
  </sheetData>
  <mergeCells count="48">
    <mergeCell ref="G21:J22"/>
    <mergeCell ref="K21:L22"/>
    <mergeCell ref="N21:O21"/>
    <mergeCell ref="CR20:CR21"/>
    <mergeCell ref="CT20:CT21"/>
    <mergeCell ref="CV20:CV21"/>
    <mergeCell ref="CX20:CX21"/>
    <mergeCell ref="CZ20:CZ21"/>
    <mergeCell ref="CH20:CH21"/>
    <mergeCell ref="CJ20:CJ21"/>
    <mergeCell ref="CL20:CL21"/>
    <mergeCell ref="CN20:CN21"/>
    <mergeCell ref="CP20:CP21"/>
    <mergeCell ref="BX20:BX21"/>
    <mergeCell ref="BZ20:BZ21"/>
    <mergeCell ref="CB20:CB21"/>
    <mergeCell ref="CD20:CD21"/>
    <mergeCell ref="CF20:CF21"/>
    <mergeCell ref="BN20:BN21"/>
    <mergeCell ref="BP20:BP21"/>
    <mergeCell ref="BR20:BR21"/>
    <mergeCell ref="BT20:BT21"/>
    <mergeCell ref="BV20:BV21"/>
    <mergeCell ref="BD20:BD21"/>
    <mergeCell ref="BF20:BF21"/>
    <mergeCell ref="BH20:BH21"/>
    <mergeCell ref="BJ20:BJ21"/>
    <mergeCell ref="BL20:BL21"/>
    <mergeCell ref="AT20:AT21"/>
    <mergeCell ref="AV20:AV21"/>
    <mergeCell ref="AX20:AX21"/>
    <mergeCell ref="AZ20:AZ21"/>
    <mergeCell ref="BB20:BB21"/>
    <mergeCell ref="AJ20:AJ21"/>
    <mergeCell ref="AL20:AL21"/>
    <mergeCell ref="AN20:AN21"/>
    <mergeCell ref="AP20:AP21"/>
    <mergeCell ref="AR20:AR21"/>
    <mergeCell ref="Z20:Z21"/>
    <mergeCell ref="AB20:AB21"/>
    <mergeCell ref="AD20:AD21"/>
    <mergeCell ref="AF20:AF21"/>
    <mergeCell ref="AH20:AH21"/>
    <mergeCell ref="P20:P21"/>
    <mergeCell ref="R20:R21"/>
    <mergeCell ref="T20:T21"/>
    <mergeCell ref="V20:V21"/>
    <mergeCell ref="X20:X21"/>
  </mergeCells>
  <pageMargins left="0.7" right="0.7" top="0.75" bottom="0.75" header="0.3" footer="0.3"/>
  <pageSetup paperSize="9" firstPageNumber="2147483648" orientation="portrait" verticalDpi="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6"/>
  <sheetViews>
    <sheetView workbookViewId="0">
      <selection activeCell="A15" sqref="A15"/>
    </sheetView>
  </sheetViews>
  <sheetFormatPr baseColWidth="10" defaultRowHeight="15"/>
  <cols>
    <col min="1" max="1" width="26.7109375" customWidth="1"/>
    <col min="2" max="2" width="4.28515625" customWidth="1"/>
    <col min="3" max="3" width="19.28515625" customWidth="1"/>
  </cols>
  <sheetData>
    <row r="1" spans="1:5">
      <c r="A1" s="165" t="s">
        <v>214</v>
      </c>
      <c r="B1" s="165"/>
      <c r="C1" s="165"/>
      <c r="D1" s="165"/>
    </row>
    <row r="2" spans="1:5">
      <c r="A2" s="4" t="s">
        <v>215</v>
      </c>
      <c r="B2" s="165"/>
      <c r="C2" s="165"/>
      <c r="D2" s="4" t="s">
        <v>43</v>
      </c>
      <c r="E2" s="1" t="s">
        <v>216</v>
      </c>
    </row>
    <row r="3" spans="1:5">
      <c r="A3" s="165" t="s">
        <v>46</v>
      </c>
      <c r="B3" s="165"/>
      <c r="C3" s="165"/>
      <c r="D3" s="166" t="s">
        <v>217</v>
      </c>
      <c r="E3" t="s">
        <v>46</v>
      </c>
    </row>
    <row r="4" spans="1:5">
      <c r="A4" s="165" t="s">
        <v>218</v>
      </c>
      <c r="B4" s="165"/>
      <c r="C4" s="165"/>
      <c r="D4" s="165">
        <v>2024</v>
      </c>
      <c r="E4" t="s">
        <v>219</v>
      </c>
    </row>
    <row r="5" spans="1:5">
      <c r="A5" s="165" t="s">
        <v>220</v>
      </c>
      <c r="B5" s="165"/>
      <c r="C5" s="165"/>
      <c r="D5" s="165">
        <v>2025</v>
      </c>
      <c r="E5" t="s">
        <v>221</v>
      </c>
    </row>
    <row r="6" spans="1:5">
      <c r="A6" s="165"/>
      <c r="B6" s="165"/>
      <c r="C6" s="165"/>
      <c r="D6" s="165">
        <v>2026</v>
      </c>
      <c r="E6" t="s">
        <v>222</v>
      </c>
    </row>
    <row r="7" spans="1:5">
      <c r="A7" s="165"/>
      <c r="B7" s="165"/>
      <c r="C7" s="165"/>
      <c r="D7" s="165">
        <v>2027</v>
      </c>
      <c r="E7" t="s">
        <v>223</v>
      </c>
    </row>
    <row r="8" spans="1:5" ht="29.1" customHeight="1">
      <c r="A8" s="4" t="s">
        <v>224</v>
      </c>
      <c r="B8" s="165"/>
      <c r="C8" s="165"/>
      <c r="D8" s="165">
        <v>2028</v>
      </c>
      <c r="E8" t="s">
        <v>225</v>
      </c>
    </row>
    <row r="9" spans="1:5" ht="15" customHeight="1">
      <c r="A9" s="167" t="s">
        <v>46</v>
      </c>
      <c r="B9" s="165"/>
      <c r="C9" s="165"/>
      <c r="D9" s="165"/>
      <c r="E9" t="s">
        <v>226</v>
      </c>
    </row>
    <row r="10" spans="1:5">
      <c r="A10" s="167" t="s">
        <v>74</v>
      </c>
      <c r="D10" s="165"/>
      <c r="E10" t="s">
        <v>227</v>
      </c>
    </row>
    <row r="11" spans="1:5">
      <c r="A11" s="167" t="s">
        <v>228</v>
      </c>
      <c r="D11" s="165"/>
      <c r="E11" t="s">
        <v>229</v>
      </c>
    </row>
    <row r="12" spans="1:5" ht="30">
      <c r="A12" s="167" t="s">
        <v>230</v>
      </c>
      <c r="D12" s="165"/>
      <c r="E12" t="s">
        <v>231</v>
      </c>
    </row>
    <row r="13" spans="1:5">
      <c r="A13" s="167" t="s">
        <v>232</v>
      </c>
      <c r="D13" s="165"/>
      <c r="E13" t="s">
        <v>233</v>
      </c>
    </row>
    <row r="14" spans="1:5">
      <c r="A14" s="165"/>
      <c r="D14" s="165"/>
      <c r="E14" t="s">
        <v>234</v>
      </c>
    </row>
    <row r="15" spans="1:5">
      <c r="A15" s="165"/>
      <c r="D15" s="165"/>
      <c r="E15" t="s">
        <v>235</v>
      </c>
    </row>
    <row r="16" spans="1:5">
      <c r="A16" s="165"/>
      <c r="D16" s="165"/>
      <c r="E16" t="s">
        <v>236</v>
      </c>
    </row>
    <row r="17" spans="1:5">
      <c r="A17" s="165"/>
      <c r="E17" t="s">
        <v>237</v>
      </c>
    </row>
    <row r="18" spans="1:5">
      <c r="A18" s="165"/>
      <c r="E18" t="s">
        <v>238</v>
      </c>
    </row>
    <row r="19" spans="1:5">
      <c r="A19" s="165"/>
      <c r="E19" t="s">
        <v>239</v>
      </c>
    </row>
    <row r="20" spans="1:5">
      <c r="A20" s="165"/>
      <c r="E20" t="s">
        <v>240</v>
      </c>
    </row>
    <row r="21" spans="1:5">
      <c r="A21" s="165"/>
      <c r="E21" t="s">
        <v>241</v>
      </c>
    </row>
    <row r="22" spans="1:5">
      <c r="A22" s="165"/>
      <c r="E22" t="s">
        <v>242</v>
      </c>
    </row>
    <row r="23" spans="1:5">
      <c r="A23" s="165"/>
      <c r="E23" t="s">
        <v>243</v>
      </c>
    </row>
    <row r="24" spans="1:5">
      <c r="E24" t="s">
        <v>244</v>
      </c>
    </row>
    <row r="25" spans="1:5">
      <c r="E25" t="s">
        <v>245</v>
      </c>
    </row>
    <row r="26" spans="1:5">
      <c r="E26" t="s">
        <v>246</v>
      </c>
    </row>
    <row r="27" spans="1:5">
      <c r="E27" t="s">
        <v>247</v>
      </c>
    </row>
    <row r="28" spans="1:5">
      <c r="E28" t="s">
        <v>248</v>
      </c>
    </row>
    <row r="29" spans="1:5">
      <c r="E29" t="s">
        <v>249</v>
      </c>
    </row>
    <row r="30" spans="1:5">
      <c r="E30" t="s">
        <v>250</v>
      </c>
    </row>
    <row r="31" spans="1:5">
      <c r="E31" t="s">
        <v>251</v>
      </c>
    </row>
    <row r="32" spans="1:5">
      <c r="E32" t="s">
        <v>252</v>
      </c>
    </row>
    <row r="33" spans="5:5">
      <c r="E33" t="s">
        <v>253</v>
      </c>
    </row>
    <row r="34" spans="5:5">
      <c r="E34" t="s">
        <v>254</v>
      </c>
    </row>
    <row r="35" spans="5:5">
      <c r="E35" t="s">
        <v>255</v>
      </c>
    </row>
    <row r="36" spans="5:5">
      <c r="E36" t="s">
        <v>256</v>
      </c>
    </row>
  </sheetData>
  <pageMargins left="0.7" right="0.7" top="0.75" bottom="0.75" header="0.3" footer="0.3"/>
  <pageSetup paperSize="9" firstPageNumber="2147483648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44"/>
  <sheetViews>
    <sheetView topLeftCell="J64" zoomScale="70" workbookViewId="0">
      <selection activeCell="F68" sqref="F68"/>
    </sheetView>
  </sheetViews>
  <sheetFormatPr baseColWidth="10" defaultRowHeight="15"/>
  <cols>
    <col min="1" max="1" width="53.5703125" customWidth="1"/>
    <col min="2" max="2" width="4.42578125" customWidth="1"/>
    <col min="3" max="3" width="20.28515625" customWidth="1"/>
    <col min="4" max="4" width="10.28515625" style="38" customWidth="1"/>
    <col min="6" max="6" width="121.28515625" customWidth="1"/>
    <col min="7" max="7" width="10.28515625" style="38" customWidth="1"/>
    <col min="8" max="8" width="167.7109375" customWidth="1"/>
    <col min="9" max="9" width="10.5703125" customWidth="1"/>
    <col min="10" max="10" width="5.28515625" customWidth="1"/>
    <col min="11" max="11" width="14.28515625" style="38" customWidth="1"/>
    <col min="12" max="12" width="23.5703125" style="38" customWidth="1"/>
    <col min="13" max="17" width="3.7109375" style="38" customWidth="1"/>
    <col min="18" max="18" width="4.28515625" style="38" customWidth="1"/>
    <col min="19" max="19" width="3.7109375" style="38" customWidth="1"/>
    <col min="20" max="20" width="3.7109375" customWidth="1"/>
    <col min="23" max="23" width="28.85546875" customWidth="1"/>
  </cols>
  <sheetData>
    <row r="1" spans="1:23" ht="54.4" customHeight="1">
      <c r="A1" s="165" t="s">
        <v>224</v>
      </c>
      <c r="B1" s="455" t="s">
        <v>257</v>
      </c>
      <c r="C1" s="455"/>
      <c r="D1" s="30" t="s">
        <v>258</v>
      </c>
      <c r="E1" s="455" t="s">
        <v>106</v>
      </c>
      <c r="F1" s="455"/>
      <c r="G1" s="30" t="s">
        <v>258</v>
      </c>
      <c r="H1" t="s">
        <v>259</v>
      </c>
      <c r="K1" s="168" t="s">
        <v>260</v>
      </c>
      <c r="L1" s="168" t="s">
        <v>261</v>
      </c>
      <c r="M1" s="168" t="s">
        <v>262</v>
      </c>
      <c r="N1" s="168" t="s">
        <v>263</v>
      </c>
      <c r="O1" s="168" t="s">
        <v>264</v>
      </c>
      <c r="P1" s="168" t="s">
        <v>265</v>
      </c>
      <c r="Q1" s="168" t="s">
        <v>266</v>
      </c>
      <c r="R1" s="168" t="s">
        <v>267</v>
      </c>
      <c r="S1" s="168" t="s">
        <v>268</v>
      </c>
      <c r="T1" s="168" t="s">
        <v>269</v>
      </c>
    </row>
    <row r="2" spans="1:23">
      <c r="A2" s="165"/>
      <c r="B2" s="30"/>
      <c r="C2" s="30"/>
      <c r="D2" s="30" t="s">
        <v>46</v>
      </c>
      <c r="E2" s="30" t="s">
        <v>46</v>
      </c>
      <c r="F2" s="30" t="s">
        <v>46</v>
      </c>
      <c r="G2" s="30" t="s">
        <v>46</v>
      </c>
      <c r="H2" s="38" t="s">
        <v>46</v>
      </c>
      <c r="I2" s="30" t="s">
        <v>46</v>
      </c>
      <c r="J2" s="30" t="s">
        <v>46</v>
      </c>
      <c r="K2" s="30" t="s">
        <v>46</v>
      </c>
      <c r="L2" s="30" t="s">
        <v>46</v>
      </c>
      <c r="V2" t="s">
        <v>270</v>
      </c>
    </row>
    <row r="3" spans="1:23" ht="15" customHeight="1">
      <c r="A3" s="167" t="s">
        <v>74</v>
      </c>
      <c r="B3" s="165" t="s">
        <v>271</v>
      </c>
      <c r="C3" s="456" t="s">
        <v>272</v>
      </c>
      <c r="D3" s="169" t="s">
        <v>273</v>
      </c>
      <c r="E3" s="165" t="s">
        <v>274</v>
      </c>
      <c r="F3" s="170" t="s">
        <v>275</v>
      </c>
      <c r="G3" s="169" t="s">
        <v>273</v>
      </c>
      <c r="H3" s="171" t="s">
        <v>276</v>
      </c>
      <c r="I3" s="169" t="s">
        <v>273</v>
      </c>
      <c r="J3" s="165" t="s">
        <v>274</v>
      </c>
      <c r="K3" s="172" t="s">
        <v>277</v>
      </c>
      <c r="L3" s="172" t="s">
        <v>278</v>
      </c>
      <c r="M3" s="173" t="s">
        <v>199</v>
      </c>
      <c r="N3" s="173" t="s">
        <v>199</v>
      </c>
      <c r="O3" s="173" t="s">
        <v>199</v>
      </c>
      <c r="P3" s="173"/>
      <c r="Q3" s="173"/>
      <c r="R3" s="173" t="s">
        <v>199</v>
      </c>
      <c r="S3" s="173" t="s">
        <v>199</v>
      </c>
      <c r="T3" s="3"/>
      <c r="V3" t="s">
        <v>46</v>
      </c>
      <c r="W3" t="s">
        <v>46</v>
      </c>
    </row>
    <row r="4" spans="1:23">
      <c r="A4" s="167" t="s">
        <v>228</v>
      </c>
      <c r="B4" s="174"/>
      <c r="C4" s="456"/>
      <c r="D4" s="175" t="s">
        <v>279</v>
      </c>
      <c r="E4" s="165" t="s">
        <v>274</v>
      </c>
      <c r="F4" s="170" t="s">
        <v>275</v>
      </c>
      <c r="G4" s="175" t="s">
        <v>279</v>
      </c>
      <c r="H4" s="176" t="s">
        <v>280</v>
      </c>
      <c r="I4" s="175" t="s">
        <v>279</v>
      </c>
      <c r="J4" s="165" t="s">
        <v>274</v>
      </c>
      <c r="K4" s="172" t="s">
        <v>277</v>
      </c>
      <c r="L4" s="172" t="s">
        <v>278</v>
      </c>
      <c r="M4" s="173" t="s">
        <v>199</v>
      </c>
      <c r="N4" s="173" t="s">
        <v>199</v>
      </c>
      <c r="O4" s="173" t="s">
        <v>199</v>
      </c>
      <c r="P4" s="173"/>
      <c r="Q4" s="173"/>
      <c r="R4" s="173" t="s">
        <v>199</v>
      </c>
      <c r="S4" s="173" t="s">
        <v>199</v>
      </c>
      <c r="T4" s="3"/>
      <c r="V4" s="177" t="s">
        <v>277</v>
      </c>
      <c r="W4" s="178" t="s">
        <v>278</v>
      </c>
    </row>
    <row r="5" spans="1:23">
      <c r="A5" s="167" t="s">
        <v>230</v>
      </c>
      <c r="B5" s="174"/>
      <c r="C5" s="456"/>
      <c r="D5" s="175" t="s">
        <v>281</v>
      </c>
      <c r="E5" s="165" t="s">
        <v>274</v>
      </c>
      <c r="F5" s="170" t="s">
        <v>275</v>
      </c>
      <c r="G5" s="175" t="s">
        <v>281</v>
      </c>
      <c r="H5" s="176" t="s">
        <v>282</v>
      </c>
      <c r="I5" s="175" t="s">
        <v>281</v>
      </c>
      <c r="J5" s="165" t="s">
        <v>274</v>
      </c>
      <c r="K5" s="172" t="s">
        <v>277</v>
      </c>
      <c r="L5" s="172" t="s">
        <v>278</v>
      </c>
      <c r="M5" s="173" t="s">
        <v>199</v>
      </c>
      <c r="N5" s="173" t="s">
        <v>199</v>
      </c>
      <c r="O5" s="173" t="s">
        <v>199</v>
      </c>
      <c r="P5" s="173"/>
      <c r="Q5" s="173"/>
      <c r="R5" s="173" t="s">
        <v>199</v>
      </c>
      <c r="S5" s="173" t="s">
        <v>199</v>
      </c>
      <c r="T5" s="3"/>
      <c r="V5" s="179" t="s">
        <v>283</v>
      </c>
      <c r="W5" s="180" t="s">
        <v>284</v>
      </c>
    </row>
    <row r="6" spans="1:23">
      <c r="A6" s="167" t="s">
        <v>285</v>
      </c>
      <c r="B6" s="174"/>
      <c r="C6" s="165"/>
      <c r="D6" s="175" t="s">
        <v>286</v>
      </c>
      <c r="E6" s="165" t="s">
        <v>274</v>
      </c>
      <c r="F6" s="170" t="s">
        <v>275</v>
      </c>
      <c r="G6" s="175" t="s">
        <v>286</v>
      </c>
      <c r="H6" s="176" t="s">
        <v>287</v>
      </c>
      <c r="I6" s="175" t="s">
        <v>286</v>
      </c>
      <c r="J6" s="165" t="s">
        <v>274</v>
      </c>
      <c r="K6" s="172" t="s">
        <v>277</v>
      </c>
      <c r="L6" s="172" t="s">
        <v>278</v>
      </c>
      <c r="M6" s="173" t="s">
        <v>199</v>
      </c>
      <c r="N6" s="173" t="s">
        <v>199</v>
      </c>
      <c r="O6" s="173" t="s">
        <v>199</v>
      </c>
      <c r="P6" s="173"/>
      <c r="Q6" s="173"/>
      <c r="R6" s="173" t="s">
        <v>199</v>
      </c>
      <c r="S6" s="173" t="s">
        <v>199</v>
      </c>
      <c r="T6" s="3"/>
      <c r="V6" s="181" t="s">
        <v>288</v>
      </c>
      <c r="W6" s="182" t="s">
        <v>289</v>
      </c>
    </row>
    <row r="7" spans="1:23">
      <c r="B7" s="174"/>
      <c r="C7" s="165"/>
      <c r="D7" s="183" t="s">
        <v>290</v>
      </c>
      <c r="E7" s="165" t="s">
        <v>274</v>
      </c>
      <c r="F7" s="170" t="s">
        <v>275</v>
      </c>
      <c r="G7" s="183" t="s">
        <v>290</v>
      </c>
      <c r="H7" s="184" t="s">
        <v>291</v>
      </c>
      <c r="I7" s="183" t="s">
        <v>290</v>
      </c>
      <c r="J7" s="165" t="s">
        <v>274</v>
      </c>
      <c r="K7" s="172" t="s">
        <v>277</v>
      </c>
      <c r="L7" s="172" t="s">
        <v>278</v>
      </c>
      <c r="M7" s="173" t="s">
        <v>199</v>
      </c>
      <c r="N7" s="173" t="s">
        <v>199</v>
      </c>
      <c r="O7" s="173" t="s">
        <v>199</v>
      </c>
      <c r="P7" s="173"/>
      <c r="Q7" s="173"/>
      <c r="R7" s="173" t="s">
        <v>199</v>
      </c>
      <c r="S7" s="173" t="s">
        <v>199</v>
      </c>
      <c r="T7" s="3"/>
      <c r="V7" s="185" t="s">
        <v>292</v>
      </c>
      <c r="W7" s="186" t="s">
        <v>293</v>
      </c>
    </row>
    <row r="8" spans="1:23">
      <c r="A8" s="165"/>
      <c r="B8" s="165"/>
      <c r="C8" s="165"/>
      <c r="D8" s="187" t="s">
        <v>294</v>
      </c>
      <c r="E8" s="165" t="s">
        <v>295</v>
      </c>
      <c r="F8" s="188" t="s">
        <v>296</v>
      </c>
      <c r="G8" s="187" t="s">
        <v>294</v>
      </c>
      <c r="H8" s="189" t="s">
        <v>297</v>
      </c>
      <c r="I8" s="187" t="s">
        <v>294</v>
      </c>
      <c r="J8" s="165" t="s">
        <v>295</v>
      </c>
      <c r="K8" s="190" t="s">
        <v>283</v>
      </c>
      <c r="L8" s="190" t="s">
        <v>284</v>
      </c>
      <c r="M8" s="191" t="s">
        <v>199</v>
      </c>
      <c r="N8" s="191"/>
      <c r="O8" s="191" t="s">
        <v>199</v>
      </c>
      <c r="P8" s="191" t="s">
        <v>199</v>
      </c>
      <c r="Q8" s="191"/>
      <c r="R8" s="191" t="s">
        <v>199</v>
      </c>
      <c r="S8" s="191"/>
      <c r="T8" s="192"/>
    </row>
    <row r="9" spans="1:23">
      <c r="A9" s="165"/>
      <c r="B9" s="165"/>
      <c r="C9" s="165"/>
      <c r="D9" s="193" t="s">
        <v>298</v>
      </c>
      <c r="E9" s="165" t="s">
        <v>295</v>
      </c>
      <c r="F9" s="188" t="s">
        <v>296</v>
      </c>
      <c r="G9" s="193" t="s">
        <v>298</v>
      </c>
      <c r="H9" s="194" t="s">
        <v>299</v>
      </c>
      <c r="I9" s="193" t="s">
        <v>298</v>
      </c>
      <c r="J9" s="165" t="s">
        <v>295</v>
      </c>
      <c r="K9" s="190" t="s">
        <v>283</v>
      </c>
      <c r="L9" s="190" t="s">
        <v>284</v>
      </c>
      <c r="M9" s="191" t="s">
        <v>199</v>
      </c>
      <c r="N9" s="191"/>
      <c r="O9" s="191" t="s">
        <v>199</v>
      </c>
      <c r="P9" s="191" t="s">
        <v>199</v>
      </c>
      <c r="Q9" s="191"/>
      <c r="R9" s="191" t="s">
        <v>199</v>
      </c>
      <c r="S9" s="191"/>
      <c r="T9" s="192"/>
    </row>
    <row r="10" spans="1:23">
      <c r="A10" s="165"/>
      <c r="B10" s="165"/>
      <c r="C10" s="165"/>
      <c r="D10" s="193" t="s">
        <v>300</v>
      </c>
      <c r="E10" s="165" t="s">
        <v>295</v>
      </c>
      <c r="F10" s="188" t="s">
        <v>296</v>
      </c>
      <c r="G10" s="193" t="s">
        <v>300</v>
      </c>
      <c r="H10" s="194" t="s">
        <v>301</v>
      </c>
      <c r="I10" s="193" t="s">
        <v>300</v>
      </c>
      <c r="J10" s="165" t="s">
        <v>295</v>
      </c>
      <c r="K10" s="190" t="s">
        <v>283</v>
      </c>
      <c r="L10" s="190" t="s">
        <v>302</v>
      </c>
      <c r="M10" s="191" t="s">
        <v>199</v>
      </c>
      <c r="N10" s="191"/>
      <c r="O10" s="191" t="s">
        <v>199</v>
      </c>
      <c r="P10" s="191" t="s">
        <v>199</v>
      </c>
      <c r="Q10" s="191"/>
      <c r="R10" s="191" t="s">
        <v>199</v>
      </c>
      <c r="S10" s="191"/>
      <c r="T10" s="192"/>
    </row>
    <row r="11" spans="1:23">
      <c r="A11" s="165"/>
      <c r="B11" s="165"/>
      <c r="C11" s="165"/>
      <c r="D11" s="195" t="s">
        <v>303</v>
      </c>
      <c r="E11" s="165" t="s">
        <v>295</v>
      </c>
      <c r="F11" s="188" t="s">
        <v>296</v>
      </c>
      <c r="G11" s="195" t="s">
        <v>303</v>
      </c>
      <c r="H11" s="196" t="s">
        <v>304</v>
      </c>
      <c r="I11" s="195" t="s">
        <v>303</v>
      </c>
      <c r="J11" s="165" t="s">
        <v>295</v>
      </c>
      <c r="K11" s="190" t="s">
        <v>283</v>
      </c>
      <c r="L11" s="190" t="s">
        <v>302</v>
      </c>
      <c r="M11" s="191" t="s">
        <v>199</v>
      </c>
      <c r="N11" s="191"/>
      <c r="O11" s="191" t="s">
        <v>199</v>
      </c>
      <c r="P11" s="191" t="s">
        <v>199</v>
      </c>
      <c r="Q11" s="191"/>
      <c r="R11" s="191" t="s">
        <v>199</v>
      </c>
      <c r="S11" s="191"/>
      <c r="T11" s="192"/>
    </row>
    <row r="12" spans="1:23">
      <c r="A12" s="165"/>
      <c r="B12" s="165"/>
      <c r="C12" s="165"/>
      <c r="D12" s="197" t="s">
        <v>305</v>
      </c>
      <c r="E12" s="165" t="s">
        <v>306</v>
      </c>
      <c r="F12" s="188" t="s">
        <v>307</v>
      </c>
      <c r="G12" s="197" t="s">
        <v>305</v>
      </c>
      <c r="H12" s="198" t="s">
        <v>308</v>
      </c>
      <c r="I12" s="197" t="s">
        <v>305</v>
      </c>
      <c r="J12" s="165" t="s">
        <v>306</v>
      </c>
      <c r="K12" s="199" t="s">
        <v>309</v>
      </c>
      <c r="L12" s="199" t="s">
        <v>289</v>
      </c>
      <c r="M12" s="200" t="s">
        <v>199</v>
      </c>
      <c r="N12" s="200" t="s">
        <v>199</v>
      </c>
      <c r="O12" s="200" t="s">
        <v>199</v>
      </c>
      <c r="P12" s="200"/>
      <c r="Q12" s="200" t="s">
        <v>199</v>
      </c>
      <c r="R12" s="200" t="s">
        <v>199</v>
      </c>
      <c r="S12" s="200" t="s">
        <v>199</v>
      </c>
      <c r="T12" s="201"/>
    </row>
    <row r="13" spans="1:23">
      <c r="A13" s="165"/>
      <c r="B13" s="165"/>
      <c r="C13" s="165"/>
      <c r="D13" s="202" t="s">
        <v>310</v>
      </c>
      <c r="E13" s="165" t="s">
        <v>306</v>
      </c>
      <c r="F13" s="188" t="s">
        <v>307</v>
      </c>
      <c r="G13" s="202" t="s">
        <v>310</v>
      </c>
      <c r="H13" s="203" t="s">
        <v>311</v>
      </c>
      <c r="I13" s="202" t="s">
        <v>310</v>
      </c>
      <c r="J13" s="165" t="s">
        <v>306</v>
      </c>
      <c r="K13" s="199" t="s">
        <v>309</v>
      </c>
      <c r="L13" s="199" t="s">
        <v>289</v>
      </c>
      <c r="M13" s="200" t="s">
        <v>199</v>
      </c>
      <c r="N13" s="200" t="s">
        <v>199</v>
      </c>
      <c r="O13" s="200" t="s">
        <v>199</v>
      </c>
      <c r="P13" s="200"/>
      <c r="Q13" s="200" t="s">
        <v>199</v>
      </c>
      <c r="R13" s="200" t="s">
        <v>199</v>
      </c>
      <c r="S13" s="200" t="s">
        <v>199</v>
      </c>
      <c r="T13" s="201"/>
    </row>
    <row r="14" spans="1:23">
      <c r="A14" s="165"/>
      <c r="B14" s="165"/>
      <c r="C14" s="165"/>
      <c r="D14" s="202" t="s">
        <v>312</v>
      </c>
      <c r="E14" s="165" t="s">
        <v>306</v>
      </c>
      <c r="F14" s="188" t="s">
        <v>307</v>
      </c>
      <c r="G14" s="202" t="s">
        <v>312</v>
      </c>
      <c r="H14" s="203" t="s">
        <v>313</v>
      </c>
      <c r="I14" s="202" t="s">
        <v>312</v>
      </c>
      <c r="J14" s="165" t="s">
        <v>306</v>
      </c>
      <c r="K14" s="199" t="s">
        <v>309</v>
      </c>
      <c r="L14" s="199" t="s">
        <v>289</v>
      </c>
      <c r="M14" s="200" t="s">
        <v>199</v>
      </c>
      <c r="N14" s="200" t="s">
        <v>199</v>
      </c>
      <c r="O14" s="200" t="s">
        <v>199</v>
      </c>
      <c r="P14" s="200"/>
      <c r="Q14" s="200" t="s">
        <v>199</v>
      </c>
      <c r="R14" s="200" t="s">
        <v>199</v>
      </c>
      <c r="S14" s="200" t="s">
        <v>199</v>
      </c>
      <c r="T14" s="201"/>
    </row>
    <row r="15" spans="1:23">
      <c r="A15" s="165"/>
      <c r="B15" s="165"/>
      <c r="C15" s="165"/>
      <c r="D15" s="202" t="s">
        <v>314</v>
      </c>
      <c r="E15" s="165" t="s">
        <v>306</v>
      </c>
      <c r="F15" s="188" t="s">
        <v>307</v>
      </c>
      <c r="G15" s="202" t="s">
        <v>314</v>
      </c>
      <c r="H15" s="203" t="s">
        <v>315</v>
      </c>
      <c r="I15" s="202" t="s">
        <v>314</v>
      </c>
      <c r="J15" s="165" t="s">
        <v>306</v>
      </c>
      <c r="K15" s="199" t="s">
        <v>309</v>
      </c>
      <c r="L15" s="199" t="s">
        <v>289</v>
      </c>
      <c r="M15" s="200" t="s">
        <v>199</v>
      </c>
      <c r="N15" s="200" t="s">
        <v>199</v>
      </c>
      <c r="O15" s="200" t="s">
        <v>199</v>
      </c>
      <c r="P15" s="200"/>
      <c r="Q15" s="200" t="s">
        <v>199</v>
      </c>
      <c r="R15" s="200" t="s">
        <v>199</v>
      </c>
      <c r="S15" s="200" t="s">
        <v>199</v>
      </c>
      <c r="T15" s="201"/>
    </row>
    <row r="16" spans="1:23">
      <c r="A16" s="165"/>
      <c r="B16" s="165"/>
      <c r="C16" s="165"/>
      <c r="D16" s="204" t="s">
        <v>316</v>
      </c>
      <c r="E16" s="165" t="s">
        <v>306</v>
      </c>
      <c r="F16" s="188" t="s">
        <v>307</v>
      </c>
      <c r="G16" s="204" t="s">
        <v>316</v>
      </c>
      <c r="H16" s="205" t="s">
        <v>317</v>
      </c>
      <c r="I16" s="204" t="s">
        <v>316</v>
      </c>
      <c r="J16" s="165" t="s">
        <v>306</v>
      </c>
      <c r="K16" s="199" t="s">
        <v>309</v>
      </c>
      <c r="L16" s="199" t="s">
        <v>289</v>
      </c>
      <c r="M16" s="200" t="s">
        <v>199</v>
      </c>
      <c r="N16" s="200" t="s">
        <v>199</v>
      </c>
      <c r="O16" s="200" t="s">
        <v>199</v>
      </c>
      <c r="P16" s="200"/>
      <c r="Q16" s="200" t="s">
        <v>199</v>
      </c>
      <c r="R16" s="200" t="s">
        <v>199</v>
      </c>
      <c r="S16" s="200" t="s">
        <v>199</v>
      </c>
      <c r="T16" s="201"/>
    </row>
    <row r="17" spans="1:23">
      <c r="A17" s="165"/>
      <c r="B17" s="165"/>
      <c r="C17" s="165"/>
      <c r="D17" s="206" t="s">
        <v>318</v>
      </c>
      <c r="E17" s="165" t="s">
        <v>319</v>
      </c>
      <c r="F17" s="188" t="s">
        <v>320</v>
      </c>
      <c r="G17" s="206" t="s">
        <v>318</v>
      </c>
      <c r="H17" s="207" t="s">
        <v>321</v>
      </c>
      <c r="I17" s="206" t="s">
        <v>318</v>
      </c>
      <c r="J17" s="165" t="s">
        <v>319</v>
      </c>
      <c r="K17" s="208" t="s">
        <v>288</v>
      </c>
      <c r="L17" s="208" t="s">
        <v>289</v>
      </c>
      <c r="M17" s="209" t="s">
        <v>199</v>
      </c>
      <c r="N17" s="209" t="s">
        <v>199</v>
      </c>
      <c r="O17" s="209" t="s">
        <v>199</v>
      </c>
      <c r="P17" s="209"/>
      <c r="Q17" s="209" t="s">
        <v>199</v>
      </c>
      <c r="R17" s="209" t="s">
        <v>199</v>
      </c>
      <c r="S17" s="209" t="s">
        <v>199</v>
      </c>
      <c r="T17" s="210"/>
    </row>
    <row r="18" spans="1:23">
      <c r="A18" s="165"/>
      <c r="B18" s="165"/>
      <c r="C18" s="165"/>
      <c r="D18" s="211" t="s">
        <v>322</v>
      </c>
      <c r="E18" s="165" t="s">
        <v>319</v>
      </c>
      <c r="F18" s="188" t="s">
        <v>320</v>
      </c>
      <c r="G18" s="211" t="s">
        <v>322</v>
      </c>
      <c r="H18" s="212" t="s">
        <v>323</v>
      </c>
      <c r="I18" s="211" t="s">
        <v>322</v>
      </c>
      <c r="J18" s="165" t="s">
        <v>319</v>
      </c>
      <c r="K18" s="208" t="s">
        <v>288</v>
      </c>
      <c r="L18" s="208" t="s">
        <v>289</v>
      </c>
      <c r="M18" s="209" t="s">
        <v>199</v>
      </c>
      <c r="N18" s="209" t="s">
        <v>199</v>
      </c>
      <c r="O18" s="209" t="s">
        <v>199</v>
      </c>
      <c r="P18" s="209"/>
      <c r="Q18" s="209" t="s">
        <v>199</v>
      </c>
      <c r="R18" s="209" t="s">
        <v>199</v>
      </c>
      <c r="S18" s="209" t="s">
        <v>199</v>
      </c>
      <c r="T18" s="210"/>
    </row>
    <row r="19" spans="1:23">
      <c r="A19" s="165"/>
      <c r="B19" s="165"/>
      <c r="C19" s="165"/>
      <c r="D19" s="211" t="s">
        <v>324</v>
      </c>
      <c r="E19" s="165" t="s">
        <v>319</v>
      </c>
      <c r="F19" s="188" t="s">
        <v>320</v>
      </c>
      <c r="G19" s="211" t="s">
        <v>324</v>
      </c>
      <c r="H19" s="212" t="s">
        <v>325</v>
      </c>
      <c r="I19" s="211" t="s">
        <v>324</v>
      </c>
      <c r="J19" s="165" t="s">
        <v>319</v>
      </c>
      <c r="K19" s="208" t="s">
        <v>288</v>
      </c>
      <c r="L19" s="208" t="s">
        <v>289</v>
      </c>
      <c r="M19" s="209" t="s">
        <v>199</v>
      </c>
      <c r="N19" s="209" t="s">
        <v>199</v>
      </c>
      <c r="O19" s="209" t="s">
        <v>199</v>
      </c>
      <c r="P19" s="209"/>
      <c r="Q19" s="209" t="s">
        <v>199</v>
      </c>
      <c r="R19" s="209" t="s">
        <v>199</v>
      </c>
      <c r="S19" s="209" t="s">
        <v>199</v>
      </c>
      <c r="T19" s="210"/>
    </row>
    <row r="20" spans="1:23">
      <c r="A20" s="165"/>
      <c r="B20" s="165"/>
      <c r="C20" s="165"/>
      <c r="D20" s="213" t="s">
        <v>326</v>
      </c>
      <c r="E20" s="165" t="s">
        <v>319</v>
      </c>
      <c r="F20" s="188" t="s">
        <v>320</v>
      </c>
      <c r="G20" s="213" t="s">
        <v>326</v>
      </c>
      <c r="H20" s="214" t="s">
        <v>327</v>
      </c>
      <c r="I20" s="213" t="s">
        <v>326</v>
      </c>
      <c r="J20" s="165" t="s">
        <v>319</v>
      </c>
      <c r="K20" s="208" t="s">
        <v>288</v>
      </c>
      <c r="L20" s="208" t="s">
        <v>289</v>
      </c>
      <c r="M20" s="209" t="s">
        <v>199</v>
      </c>
      <c r="N20" s="209" t="s">
        <v>199</v>
      </c>
      <c r="O20" s="209" t="s">
        <v>199</v>
      </c>
      <c r="P20" s="209"/>
      <c r="Q20" s="209" t="s">
        <v>199</v>
      </c>
      <c r="R20" s="209" t="s">
        <v>199</v>
      </c>
      <c r="S20" s="209" t="s">
        <v>199</v>
      </c>
      <c r="T20" s="210"/>
    </row>
    <row r="21" spans="1:23" ht="14.65" customHeight="1">
      <c r="A21" s="165"/>
      <c r="B21" s="165"/>
      <c r="C21" s="165"/>
      <c r="D21" s="215" t="s">
        <v>328</v>
      </c>
      <c r="E21" s="165" t="s">
        <v>329</v>
      </c>
      <c r="F21" s="188" t="s">
        <v>330</v>
      </c>
      <c r="G21" s="215" t="s">
        <v>328</v>
      </c>
      <c r="H21" s="216" t="s">
        <v>331</v>
      </c>
      <c r="I21" s="215" t="s">
        <v>328</v>
      </c>
      <c r="J21" s="165" t="s">
        <v>329</v>
      </c>
      <c r="K21" s="217" t="s">
        <v>292</v>
      </c>
      <c r="L21" s="217" t="s">
        <v>293</v>
      </c>
      <c r="M21" s="218"/>
      <c r="N21" s="218"/>
      <c r="O21" s="218"/>
      <c r="P21" s="218"/>
      <c r="Q21" s="218" t="s">
        <v>199</v>
      </c>
      <c r="R21" s="218" t="s">
        <v>199</v>
      </c>
      <c r="S21" s="218" t="s">
        <v>199</v>
      </c>
      <c r="T21" s="219"/>
    </row>
    <row r="22" spans="1:23" ht="30">
      <c r="A22" s="165"/>
      <c r="B22" s="165"/>
      <c r="C22" s="165"/>
      <c r="D22" s="220" t="s">
        <v>332</v>
      </c>
      <c r="E22" s="165" t="s">
        <v>329</v>
      </c>
      <c r="F22" s="188" t="s">
        <v>330</v>
      </c>
      <c r="G22" s="220" t="s">
        <v>332</v>
      </c>
      <c r="H22" s="221" t="s">
        <v>333</v>
      </c>
      <c r="I22" s="220" t="s">
        <v>332</v>
      </c>
      <c r="J22" s="165" t="s">
        <v>329</v>
      </c>
      <c r="K22" s="217" t="s">
        <v>292</v>
      </c>
      <c r="L22" s="217" t="s">
        <v>293</v>
      </c>
      <c r="M22" s="218"/>
      <c r="N22" s="218"/>
      <c r="O22" s="218"/>
      <c r="P22" s="218"/>
      <c r="Q22" s="218" t="s">
        <v>199</v>
      </c>
      <c r="R22" s="218" t="s">
        <v>199</v>
      </c>
      <c r="S22" s="218" t="s">
        <v>199</v>
      </c>
      <c r="T22" s="219"/>
    </row>
    <row r="23" spans="1:23" ht="30">
      <c r="A23" s="165"/>
      <c r="B23" s="165"/>
      <c r="C23" s="165"/>
      <c r="D23" s="220" t="s">
        <v>334</v>
      </c>
      <c r="E23" s="165" t="s">
        <v>329</v>
      </c>
      <c r="F23" s="188" t="s">
        <v>330</v>
      </c>
      <c r="G23" s="220" t="s">
        <v>334</v>
      </c>
      <c r="H23" s="221" t="s">
        <v>335</v>
      </c>
      <c r="I23" s="220" t="s">
        <v>334</v>
      </c>
      <c r="J23" s="165" t="s">
        <v>329</v>
      </c>
      <c r="K23" s="217" t="s">
        <v>292</v>
      </c>
      <c r="L23" s="217" t="s">
        <v>336</v>
      </c>
      <c r="M23" s="218"/>
      <c r="N23" s="218"/>
      <c r="O23" s="218"/>
      <c r="P23" s="218"/>
      <c r="Q23" s="218" t="s">
        <v>199</v>
      </c>
      <c r="R23" s="218" t="s">
        <v>199</v>
      </c>
      <c r="S23" s="218" t="s">
        <v>199</v>
      </c>
      <c r="T23" s="219"/>
    </row>
    <row r="24" spans="1:23" ht="30">
      <c r="A24" s="165"/>
      <c r="B24" s="165"/>
      <c r="C24" s="165"/>
      <c r="D24" s="222" t="s">
        <v>337</v>
      </c>
      <c r="E24" s="165" t="s">
        <v>329</v>
      </c>
      <c r="F24" s="188" t="s">
        <v>330</v>
      </c>
      <c r="G24" s="222" t="s">
        <v>337</v>
      </c>
      <c r="H24" s="223" t="s">
        <v>338</v>
      </c>
      <c r="I24" s="222" t="s">
        <v>337</v>
      </c>
      <c r="J24" s="165" t="s">
        <v>329</v>
      </c>
      <c r="K24" s="217" t="s">
        <v>292</v>
      </c>
      <c r="L24" s="217" t="s">
        <v>336</v>
      </c>
      <c r="M24" s="218"/>
      <c r="N24" s="218"/>
      <c r="O24" s="218"/>
      <c r="P24" s="218"/>
      <c r="Q24" s="218" t="s">
        <v>199</v>
      </c>
      <c r="R24" s="218" t="s">
        <v>199</v>
      </c>
      <c r="S24" s="218" t="s">
        <v>199</v>
      </c>
      <c r="T24" s="219"/>
    </row>
    <row r="25" spans="1:23">
      <c r="A25" s="165"/>
      <c r="D25" s="30"/>
      <c r="E25" s="165"/>
      <c r="G25" s="30"/>
      <c r="J25" s="165"/>
    </row>
    <row r="26" spans="1:23">
      <c r="A26" s="165"/>
      <c r="B26" s="30"/>
      <c r="C26" s="30"/>
      <c r="D26" s="30" t="s">
        <v>46</v>
      </c>
      <c r="E26" s="30" t="s">
        <v>46</v>
      </c>
      <c r="F26" s="30" t="s">
        <v>46</v>
      </c>
      <c r="G26" s="30" t="s">
        <v>46</v>
      </c>
      <c r="H26" s="38" t="s">
        <v>46</v>
      </c>
      <c r="I26" s="30" t="s">
        <v>46</v>
      </c>
      <c r="J26" s="30" t="s">
        <v>46</v>
      </c>
      <c r="K26" s="30" t="s">
        <v>46</v>
      </c>
      <c r="L26" s="30" t="s">
        <v>46</v>
      </c>
      <c r="V26" t="s">
        <v>270</v>
      </c>
    </row>
    <row r="27" spans="1:23" ht="15" customHeight="1">
      <c r="A27" s="167" t="s">
        <v>339</v>
      </c>
      <c r="B27" s="165" t="s">
        <v>340</v>
      </c>
      <c r="C27" s="457" t="s">
        <v>341</v>
      </c>
      <c r="D27" s="169" t="s">
        <v>342</v>
      </c>
      <c r="E27" s="165" t="s">
        <v>274</v>
      </c>
      <c r="F27" s="224" t="s">
        <v>343</v>
      </c>
      <c r="G27" s="169" t="s">
        <v>342</v>
      </c>
      <c r="H27" s="171" t="s">
        <v>344</v>
      </c>
      <c r="I27" s="169" t="s">
        <v>342</v>
      </c>
      <c r="J27" s="165" t="s">
        <v>274</v>
      </c>
      <c r="K27" s="172" t="s">
        <v>345</v>
      </c>
      <c r="L27" s="172" t="s">
        <v>346</v>
      </c>
      <c r="M27" s="173"/>
      <c r="N27" s="173" t="s">
        <v>199</v>
      </c>
      <c r="O27" s="173"/>
      <c r="P27" s="173"/>
      <c r="Q27" s="173" t="s">
        <v>199</v>
      </c>
      <c r="R27" s="173"/>
      <c r="S27" s="173" t="s">
        <v>199</v>
      </c>
      <c r="T27" s="3"/>
      <c r="V27" t="s">
        <v>46</v>
      </c>
      <c r="W27" t="s">
        <v>46</v>
      </c>
    </row>
    <row r="28" spans="1:23" ht="15" customHeight="1">
      <c r="A28" s="167" t="s">
        <v>347</v>
      </c>
      <c r="B28" s="174"/>
      <c r="C28" s="457"/>
      <c r="D28" s="175" t="s">
        <v>348</v>
      </c>
      <c r="E28" s="165" t="s">
        <v>274</v>
      </c>
      <c r="F28" s="225" t="s">
        <v>343</v>
      </c>
      <c r="G28" s="175" t="s">
        <v>348</v>
      </c>
      <c r="H28" s="176" t="s">
        <v>349</v>
      </c>
      <c r="I28" s="175" t="s">
        <v>348</v>
      </c>
      <c r="J28" s="165" t="s">
        <v>274</v>
      </c>
      <c r="K28" s="172" t="s">
        <v>345</v>
      </c>
      <c r="L28" s="172" t="s">
        <v>346</v>
      </c>
      <c r="M28" s="173"/>
      <c r="N28" s="173" t="s">
        <v>199</v>
      </c>
      <c r="O28" s="173"/>
      <c r="P28" s="173"/>
      <c r="Q28" s="173" t="s">
        <v>199</v>
      </c>
      <c r="R28" s="173"/>
      <c r="S28" s="173" t="s">
        <v>199</v>
      </c>
      <c r="T28" s="3"/>
      <c r="V28" s="177" t="s">
        <v>345</v>
      </c>
      <c r="W28" s="178" t="s">
        <v>346</v>
      </c>
    </row>
    <row r="29" spans="1:23" ht="15" customHeight="1">
      <c r="A29" s="167"/>
      <c r="B29" s="174"/>
      <c r="C29" s="165"/>
      <c r="D29" s="183" t="s">
        <v>350</v>
      </c>
      <c r="E29" s="165" t="s">
        <v>274</v>
      </c>
      <c r="F29" s="225" t="s">
        <v>343</v>
      </c>
      <c r="G29" s="183" t="s">
        <v>350</v>
      </c>
      <c r="H29" s="176" t="s">
        <v>351</v>
      </c>
      <c r="I29" s="183" t="s">
        <v>350</v>
      </c>
      <c r="J29" s="165" t="s">
        <v>274</v>
      </c>
      <c r="K29" s="172" t="s">
        <v>345</v>
      </c>
      <c r="L29" s="172" t="s">
        <v>346</v>
      </c>
      <c r="M29" s="173"/>
      <c r="N29" s="173" t="s">
        <v>199</v>
      </c>
      <c r="O29" s="173"/>
      <c r="P29" s="173"/>
      <c r="Q29" s="173" t="s">
        <v>199</v>
      </c>
      <c r="R29" s="173"/>
      <c r="S29" s="173" t="s">
        <v>199</v>
      </c>
      <c r="T29" s="3"/>
      <c r="V29" s="226" t="s">
        <v>352</v>
      </c>
      <c r="W29" s="227" t="s">
        <v>353</v>
      </c>
    </row>
    <row r="30" spans="1:23" ht="15" customHeight="1">
      <c r="B30" s="165"/>
      <c r="C30" s="165"/>
      <c r="D30" s="228" t="s">
        <v>354</v>
      </c>
      <c r="E30" s="165" t="s">
        <v>295</v>
      </c>
      <c r="F30" s="225" t="s">
        <v>355</v>
      </c>
      <c r="G30" s="228" t="s">
        <v>354</v>
      </c>
      <c r="H30" s="189" t="s">
        <v>356</v>
      </c>
      <c r="I30" s="228" t="s">
        <v>354</v>
      </c>
      <c r="J30" s="165" t="s">
        <v>295</v>
      </c>
      <c r="K30" s="190" t="s">
        <v>352</v>
      </c>
      <c r="L30" s="190" t="s">
        <v>353</v>
      </c>
      <c r="M30" s="191"/>
      <c r="N30" s="191" t="s">
        <v>199</v>
      </c>
      <c r="O30" s="191"/>
      <c r="P30" s="191"/>
      <c r="Q30" s="191" t="s">
        <v>199</v>
      </c>
      <c r="R30" s="191" t="s">
        <v>199</v>
      </c>
      <c r="S30" s="191" t="s">
        <v>199</v>
      </c>
      <c r="T30" s="192"/>
    </row>
    <row r="31" spans="1:23">
      <c r="A31" s="165"/>
      <c r="B31" s="165"/>
      <c r="C31" s="165"/>
      <c r="D31" s="193" t="s">
        <v>357</v>
      </c>
      <c r="E31" s="165" t="s">
        <v>295</v>
      </c>
      <c r="F31" s="225" t="s">
        <v>355</v>
      </c>
      <c r="G31" s="193" t="s">
        <v>357</v>
      </c>
      <c r="H31" s="194" t="s">
        <v>358</v>
      </c>
      <c r="I31" s="193" t="s">
        <v>357</v>
      </c>
      <c r="J31" s="165" t="s">
        <v>295</v>
      </c>
      <c r="K31" s="190" t="s">
        <v>352</v>
      </c>
      <c r="L31" s="190" t="s">
        <v>353</v>
      </c>
      <c r="M31" s="191"/>
      <c r="N31" s="191" t="s">
        <v>199</v>
      </c>
      <c r="O31" s="191"/>
      <c r="P31" s="191"/>
      <c r="Q31" s="191" t="s">
        <v>199</v>
      </c>
      <c r="R31" s="191" t="s">
        <v>199</v>
      </c>
      <c r="S31" s="191" t="s">
        <v>199</v>
      </c>
      <c r="T31" s="192"/>
    </row>
    <row r="32" spans="1:23">
      <c r="A32" s="165"/>
      <c r="B32" s="165"/>
      <c r="C32" s="165"/>
      <c r="D32" s="193" t="s">
        <v>359</v>
      </c>
      <c r="E32" s="165" t="s">
        <v>295</v>
      </c>
      <c r="F32" s="225" t="s">
        <v>355</v>
      </c>
      <c r="G32" s="193" t="s">
        <v>359</v>
      </c>
      <c r="H32" s="194" t="s">
        <v>360</v>
      </c>
      <c r="I32" s="193" t="s">
        <v>359</v>
      </c>
      <c r="J32" s="165" t="s">
        <v>295</v>
      </c>
      <c r="K32" s="190" t="s">
        <v>352</v>
      </c>
      <c r="L32" s="190" t="s">
        <v>353</v>
      </c>
      <c r="M32" s="191"/>
      <c r="N32" s="191" t="s">
        <v>199</v>
      </c>
      <c r="O32" s="191"/>
      <c r="P32" s="191"/>
      <c r="Q32" s="191" t="s">
        <v>199</v>
      </c>
      <c r="R32" s="191" t="s">
        <v>199</v>
      </c>
      <c r="S32" s="191" t="s">
        <v>199</v>
      </c>
      <c r="T32" s="192"/>
    </row>
    <row r="33" spans="1:23">
      <c r="A33" s="165"/>
      <c r="B33" s="165"/>
      <c r="C33" s="165"/>
      <c r="D33" s="229" t="s">
        <v>361</v>
      </c>
      <c r="E33" s="165" t="s">
        <v>295</v>
      </c>
      <c r="F33" s="225" t="s">
        <v>355</v>
      </c>
      <c r="G33" s="229" t="s">
        <v>361</v>
      </c>
      <c r="H33" s="196" t="s">
        <v>362</v>
      </c>
      <c r="I33" s="229" t="s">
        <v>361</v>
      </c>
      <c r="J33" s="165" t="s">
        <v>295</v>
      </c>
      <c r="K33" s="190" t="s">
        <v>352</v>
      </c>
      <c r="L33" s="190" t="s">
        <v>363</v>
      </c>
      <c r="M33" s="191"/>
      <c r="N33" s="191" t="s">
        <v>199</v>
      </c>
      <c r="O33" s="191"/>
      <c r="P33" s="191"/>
      <c r="Q33" s="191" t="s">
        <v>199</v>
      </c>
      <c r="R33" s="191" t="s">
        <v>199</v>
      </c>
      <c r="S33" s="191" t="s">
        <v>199</v>
      </c>
      <c r="T33" s="192"/>
    </row>
    <row r="34" spans="1:23">
      <c r="A34" s="165"/>
      <c r="B34" s="165"/>
      <c r="C34" s="165"/>
      <c r="D34" s="197" t="s">
        <v>364</v>
      </c>
      <c r="E34" s="165" t="s">
        <v>306</v>
      </c>
      <c r="F34" s="225" t="s">
        <v>365</v>
      </c>
      <c r="G34" s="197" t="s">
        <v>364</v>
      </c>
      <c r="H34" s="198" t="s">
        <v>366</v>
      </c>
      <c r="I34" s="197" t="s">
        <v>364</v>
      </c>
      <c r="J34" s="165" t="s">
        <v>306</v>
      </c>
      <c r="K34" s="199" t="s">
        <v>352</v>
      </c>
      <c r="L34" s="199" t="s">
        <v>363</v>
      </c>
      <c r="M34" s="200"/>
      <c r="N34" s="200" t="s">
        <v>199</v>
      </c>
      <c r="O34" s="200"/>
      <c r="P34" s="200"/>
      <c r="Q34" s="200" t="s">
        <v>199</v>
      </c>
      <c r="R34" s="200" t="s">
        <v>199</v>
      </c>
      <c r="S34" s="200" t="s">
        <v>199</v>
      </c>
      <c r="T34" s="201"/>
    </row>
    <row r="35" spans="1:23">
      <c r="A35" s="165"/>
      <c r="B35" s="165"/>
      <c r="C35" s="165"/>
      <c r="D35" s="202" t="s">
        <v>367</v>
      </c>
      <c r="E35" s="165" t="s">
        <v>306</v>
      </c>
      <c r="F35" s="225" t="s">
        <v>365</v>
      </c>
      <c r="G35" s="202" t="s">
        <v>367</v>
      </c>
      <c r="H35" s="203" t="s">
        <v>368</v>
      </c>
      <c r="I35" s="202" t="s">
        <v>367</v>
      </c>
      <c r="J35" s="165" t="s">
        <v>306</v>
      </c>
      <c r="K35" s="199" t="s">
        <v>352</v>
      </c>
      <c r="L35" s="199" t="s">
        <v>363</v>
      </c>
      <c r="M35" s="200"/>
      <c r="N35" s="200" t="s">
        <v>199</v>
      </c>
      <c r="O35" s="200"/>
      <c r="P35" s="200"/>
      <c r="Q35" s="200" t="s">
        <v>199</v>
      </c>
      <c r="R35" s="200" t="s">
        <v>199</v>
      </c>
      <c r="S35" s="200" t="s">
        <v>199</v>
      </c>
      <c r="T35" s="201"/>
    </row>
    <row r="36" spans="1:23">
      <c r="A36" s="165"/>
      <c r="B36" s="165"/>
      <c r="C36" s="165"/>
      <c r="D36" s="202" t="s">
        <v>369</v>
      </c>
      <c r="E36" s="165" t="s">
        <v>306</v>
      </c>
      <c r="F36" s="225" t="s">
        <v>365</v>
      </c>
      <c r="G36" s="202" t="s">
        <v>369</v>
      </c>
      <c r="H36" s="203" t="s">
        <v>370</v>
      </c>
      <c r="I36" s="202" t="s">
        <v>369</v>
      </c>
      <c r="J36" s="165" t="s">
        <v>306</v>
      </c>
      <c r="K36" s="199" t="s">
        <v>352</v>
      </c>
      <c r="L36" s="199" t="s">
        <v>363</v>
      </c>
      <c r="M36" s="200"/>
      <c r="N36" s="200" t="s">
        <v>199</v>
      </c>
      <c r="O36" s="200"/>
      <c r="P36" s="200"/>
      <c r="Q36" s="200" t="s">
        <v>199</v>
      </c>
      <c r="R36" s="200" t="s">
        <v>199</v>
      </c>
      <c r="S36" s="200" t="s">
        <v>199</v>
      </c>
      <c r="T36" s="201"/>
    </row>
    <row r="37" spans="1:23">
      <c r="A37" s="165"/>
      <c r="B37" s="165"/>
      <c r="C37" s="165"/>
      <c r="D37" s="204" t="s">
        <v>371</v>
      </c>
      <c r="E37" s="165" t="s">
        <v>306</v>
      </c>
      <c r="F37" s="225" t="s">
        <v>365</v>
      </c>
      <c r="G37" s="204" t="s">
        <v>371</v>
      </c>
      <c r="H37" s="203" t="s">
        <v>372</v>
      </c>
      <c r="I37" s="204" t="s">
        <v>371</v>
      </c>
      <c r="J37" s="165" t="s">
        <v>306</v>
      </c>
      <c r="K37" s="199" t="s">
        <v>352</v>
      </c>
      <c r="L37" s="199" t="s">
        <v>363</v>
      </c>
      <c r="M37" s="200"/>
      <c r="N37" s="200" t="s">
        <v>199</v>
      </c>
      <c r="O37" s="200"/>
      <c r="P37" s="200"/>
      <c r="Q37" s="200" t="s">
        <v>199</v>
      </c>
      <c r="R37" s="200" t="s">
        <v>199</v>
      </c>
      <c r="S37" s="200" t="s">
        <v>199</v>
      </c>
      <c r="T37" s="201"/>
    </row>
    <row r="38" spans="1:23">
      <c r="A38" s="165"/>
      <c r="B38" s="165"/>
      <c r="C38" s="165"/>
      <c r="D38" s="230" t="s">
        <v>373</v>
      </c>
      <c r="E38" s="165" t="s">
        <v>319</v>
      </c>
      <c r="F38" s="188" t="s">
        <v>374</v>
      </c>
      <c r="G38" s="230" t="s">
        <v>373</v>
      </c>
      <c r="H38" s="207" t="s">
        <v>375</v>
      </c>
      <c r="I38" s="230" t="s">
        <v>373</v>
      </c>
      <c r="J38" s="165" t="s">
        <v>319</v>
      </c>
      <c r="K38" s="208" t="s">
        <v>352</v>
      </c>
      <c r="L38" s="208" t="s">
        <v>363</v>
      </c>
      <c r="M38" s="209"/>
      <c r="N38" s="209" t="s">
        <v>199</v>
      </c>
      <c r="O38" s="209"/>
      <c r="P38" s="209"/>
      <c r="Q38" s="209" t="s">
        <v>199</v>
      </c>
      <c r="R38" s="209" t="s">
        <v>199</v>
      </c>
      <c r="S38" s="209" t="s">
        <v>199</v>
      </c>
      <c r="T38" s="210"/>
    </row>
    <row r="39" spans="1:23">
      <c r="A39" s="165"/>
      <c r="B39" s="165"/>
      <c r="C39" s="165"/>
      <c r="D39" s="211" t="s">
        <v>376</v>
      </c>
      <c r="E39" s="165" t="s">
        <v>319</v>
      </c>
      <c r="F39" s="188" t="s">
        <v>374</v>
      </c>
      <c r="G39" s="211" t="s">
        <v>376</v>
      </c>
      <c r="H39" s="212" t="s">
        <v>377</v>
      </c>
      <c r="I39" s="211" t="s">
        <v>376</v>
      </c>
      <c r="J39" s="165" t="s">
        <v>319</v>
      </c>
      <c r="K39" s="208" t="s">
        <v>352</v>
      </c>
      <c r="L39" s="208" t="s">
        <v>363</v>
      </c>
      <c r="M39" s="209"/>
      <c r="N39" s="209" t="s">
        <v>199</v>
      </c>
      <c r="O39" s="209"/>
      <c r="P39" s="209"/>
      <c r="Q39" s="209" t="s">
        <v>199</v>
      </c>
      <c r="R39" s="209" t="s">
        <v>199</v>
      </c>
      <c r="S39" s="209" t="s">
        <v>199</v>
      </c>
      <c r="T39" s="210"/>
    </row>
    <row r="40" spans="1:23">
      <c r="A40" s="165"/>
      <c r="B40" s="165"/>
      <c r="C40" s="165"/>
      <c r="D40" s="211" t="s">
        <v>378</v>
      </c>
      <c r="E40" s="165" t="s">
        <v>319</v>
      </c>
      <c r="F40" s="188" t="s">
        <v>374</v>
      </c>
      <c r="G40" s="211" t="s">
        <v>378</v>
      </c>
      <c r="H40" s="212" t="s">
        <v>379</v>
      </c>
      <c r="I40" s="211" t="s">
        <v>378</v>
      </c>
      <c r="J40" s="165" t="s">
        <v>319</v>
      </c>
      <c r="K40" s="208" t="s">
        <v>352</v>
      </c>
      <c r="L40" s="208" t="s">
        <v>363</v>
      </c>
      <c r="M40" s="209"/>
      <c r="N40" s="209" t="s">
        <v>199</v>
      </c>
      <c r="O40" s="209"/>
      <c r="P40" s="209"/>
      <c r="Q40" s="209" t="s">
        <v>199</v>
      </c>
      <c r="R40" s="209" t="s">
        <v>199</v>
      </c>
      <c r="S40" s="209" t="s">
        <v>199</v>
      </c>
      <c r="T40" s="210"/>
    </row>
    <row r="41" spans="1:23">
      <c r="A41" s="165"/>
      <c r="B41" s="165"/>
      <c r="C41" s="165"/>
      <c r="D41" s="231" t="s">
        <v>380</v>
      </c>
      <c r="E41" s="165" t="s">
        <v>319</v>
      </c>
      <c r="F41" s="188" t="s">
        <v>374</v>
      </c>
      <c r="G41" s="231" t="s">
        <v>380</v>
      </c>
      <c r="H41" s="214" t="s">
        <v>362</v>
      </c>
      <c r="I41" s="231" t="s">
        <v>380</v>
      </c>
      <c r="J41" s="165" t="s">
        <v>319</v>
      </c>
      <c r="K41" s="208" t="s">
        <v>352</v>
      </c>
      <c r="L41" s="208" t="s">
        <v>363</v>
      </c>
      <c r="M41" s="209"/>
      <c r="N41" s="209" t="s">
        <v>199</v>
      </c>
      <c r="O41" s="209"/>
      <c r="P41" s="209"/>
      <c r="Q41" s="209" t="s">
        <v>199</v>
      </c>
      <c r="R41" s="209" t="s">
        <v>199</v>
      </c>
      <c r="S41" s="209" t="s">
        <v>199</v>
      </c>
      <c r="T41" s="210"/>
    </row>
    <row r="42" spans="1:23">
      <c r="A42" s="165"/>
      <c r="B42" s="165"/>
      <c r="C42" s="165"/>
      <c r="D42" s="215" t="s">
        <v>381</v>
      </c>
      <c r="E42" s="165" t="s">
        <v>329</v>
      </c>
      <c r="F42" s="188" t="s">
        <v>382</v>
      </c>
      <c r="G42" s="215" t="s">
        <v>381</v>
      </c>
      <c r="H42" s="216" t="s">
        <v>383</v>
      </c>
      <c r="I42" s="215" t="s">
        <v>381</v>
      </c>
      <c r="J42" s="165" t="s">
        <v>329</v>
      </c>
      <c r="K42" s="217" t="s">
        <v>352</v>
      </c>
      <c r="L42" s="217" t="s">
        <v>353</v>
      </c>
      <c r="M42" s="218"/>
      <c r="N42" s="218" t="s">
        <v>199</v>
      </c>
      <c r="O42" s="218"/>
      <c r="P42" s="218"/>
      <c r="Q42" s="218" t="s">
        <v>199</v>
      </c>
      <c r="R42" s="218" t="s">
        <v>199</v>
      </c>
      <c r="S42" s="218" t="s">
        <v>199</v>
      </c>
      <c r="T42" s="219"/>
    </row>
    <row r="43" spans="1:23">
      <c r="A43" s="165"/>
      <c r="B43" s="165"/>
      <c r="C43" s="165"/>
      <c r="D43" s="220" t="s">
        <v>384</v>
      </c>
      <c r="E43" s="165" t="s">
        <v>329</v>
      </c>
      <c r="F43" s="188" t="s">
        <v>382</v>
      </c>
      <c r="G43" s="220" t="s">
        <v>384</v>
      </c>
      <c r="H43" s="221" t="s">
        <v>385</v>
      </c>
      <c r="I43" s="220" t="s">
        <v>384</v>
      </c>
      <c r="J43" s="165" t="s">
        <v>329</v>
      </c>
      <c r="K43" s="217" t="s">
        <v>352</v>
      </c>
      <c r="L43" s="217" t="s">
        <v>363</v>
      </c>
      <c r="M43" s="218"/>
      <c r="N43" s="218" t="s">
        <v>199</v>
      </c>
      <c r="O43" s="218"/>
      <c r="P43" s="218"/>
      <c r="Q43" s="218" t="s">
        <v>199</v>
      </c>
      <c r="R43" s="218" t="s">
        <v>199</v>
      </c>
      <c r="S43" s="218" t="s">
        <v>199</v>
      </c>
      <c r="T43" s="219"/>
    </row>
    <row r="44" spans="1:23">
      <c r="A44" s="165"/>
      <c r="B44" s="165"/>
      <c r="C44" s="165"/>
      <c r="D44" s="222" t="s">
        <v>386</v>
      </c>
      <c r="E44" s="165" t="s">
        <v>329</v>
      </c>
      <c r="F44" s="232" t="s">
        <v>382</v>
      </c>
      <c r="G44" s="222" t="s">
        <v>386</v>
      </c>
      <c r="H44" s="233" t="s">
        <v>387</v>
      </c>
      <c r="I44" s="222" t="s">
        <v>386</v>
      </c>
      <c r="J44" s="165" t="s">
        <v>329</v>
      </c>
      <c r="K44" s="217" t="s">
        <v>352</v>
      </c>
      <c r="L44" s="217" t="s">
        <v>363</v>
      </c>
      <c r="M44" s="218"/>
      <c r="N44" s="218" t="s">
        <v>199</v>
      </c>
      <c r="O44" s="218"/>
      <c r="P44" s="218"/>
      <c r="Q44" s="218" t="s">
        <v>199</v>
      </c>
      <c r="R44" s="218" t="s">
        <v>199</v>
      </c>
      <c r="S44" s="218" t="s">
        <v>199</v>
      </c>
      <c r="T44" s="219"/>
    </row>
    <row r="45" spans="1:23">
      <c r="A45" s="165"/>
      <c r="B45" s="165"/>
      <c r="C45" s="165"/>
      <c r="D45" s="234"/>
      <c r="E45" s="165"/>
      <c r="F45" s="235"/>
      <c r="G45" s="234"/>
      <c r="H45" s="236"/>
      <c r="I45" s="234"/>
      <c r="J45" s="165"/>
    </row>
    <row r="46" spans="1:23" ht="16.149999999999999" customHeight="1">
      <c r="A46" s="165"/>
      <c r="B46" s="165"/>
      <c r="C46" s="165"/>
      <c r="D46" s="30" t="s">
        <v>46</v>
      </c>
      <c r="E46" s="30" t="s">
        <v>46</v>
      </c>
      <c r="F46" s="30" t="s">
        <v>46</v>
      </c>
      <c r="G46" s="30" t="s">
        <v>46</v>
      </c>
      <c r="H46" s="38" t="s">
        <v>46</v>
      </c>
      <c r="I46" s="30" t="s">
        <v>46</v>
      </c>
      <c r="J46" s="30" t="s">
        <v>46</v>
      </c>
      <c r="K46" s="30" t="s">
        <v>46</v>
      </c>
      <c r="L46" s="30" t="s">
        <v>46</v>
      </c>
      <c r="V46" t="s">
        <v>270</v>
      </c>
    </row>
    <row r="47" spans="1:23" ht="14.65" customHeight="1">
      <c r="A47" s="167" t="s">
        <v>388</v>
      </c>
      <c r="B47" s="165" t="s">
        <v>340</v>
      </c>
      <c r="C47" s="458" t="s">
        <v>341</v>
      </c>
      <c r="D47" s="169" t="s">
        <v>389</v>
      </c>
      <c r="E47" s="165" t="s">
        <v>390</v>
      </c>
      <c r="F47" s="237" t="s">
        <v>391</v>
      </c>
      <c r="G47" s="169" t="s">
        <v>389</v>
      </c>
      <c r="H47" s="238" t="s">
        <v>392</v>
      </c>
      <c r="I47" s="169" t="s">
        <v>389</v>
      </c>
      <c r="J47" s="239" t="s">
        <v>390</v>
      </c>
      <c r="K47" s="240" t="s">
        <v>393</v>
      </c>
      <c r="L47" s="178" t="s">
        <v>394</v>
      </c>
      <c r="M47" s="173"/>
      <c r="N47" s="173" t="s">
        <v>199</v>
      </c>
      <c r="O47" s="173"/>
      <c r="P47" s="173" t="s">
        <v>199</v>
      </c>
      <c r="Q47" s="173" t="s">
        <v>199</v>
      </c>
      <c r="R47" s="173" t="s">
        <v>199</v>
      </c>
      <c r="S47" s="173" t="s">
        <v>199</v>
      </c>
      <c r="T47" s="3"/>
      <c r="V47" t="s">
        <v>46</v>
      </c>
      <c r="W47" t="s">
        <v>46</v>
      </c>
    </row>
    <row r="48" spans="1:23">
      <c r="B48" s="174"/>
      <c r="C48" s="458"/>
      <c r="D48" s="175" t="s">
        <v>395</v>
      </c>
      <c r="E48" s="165" t="s">
        <v>390</v>
      </c>
      <c r="F48" s="241" t="s">
        <v>391</v>
      </c>
      <c r="G48" s="175" t="s">
        <v>395</v>
      </c>
      <c r="H48" s="242" t="s">
        <v>396</v>
      </c>
      <c r="I48" s="175" t="s">
        <v>395</v>
      </c>
      <c r="J48" s="165" t="s">
        <v>390</v>
      </c>
      <c r="K48" s="172" t="s">
        <v>393</v>
      </c>
      <c r="L48" s="243" t="s">
        <v>394</v>
      </c>
      <c r="M48" s="173"/>
      <c r="N48" s="173" t="s">
        <v>199</v>
      </c>
      <c r="O48" s="173"/>
      <c r="P48" s="173" t="s">
        <v>199</v>
      </c>
      <c r="Q48" s="173" t="s">
        <v>199</v>
      </c>
      <c r="R48" s="173" t="s">
        <v>199</v>
      </c>
      <c r="S48" s="173" t="s">
        <v>199</v>
      </c>
      <c r="T48" s="3"/>
      <c r="V48" s="177" t="s">
        <v>393</v>
      </c>
      <c r="W48" s="178" t="s">
        <v>394</v>
      </c>
    </row>
    <row r="49" spans="2:23">
      <c r="B49" s="174"/>
      <c r="C49" s="235"/>
      <c r="D49" s="175" t="s">
        <v>397</v>
      </c>
      <c r="E49" s="165" t="s">
        <v>390</v>
      </c>
      <c r="F49" s="241" t="s">
        <v>391</v>
      </c>
      <c r="G49" s="175" t="s">
        <v>397</v>
      </c>
      <c r="H49" s="242" t="s">
        <v>398</v>
      </c>
      <c r="I49" s="175" t="s">
        <v>397</v>
      </c>
      <c r="J49" s="165" t="s">
        <v>390</v>
      </c>
      <c r="K49" s="172" t="s">
        <v>393</v>
      </c>
      <c r="L49" s="243" t="s">
        <v>394</v>
      </c>
      <c r="M49" s="173"/>
      <c r="N49" s="173" t="s">
        <v>199</v>
      </c>
      <c r="O49" s="173"/>
      <c r="P49" s="173" t="s">
        <v>199</v>
      </c>
      <c r="Q49" s="173" t="s">
        <v>199</v>
      </c>
      <c r="R49" s="173" t="s">
        <v>199</v>
      </c>
      <c r="S49" s="173" t="s">
        <v>199</v>
      </c>
      <c r="T49" s="3"/>
      <c r="V49" s="244" t="s">
        <v>399</v>
      </c>
      <c r="W49" s="245" t="s">
        <v>400</v>
      </c>
    </row>
    <row r="50" spans="2:23">
      <c r="D50" s="175" t="s">
        <v>401</v>
      </c>
      <c r="E50" s="165" t="s">
        <v>390</v>
      </c>
      <c r="F50" s="241" t="s">
        <v>391</v>
      </c>
      <c r="G50" s="175" t="s">
        <v>401</v>
      </c>
      <c r="H50" s="242" t="s">
        <v>402</v>
      </c>
      <c r="I50" s="175" t="s">
        <v>401</v>
      </c>
      <c r="J50" s="165" t="s">
        <v>390</v>
      </c>
      <c r="K50" s="172" t="s">
        <v>393</v>
      </c>
      <c r="L50" s="243" t="s">
        <v>394</v>
      </c>
      <c r="M50" s="173"/>
      <c r="N50" s="173" t="s">
        <v>199</v>
      </c>
      <c r="O50" s="173"/>
      <c r="P50" s="173" t="s">
        <v>199</v>
      </c>
      <c r="Q50" s="173" t="s">
        <v>199</v>
      </c>
      <c r="R50" s="173" t="s">
        <v>199</v>
      </c>
      <c r="S50" s="173" t="s">
        <v>199</v>
      </c>
      <c r="T50" s="3"/>
      <c r="V50" s="246" t="s">
        <v>403</v>
      </c>
      <c r="W50" s="247" t="s">
        <v>400</v>
      </c>
    </row>
    <row r="51" spans="2:23">
      <c r="D51" s="248" t="s">
        <v>404</v>
      </c>
      <c r="E51" s="165" t="s">
        <v>390</v>
      </c>
      <c r="F51" s="241" t="s">
        <v>391</v>
      </c>
      <c r="G51" s="248" t="s">
        <v>404</v>
      </c>
      <c r="H51" s="249" t="s">
        <v>405</v>
      </c>
      <c r="I51" s="248" t="s">
        <v>404</v>
      </c>
      <c r="J51" s="165" t="s">
        <v>390</v>
      </c>
      <c r="K51" s="172" t="s">
        <v>393</v>
      </c>
      <c r="L51" s="243" t="s">
        <v>394</v>
      </c>
      <c r="M51" s="173"/>
      <c r="N51" s="173" t="s">
        <v>199</v>
      </c>
      <c r="O51" s="173"/>
      <c r="P51" s="173" t="s">
        <v>199</v>
      </c>
      <c r="Q51" s="173" t="s">
        <v>199</v>
      </c>
      <c r="R51" s="173" t="s">
        <v>199</v>
      </c>
      <c r="S51" s="173" t="s">
        <v>199</v>
      </c>
      <c r="T51" s="3"/>
    </row>
    <row r="52" spans="2:23">
      <c r="D52" s="215" t="s">
        <v>406</v>
      </c>
      <c r="E52" s="165" t="s">
        <v>407</v>
      </c>
      <c r="F52" s="188" t="s">
        <v>408</v>
      </c>
      <c r="G52" s="215" t="s">
        <v>406</v>
      </c>
      <c r="H52" s="250" t="s">
        <v>409</v>
      </c>
      <c r="I52" s="215" t="s">
        <v>406</v>
      </c>
      <c r="J52" s="165" t="s">
        <v>407</v>
      </c>
      <c r="K52" s="217" t="s">
        <v>410</v>
      </c>
      <c r="L52" s="245" t="s">
        <v>394</v>
      </c>
      <c r="M52" s="218"/>
      <c r="N52" s="218" t="s">
        <v>199</v>
      </c>
      <c r="O52" s="218"/>
      <c r="P52" s="218" t="s">
        <v>199</v>
      </c>
      <c r="Q52" s="218" t="s">
        <v>199</v>
      </c>
      <c r="R52" s="218" t="s">
        <v>199</v>
      </c>
      <c r="S52" s="218" t="s">
        <v>199</v>
      </c>
      <c r="T52" s="219"/>
    </row>
    <row r="53" spans="2:23">
      <c r="D53" s="220" t="s">
        <v>411</v>
      </c>
      <c r="E53" s="165" t="s">
        <v>407</v>
      </c>
      <c r="F53" s="188" t="s">
        <v>408</v>
      </c>
      <c r="G53" s="220" t="s">
        <v>411</v>
      </c>
      <c r="H53" s="251" t="s">
        <v>412</v>
      </c>
      <c r="I53" s="220" t="s">
        <v>411</v>
      </c>
      <c r="J53" s="165" t="s">
        <v>407</v>
      </c>
      <c r="K53" s="217" t="s">
        <v>410</v>
      </c>
      <c r="L53" s="245" t="s">
        <v>394</v>
      </c>
      <c r="M53" s="218"/>
      <c r="N53" s="218" t="s">
        <v>199</v>
      </c>
      <c r="O53" s="218"/>
      <c r="P53" s="218" t="s">
        <v>199</v>
      </c>
      <c r="Q53" s="218" t="s">
        <v>199</v>
      </c>
      <c r="R53" s="218" t="s">
        <v>199</v>
      </c>
      <c r="S53" s="218" t="s">
        <v>199</v>
      </c>
      <c r="T53" s="219"/>
    </row>
    <row r="54" spans="2:23">
      <c r="D54" s="220" t="s">
        <v>413</v>
      </c>
      <c r="E54" s="165" t="s">
        <v>407</v>
      </c>
      <c r="F54" s="188" t="s">
        <v>408</v>
      </c>
      <c r="G54" s="220" t="s">
        <v>413</v>
      </c>
      <c r="H54" s="251" t="s">
        <v>414</v>
      </c>
      <c r="I54" s="220" t="s">
        <v>413</v>
      </c>
      <c r="J54" s="165" t="s">
        <v>407</v>
      </c>
      <c r="K54" s="217" t="s">
        <v>410</v>
      </c>
      <c r="L54" s="245" t="s">
        <v>394</v>
      </c>
      <c r="M54" s="218"/>
      <c r="N54" s="218" t="s">
        <v>199</v>
      </c>
      <c r="O54" s="218"/>
      <c r="P54" s="218" t="s">
        <v>199</v>
      </c>
      <c r="Q54" s="218" t="s">
        <v>199</v>
      </c>
      <c r="R54" s="218" t="s">
        <v>199</v>
      </c>
      <c r="S54" s="218" t="s">
        <v>199</v>
      </c>
      <c r="T54" s="219"/>
    </row>
    <row r="55" spans="2:23">
      <c r="D55" s="220" t="s">
        <v>415</v>
      </c>
      <c r="E55" s="165" t="s">
        <v>407</v>
      </c>
      <c r="F55" s="188" t="s">
        <v>408</v>
      </c>
      <c r="G55" s="220" t="s">
        <v>415</v>
      </c>
      <c r="H55" s="251" t="s">
        <v>416</v>
      </c>
      <c r="I55" s="220" t="s">
        <v>415</v>
      </c>
      <c r="J55" s="165" t="s">
        <v>407</v>
      </c>
      <c r="K55" s="217" t="s">
        <v>410</v>
      </c>
      <c r="L55" s="245" t="s">
        <v>394</v>
      </c>
      <c r="M55" s="218"/>
      <c r="N55" s="218" t="s">
        <v>199</v>
      </c>
      <c r="O55" s="218"/>
      <c r="P55" s="218" t="s">
        <v>199</v>
      </c>
      <c r="Q55" s="218" t="s">
        <v>199</v>
      </c>
      <c r="R55" s="218" t="s">
        <v>199</v>
      </c>
      <c r="S55" s="218" t="s">
        <v>199</v>
      </c>
      <c r="T55" s="219"/>
    </row>
    <row r="56" spans="2:23">
      <c r="D56" s="220" t="s">
        <v>417</v>
      </c>
      <c r="E56" s="165" t="s">
        <v>407</v>
      </c>
      <c r="F56" s="188" t="s">
        <v>408</v>
      </c>
      <c r="G56" s="220" t="s">
        <v>417</v>
      </c>
      <c r="H56" s="251" t="s">
        <v>418</v>
      </c>
      <c r="I56" s="220" t="s">
        <v>417</v>
      </c>
      <c r="J56" s="165" t="s">
        <v>407</v>
      </c>
      <c r="K56" s="217" t="s">
        <v>410</v>
      </c>
      <c r="L56" s="245" t="s">
        <v>394</v>
      </c>
      <c r="M56" s="218"/>
      <c r="N56" s="218" t="s">
        <v>199</v>
      </c>
      <c r="O56" s="218"/>
      <c r="P56" s="218" t="s">
        <v>199</v>
      </c>
      <c r="Q56" s="218" t="s">
        <v>199</v>
      </c>
      <c r="R56" s="218" t="s">
        <v>199</v>
      </c>
      <c r="S56" s="218" t="s">
        <v>199</v>
      </c>
      <c r="T56" s="219"/>
    </row>
    <row r="57" spans="2:23">
      <c r="D57" s="220" t="s">
        <v>419</v>
      </c>
      <c r="E57" s="165" t="s">
        <v>407</v>
      </c>
      <c r="F57" s="188" t="s">
        <v>408</v>
      </c>
      <c r="G57" s="220" t="s">
        <v>419</v>
      </c>
      <c r="H57" s="251" t="s">
        <v>420</v>
      </c>
      <c r="I57" s="220" t="s">
        <v>419</v>
      </c>
      <c r="J57" s="165" t="s">
        <v>407</v>
      </c>
      <c r="K57" s="217" t="s">
        <v>410</v>
      </c>
      <c r="L57" s="245" t="s">
        <v>394</v>
      </c>
      <c r="M57" s="218"/>
      <c r="N57" s="218" t="s">
        <v>199</v>
      </c>
      <c r="O57" s="218"/>
      <c r="P57" s="218" t="s">
        <v>199</v>
      </c>
      <c r="Q57" s="218" t="s">
        <v>199</v>
      </c>
      <c r="R57" s="218" t="s">
        <v>199</v>
      </c>
      <c r="S57" s="218" t="s">
        <v>199</v>
      </c>
      <c r="T57" s="219"/>
    </row>
    <row r="58" spans="2:23">
      <c r="D58" s="220" t="s">
        <v>421</v>
      </c>
      <c r="E58" s="165" t="s">
        <v>407</v>
      </c>
      <c r="F58" s="188" t="s">
        <v>408</v>
      </c>
      <c r="G58" s="220" t="s">
        <v>421</v>
      </c>
      <c r="H58" s="251" t="s">
        <v>422</v>
      </c>
      <c r="I58" s="220" t="s">
        <v>421</v>
      </c>
      <c r="J58" s="165" t="s">
        <v>407</v>
      </c>
      <c r="K58" s="217" t="s">
        <v>410</v>
      </c>
      <c r="L58" s="245" t="s">
        <v>394</v>
      </c>
      <c r="M58" s="218"/>
      <c r="N58" s="218" t="s">
        <v>199</v>
      </c>
      <c r="O58" s="218"/>
      <c r="P58" s="218" t="s">
        <v>199</v>
      </c>
      <c r="Q58" s="218" t="s">
        <v>199</v>
      </c>
      <c r="R58" s="218" t="s">
        <v>199</v>
      </c>
      <c r="S58" s="218" t="s">
        <v>199</v>
      </c>
      <c r="T58" s="219"/>
    </row>
    <row r="59" spans="2:23">
      <c r="D59" s="222" t="s">
        <v>423</v>
      </c>
      <c r="E59" s="165" t="s">
        <v>407</v>
      </c>
      <c r="F59" s="188" t="s">
        <v>408</v>
      </c>
      <c r="G59" s="222" t="s">
        <v>423</v>
      </c>
      <c r="H59" s="252" t="s">
        <v>424</v>
      </c>
      <c r="I59" s="222" t="s">
        <v>423</v>
      </c>
      <c r="J59" s="165" t="s">
        <v>407</v>
      </c>
      <c r="K59" s="217" t="s">
        <v>410</v>
      </c>
      <c r="L59" s="245" t="s">
        <v>394</v>
      </c>
      <c r="M59" s="218"/>
      <c r="N59" s="218" t="s">
        <v>199</v>
      </c>
      <c r="O59" s="218"/>
      <c r="P59" s="218" t="s">
        <v>199</v>
      </c>
      <c r="Q59" s="218" t="s">
        <v>199</v>
      </c>
      <c r="R59" s="218" t="s">
        <v>199</v>
      </c>
      <c r="S59" s="218" t="s">
        <v>199</v>
      </c>
      <c r="T59" s="219"/>
    </row>
    <row r="60" spans="2:23">
      <c r="D60" s="253" t="s">
        <v>425</v>
      </c>
      <c r="E60" s="165" t="s">
        <v>426</v>
      </c>
      <c r="F60" s="254" t="s">
        <v>427</v>
      </c>
      <c r="G60" s="253" t="s">
        <v>425</v>
      </c>
      <c r="H60" s="255" t="s">
        <v>428</v>
      </c>
      <c r="I60" s="253" t="s">
        <v>425</v>
      </c>
      <c r="J60" s="165" t="s">
        <v>426</v>
      </c>
      <c r="K60" s="256" t="s">
        <v>429</v>
      </c>
      <c r="L60" s="257" t="s">
        <v>400</v>
      </c>
      <c r="M60" s="258"/>
      <c r="N60" s="258"/>
      <c r="O60" s="258"/>
      <c r="P60" s="258" t="s">
        <v>199</v>
      </c>
      <c r="Q60" s="258"/>
      <c r="R60" s="258" t="s">
        <v>199</v>
      </c>
      <c r="S60" s="258" t="s">
        <v>199</v>
      </c>
      <c r="T60" s="259"/>
    </row>
    <row r="61" spans="2:23">
      <c r="D61" s="260" t="s">
        <v>430</v>
      </c>
      <c r="E61" s="165" t="s">
        <v>426</v>
      </c>
      <c r="F61" s="254" t="s">
        <v>427</v>
      </c>
      <c r="G61" s="260" t="s">
        <v>430</v>
      </c>
      <c r="H61" s="261" t="s">
        <v>431</v>
      </c>
      <c r="I61" s="260" t="s">
        <v>430</v>
      </c>
      <c r="J61" s="165" t="s">
        <v>426</v>
      </c>
      <c r="K61" s="256" t="s">
        <v>429</v>
      </c>
      <c r="L61" s="257" t="s">
        <v>400</v>
      </c>
      <c r="M61" s="258"/>
      <c r="N61" s="258"/>
      <c r="O61" s="258"/>
      <c r="P61" s="258" t="s">
        <v>199</v>
      </c>
      <c r="Q61" s="258"/>
      <c r="R61" s="258" t="s">
        <v>199</v>
      </c>
      <c r="S61" s="258" t="s">
        <v>199</v>
      </c>
      <c r="T61" s="259"/>
    </row>
    <row r="62" spans="2:23">
      <c r="D62" s="260" t="s">
        <v>432</v>
      </c>
      <c r="E62" s="165" t="s">
        <v>426</v>
      </c>
      <c r="F62" s="254" t="s">
        <v>427</v>
      </c>
      <c r="G62" s="260" t="s">
        <v>432</v>
      </c>
      <c r="H62" s="262" t="s">
        <v>433</v>
      </c>
      <c r="I62" s="260" t="s">
        <v>432</v>
      </c>
      <c r="J62" s="165" t="s">
        <v>426</v>
      </c>
      <c r="K62" s="256" t="s">
        <v>429</v>
      </c>
      <c r="L62" s="257" t="s">
        <v>400</v>
      </c>
      <c r="M62" s="258"/>
      <c r="N62" s="258"/>
      <c r="O62" s="258"/>
      <c r="P62" s="258" t="s">
        <v>199</v>
      </c>
      <c r="Q62" s="258"/>
      <c r="R62" s="258" t="s">
        <v>199</v>
      </c>
      <c r="S62" s="258" t="s">
        <v>199</v>
      </c>
      <c r="T62" s="259"/>
    </row>
    <row r="63" spans="2:23">
      <c r="D63" s="260" t="s">
        <v>434</v>
      </c>
      <c r="E63" s="165" t="s">
        <v>426</v>
      </c>
      <c r="F63" s="254" t="s">
        <v>427</v>
      </c>
      <c r="G63" s="260" t="s">
        <v>434</v>
      </c>
      <c r="H63" s="262" t="s">
        <v>435</v>
      </c>
      <c r="I63" s="260" t="s">
        <v>434</v>
      </c>
      <c r="J63" s="165" t="s">
        <v>426</v>
      </c>
      <c r="K63" s="256" t="s">
        <v>429</v>
      </c>
      <c r="L63" s="257" t="s">
        <v>400</v>
      </c>
      <c r="M63" s="258"/>
      <c r="N63" s="258"/>
      <c r="O63" s="258"/>
      <c r="P63" s="258" t="s">
        <v>199</v>
      </c>
      <c r="Q63" s="258"/>
      <c r="R63" s="258" t="s">
        <v>199</v>
      </c>
      <c r="S63" s="258" t="s">
        <v>199</v>
      </c>
      <c r="T63" s="259"/>
    </row>
    <row r="64" spans="2:23">
      <c r="D64" s="263" t="s">
        <v>436</v>
      </c>
      <c r="E64" s="165" t="s">
        <v>426</v>
      </c>
      <c r="F64" s="254" t="s">
        <v>427</v>
      </c>
      <c r="G64" s="263" t="s">
        <v>436</v>
      </c>
      <c r="H64" s="264" t="s">
        <v>437</v>
      </c>
      <c r="I64" s="263" t="s">
        <v>436</v>
      </c>
      <c r="J64" s="165" t="s">
        <v>426</v>
      </c>
      <c r="K64" s="256" t="s">
        <v>429</v>
      </c>
      <c r="L64" s="257" t="s">
        <v>400</v>
      </c>
      <c r="M64" s="258"/>
      <c r="N64" s="258"/>
      <c r="O64" s="258"/>
      <c r="P64" s="258" t="s">
        <v>199</v>
      </c>
      <c r="Q64" s="258"/>
      <c r="R64" s="258" t="s">
        <v>199</v>
      </c>
      <c r="S64" s="258" t="s">
        <v>199</v>
      </c>
      <c r="T64" s="259"/>
    </row>
    <row r="65" spans="1:23">
      <c r="D65" s="265" t="s">
        <v>438</v>
      </c>
      <c r="E65" s="165" t="s">
        <v>439</v>
      </c>
      <c r="F65" s="266" t="s">
        <v>440</v>
      </c>
      <c r="G65" s="265" t="s">
        <v>438</v>
      </c>
      <c r="H65" s="267" t="s">
        <v>441</v>
      </c>
      <c r="I65" s="265" t="s">
        <v>438</v>
      </c>
      <c r="J65" s="268" t="s">
        <v>439</v>
      </c>
      <c r="K65" s="269" t="s">
        <v>410</v>
      </c>
      <c r="L65" s="270" t="s">
        <v>394</v>
      </c>
      <c r="M65" s="200"/>
      <c r="N65" s="200" t="s">
        <v>199</v>
      </c>
      <c r="O65" s="200"/>
      <c r="P65" s="200" t="s">
        <v>199</v>
      </c>
      <c r="Q65" s="200" t="s">
        <v>199</v>
      </c>
      <c r="R65" s="200" t="s">
        <v>199</v>
      </c>
      <c r="S65" s="200" t="s">
        <v>199</v>
      </c>
      <c r="T65" s="201"/>
    </row>
    <row r="66" spans="1:23">
      <c r="V66" t="s">
        <v>270</v>
      </c>
    </row>
    <row r="67" spans="1:23">
      <c r="B67" s="30"/>
      <c r="C67" s="30"/>
      <c r="D67" s="30" t="s">
        <v>46</v>
      </c>
      <c r="E67" s="30" t="s">
        <v>46</v>
      </c>
      <c r="F67" s="30" t="s">
        <v>46</v>
      </c>
      <c r="G67" s="30" t="s">
        <v>46</v>
      </c>
      <c r="H67" s="38" t="s">
        <v>46</v>
      </c>
      <c r="I67" s="30" t="s">
        <v>46</v>
      </c>
      <c r="J67" s="30" t="s">
        <v>46</v>
      </c>
      <c r="K67" s="30" t="s">
        <v>46</v>
      </c>
      <c r="L67" s="30" t="s">
        <v>46</v>
      </c>
      <c r="V67" t="s">
        <v>46</v>
      </c>
      <c r="W67" t="s">
        <v>46</v>
      </c>
    </row>
    <row r="68" spans="1:23" ht="14.65" customHeight="1">
      <c r="A68" s="167" t="s">
        <v>442</v>
      </c>
      <c r="B68" s="165" t="s">
        <v>443</v>
      </c>
      <c r="C68" s="458" t="s">
        <v>444</v>
      </c>
      <c r="D68" s="169" t="s">
        <v>90</v>
      </c>
      <c r="E68" s="165" t="s">
        <v>274</v>
      </c>
      <c r="F68" s="271" t="s">
        <v>445</v>
      </c>
      <c r="G68" s="272" t="s">
        <v>90</v>
      </c>
      <c r="H68" s="273" t="s">
        <v>197</v>
      </c>
      <c r="I68" s="169" t="s">
        <v>90</v>
      </c>
      <c r="J68" s="165" t="s">
        <v>274</v>
      </c>
      <c r="K68" s="172" t="s">
        <v>446</v>
      </c>
      <c r="L68" s="172" t="s">
        <v>447</v>
      </c>
      <c r="M68" s="173" t="s">
        <v>199</v>
      </c>
      <c r="N68" s="173" t="s">
        <v>199</v>
      </c>
      <c r="O68" s="173"/>
      <c r="P68" s="173" t="s">
        <v>199</v>
      </c>
      <c r="Q68" s="173"/>
      <c r="R68" s="173" t="s">
        <v>199</v>
      </c>
      <c r="S68" s="173" t="s">
        <v>199</v>
      </c>
      <c r="T68" s="173" t="s">
        <v>199</v>
      </c>
      <c r="V68" s="177" t="s">
        <v>111</v>
      </c>
      <c r="W68" s="178" t="s">
        <v>448</v>
      </c>
    </row>
    <row r="69" spans="1:23">
      <c r="B69" s="174"/>
      <c r="C69" s="458"/>
      <c r="D69" s="175" t="s">
        <v>449</v>
      </c>
      <c r="E69" s="165" t="s">
        <v>274</v>
      </c>
      <c r="F69" s="274" t="s">
        <v>445</v>
      </c>
      <c r="G69" s="272" t="s">
        <v>449</v>
      </c>
      <c r="H69" s="275" t="s">
        <v>450</v>
      </c>
      <c r="I69" s="175" t="s">
        <v>449</v>
      </c>
      <c r="J69" s="165" t="s">
        <v>274</v>
      </c>
      <c r="K69" s="172" t="s">
        <v>446</v>
      </c>
      <c r="L69" s="172" t="s">
        <v>447</v>
      </c>
      <c r="M69" s="173" t="s">
        <v>199</v>
      </c>
      <c r="N69" s="173" t="s">
        <v>199</v>
      </c>
      <c r="O69" s="173"/>
      <c r="P69" s="173" t="s">
        <v>199</v>
      </c>
      <c r="Q69" s="173"/>
      <c r="R69" s="173" t="s">
        <v>199</v>
      </c>
      <c r="S69" s="173" t="s">
        <v>199</v>
      </c>
      <c r="T69" s="173" t="s">
        <v>199</v>
      </c>
      <c r="V69" s="276" t="s">
        <v>112</v>
      </c>
      <c r="W69" s="270" t="s">
        <v>451</v>
      </c>
    </row>
    <row r="70" spans="1:23">
      <c r="A70" s="167"/>
      <c r="B70" s="174"/>
      <c r="C70" s="165"/>
      <c r="D70" s="169" t="s">
        <v>452</v>
      </c>
      <c r="E70" s="165" t="s">
        <v>274</v>
      </c>
      <c r="F70" s="274" t="s">
        <v>445</v>
      </c>
      <c r="G70" s="272" t="s">
        <v>452</v>
      </c>
      <c r="H70" s="275" t="s">
        <v>453</v>
      </c>
      <c r="I70" s="175" t="s">
        <v>452</v>
      </c>
      <c r="J70" s="165" t="s">
        <v>274</v>
      </c>
      <c r="K70" s="172" t="s">
        <v>446</v>
      </c>
      <c r="L70" s="172" t="s">
        <v>447</v>
      </c>
      <c r="M70" s="173" t="s">
        <v>199</v>
      </c>
      <c r="N70" s="173" t="s">
        <v>199</v>
      </c>
      <c r="O70" s="173"/>
      <c r="P70" s="173" t="s">
        <v>199</v>
      </c>
      <c r="Q70" s="173"/>
      <c r="R70" s="173" t="s">
        <v>199</v>
      </c>
      <c r="S70" s="173" t="s">
        <v>199</v>
      </c>
      <c r="T70" s="173" t="s">
        <v>199</v>
      </c>
    </row>
    <row r="71" spans="1:23">
      <c r="A71" s="167"/>
      <c r="B71" s="174"/>
      <c r="C71" s="165"/>
      <c r="D71" s="175" t="s">
        <v>454</v>
      </c>
      <c r="E71" s="165" t="s">
        <v>274</v>
      </c>
      <c r="F71" s="274" t="s">
        <v>445</v>
      </c>
      <c r="G71" s="272" t="s">
        <v>454</v>
      </c>
      <c r="H71" s="275" t="s">
        <v>455</v>
      </c>
      <c r="I71" s="175" t="s">
        <v>454</v>
      </c>
      <c r="J71" s="165" t="s">
        <v>274</v>
      </c>
      <c r="K71" s="172" t="s">
        <v>446</v>
      </c>
      <c r="L71" s="172" t="s">
        <v>447</v>
      </c>
      <c r="M71" s="173" t="s">
        <v>199</v>
      </c>
      <c r="N71" s="173" t="s">
        <v>199</v>
      </c>
      <c r="O71" s="173"/>
      <c r="P71" s="173" t="s">
        <v>199</v>
      </c>
      <c r="Q71" s="173"/>
      <c r="R71" s="173" t="s">
        <v>199</v>
      </c>
      <c r="S71" s="173" t="s">
        <v>199</v>
      </c>
      <c r="T71" s="173" t="s">
        <v>199</v>
      </c>
    </row>
    <row r="72" spans="1:23">
      <c r="A72" s="167"/>
      <c r="B72" s="174"/>
      <c r="C72" s="165"/>
      <c r="D72" s="169" t="s">
        <v>93</v>
      </c>
      <c r="E72" s="165" t="s">
        <v>274</v>
      </c>
      <c r="F72" s="274" t="s">
        <v>445</v>
      </c>
      <c r="G72" s="272" t="s">
        <v>93</v>
      </c>
      <c r="H72" s="275" t="s">
        <v>456</v>
      </c>
      <c r="I72" s="175" t="s">
        <v>93</v>
      </c>
      <c r="J72" s="165" t="s">
        <v>274</v>
      </c>
      <c r="K72" s="172" t="s">
        <v>446</v>
      </c>
      <c r="L72" s="172" t="s">
        <v>447</v>
      </c>
      <c r="M72" s="173" t="s">
        <v>199</v>
      </c>
      <c r="N72" s="173" t="s">
        <v>199</v>
      </c>
      <c r="O72" s="173"/>
      <c r="P72" s="173" t="s">
        <v>199</v>
      </c>
      <c r="Q72" s="173"/>
      <c r="R72" s="173" t="s">
        <v>199</v>
      </c>
      <c r="S72" s="173" t="s">
        <v>199</v>
      </c>
      <c r="T72" s="173" t="s">
        <v>199</v>
      </c>
    </row>
    <row r="73" spans="1:23">
      <c r="A73" s="167"/>
      <c r="B73" s="174"/>
      <c r="C73" s="165"/>
      <c r="D73" s="175" t="s">
        <v>92</v>
      </c>
      <c r="E73" s="165" t="s">
        <v>274</v>
      </c>
      <c r="F73" s="274" t="s">
        <v>445</v>
      </c>
      <c r="G73" s="272" t="s">
        <v>92</v>
      </c>
      <c r="H73" s="275" t="s">
        <v>457</v>
      </c>
      <c r="I73" s="175" t="s">
        <v>92</v>
      </c>
      <c r="J73" s="165" t="s">
        <v>274</v>
      </c>
      <c r="K73" s="172" t="s">
        <v>446</v>
      </c>
      <c r="L73" s="172" t="s">
        <v>447</v>
      </c>
      <c r="M73" s="173" t="s">
        <v>199</v>
      </c>
      <c r="N73" s="173" t="s">
        <v>199</v>
      </c>
      <c r="O73" s="173"/>
      <c r="P73" s="173" t="s">
        <v>199</v>
      </c>
      <c r="Q73" s="173"/>
      <c r="R73" s="173" t="s">
        <v>199</v>
      </c>
      <c r="S73" s="173" t="s">
        <v>199</v>
      </c>
      <c r="T73" s="173" t="s">
        <v>199</v>
      </c>
    </row>
    <row r="74" spans="1:23">
      <c r="A74" s="167"/>
      <c r="B74" s="174"/>
      <c r="C74" s="165"/>
      <c r="D74" s="169" t="s">
        <v>94</v>
      </c>
      <c r="E74" s="165" t="s">
        <v>274</v>
      </c>
      <c r="F74" s="274" t="s">
        <v>445</v>
      </c>
      <c r="G74" s="272" t="s">
        <v>94</v>
      </c>
      <c r="H74" s="275" t="s">
        <v>458</v>
      </c>
      <c r="I74" s="175" t="s">
        <v>94</v>
      </c>
      <c r="J74" s="165" t="s">
        <v>274</v>
      </c>
      <c r="K74" s="172" t="s">
        <v>446</v>
      </c>
      <c r="L74" s="172" t="s">
        <v>447</v>
      </c>
      <c r="M74" s="173" t="s">
        <v>199</v>
      </c>
      <c r="N74" s="173" t="s">
        <v>199</v>
      </c>
      <c r="O74" s="173"/>
      <c r="P74" s="173" t="s">
        <v>199</v>
      </c>
      <c r="Q74" s="173"/>
      <c r="R74" s="173" t="s">
        <v>199</v>
      </c>
      <c r="S74" s="173" t="s">
        <v>199</v>
      </c>
      <c r="T74" s="173" t="s">
        <v>199</v>
      </c>
    </row>
    <row r="75" spans="1:23">
      <c r="A75" s="167"/>
      <c r="B75" s="174"/>
      <c r="C75" s="165"/>
      <c r="D75" s="175" t="s">
        <v>95</v>
      </c>
      <c r="E75" s="165" t="s">
        <v>274</v>
      </c>
      <c r="F75" s="274" t="s">
        <v>445</v>
      </c>
      <c r="G75" s="272" t="s">
        <v>95</v>
      </c>
      <c r="H75" s="275" t="s">
        <v>459</v>
      </c>
      <c r="I75" s="175" t="s">
        <v>95</v>
      </c>
      <c r="J75" s="165" t="s">
        <v>274</v>
      </c>
      <c r="K75" s="172" t="s">
        <v>446</v>
      </c>
      <c r="L75" s="172" t="s">
        <v>447</v>
      </c>
      <c r="M75" s="173" t="s">
        <v>199</v>
      </c>
      <c r="N75" s="173" t="s">
        <v>199</v>
      </c>
      <c r="O75" s="173"/>
      <c r="P75" s="173" t="s">
        <v>199</v>
      </c>
      <c r="Q75" s="173"/>
      <c r="R75" s="173" t="s">
        <v>199</v>
      </c>
      <c r="S75" s="173" t="s">
        <v>199</v>
      </c>
      <c r="T75" s="173" t="s">
        <v>199</v>
      </c>
    </row>
    <row r="76" spans="1:23">
      <c r="A76" s="167"/>
      <c r="B76" s="174"/>
      <c r="C76" s="165"/>
      <c r="D76" s="169" t="s">
        <v>452</v>
      </c>
      <c r="E76" s="165" t="s">
        <v>274</v>
      </c>
      <c r="F76" s="274" t="s">
        <v>445</v>
      </c>
      <c r="G76" s="272" t="s">
        <v>96</v>
      </c>
      <c r="H76" s="275" t="s">
        <v>385</v>
      </c>
      <c r="I76" s="175" t="s">
        <v>96</v>
      </c>
      <c r="J76" s="165" t="s">
        <v>274</v>
      </c>
      <c r="K76" s="172" t="s">
        <v>446</v>
      </c>
      <c r="L76" s="172" t="s">
        <v>447</v>
      </c>
      <c r="M76" s="173" t="s">
        <v>199</v>
      </c>
      <c r="N76" s="173" t="s">
        <v>199</v>
      </c>
      <c r="O76" s="173"/>
      <c r="P76" s="173" t="s">
        <v>199</v>
      </c>
      <c r="Q76" s="173"/>
      <c r="R76" s="173" t="s">
        <v>199</v>
      </c>
      <c r="S76" s="173" t="s">
        <v>199</v>
      </c>
      <c r="T76" s="173" t="s">
        <v>199</v>
      </c>
    </row>
    <row r="77" spans="1:23">
      <c r="B77" s="174"/>
      <c r="C77" s="165"/>
      <c r="D77" s="175" t="s">
        <v>454</v>
      </c>
      <c r="E77" s="165" t="s">
        <v>274</v>
      </c>
      <c r="F77" s="277" t="s">
        <v>445</v>
      </c>
      <c r="G77" s="272" t="s">
        <v>460</v>
      </c>
      <c r="H77" s="275" t="s">
        <v>461</v>
      </c>
      <c r="I77" s="175" t="s">
        <v>460</v>
      </c>
      <c r="J77" s="165" t="s">
        <v>274</v>
      </c>
      <c r="K77" s="172" t="s">
        <v>446</v>
      </c>
      <c r="L77" s="172" t="s">
        <v>447</v>
      </c>
      <c r="M77" s="173" t="s">
        <v>199</v>
      </c>
      <c r="N77" s="173" t="s">
        <v>199</v>
      </c>
      <c r="O77" s="173"/>
      <c r="P77" s="173" t="s">
        <v>199</v>
      </c>
      <c r="Q77" s="173"/>
      <c r="R77" s="173" t="s">
        <v>199</v>
      </c>
      <c r="S77" s="173" t="s">
        <v>199</v>
      </c>
      <c r="T77" s="173" t="s">
        <v>199</v>
      </c>
    </row>
    <row r="78" spans="1:23">
      <c r="B78" s="165" t="s">
        <v>462</v>
      </c>
      <c r="C78" s="458" t="s">
        <v>463</v>
      </c>
      <c r="D78" s="197" t="s">
        <v>464</v>
      </c>
      <c r="E78" s="165" t="s">
        <v>306</v>
      </c>
      <c r="F78" s="278" t="s">
        <v>465</v>
      </c>
      <c r="G78" s="279" t="s">
        <v>466</v>
      </c>
      <c r="H78" s="198" t="s">
        <v>467</v>
      </c>
      <c r="I78" s="197" t="s">
        <v>466</v>
      </c>
      <c r="J78" s="165" t="s">
        <v>306</v>
      </c>
      <c r="K78" s="199" t="s">
        <v>468</v>
      </c>
      <c r="L78" s="199" t="s">
        <v>469</v>
      </c>
      <c r="M78" s="200"/>
      <c r="N78" s="200" t="s">
        <v>199</v>
      </c>
      <c r="O78" s="200"/>
      <c r="P78" s="200" t="s">
        <v>199</v>
      </c>
      <c r="Q78" s="200"/>
      <c r="R78" s="200" t="s">
        <v>199</v>
      </c>
      <c r="S78" s="200" t="s">
        <v>199</v>
      </c>
      <c r="T78" s="200" t="s">
        <v>199</v>
      </c>
    </row>
    <row r="79" spans="1:23">
      <c r="B79" s="174"/>
      <c r="C79" s="458"/>
      <c r="D79" s="202" t="s">
        <v>470</v>
      </c>
      <c r="E79" s="165" t="s">
        <v>306</v>
      </c>
      <c r="F79" s="280" t="s">
        <v>465</v>
      </c>
      <c r="G79" s="281" t="s">
        <v>471</v>
      </c>
      <c r="H79" s="203" t="s">
        <v>472</v>
      </c>
      <c r="I79" s="202" t="s">
        <v>471</v>
      </c>
      <c r="J79" s="165" t="s">
        <v>306</v>
      </c>
      <c r="K79" s="199" t="s">
        <v>468</v>
      </c>
      <c r="L79" s="199" t="s">
        <v>469</v>
      </c>
      <c r="M79" s="200"/>
      <c r="N79" s="200" t="s">
        <v>199</v>
      </c>
      <c r="O79" s="200"/>
      <c r="P79" s="200" t="s">
        <v>199</v>
      </c>
      <c r="Q79" s="200"/>
      <c r="R79" s="200" t="s">
        <v>199</v>
      </c>
      <c r="S79" s="200" t="s">
        <v>199</v>
      </c>
      <c r="T79" s="200" t="s">
        <v>199</v>
      </c>
    </row>
    <row r="80" spans="1:23">
      <c r="B80" s="174"/>
      <c r="C80" s="165"/>
      <c r="D80" s="202" t="s">
        <v>473</v>
      </c>
      <c r="E80" s="165" t="s">
        <v>306</v>
      </c>
      <c r="F80" s="280" t="s">
        <v>465</v>
      </c>
      <c r="G80" s="281" t="s">
        <v>474</v>
      </c>
      <c r="H80" s="203" t="s">
        <v>475</v>
      </c>
      <c r="I80" s="204" t="s">
        <v>474</v>
      </c>
      <c r="J80" s="165" t="s">
        <v>306</v>
      </c>
      <c r="K80" s="199" t="s">
        <v>468</v>
      </c>
      <c r="L80" s="199" t="s">
        <v>469</v>
      </c>
      <c r="M80" s="200"/>
      <c r="N80" s="200" t="s">
        <v>199</v>
      </c>
      <c r="O80" s="200"/>
      <c r="P80" s="200" t="s">
        <v>199</v>
      </c>
      <c r="Q80" s="200"/>
      <c r="R80" s="200" t="s">
        <v>199</v>
      </c>
      <c r="S80" s="200" t="s">
        <v>199</v>
      </c>
      <c r="T80" s="200" t="s">
        <v>199</v>
      </c>
    </row>
    <row r="81" spans="1:23">
      <c r="B81" s="165"/>
      <c r="C81" s="165"/>
      <c r="D81" s="215" t="s">
        <v>466</v>
      </c>
      <c r="E81" s="165" t="s">
        <v>329</v>
      </c>
      <c r="F81" s="282" t="s">
        <v>476</v>
      </c>
      <c r="G81" s="283" t="s">
        <v>477</v>
      </c>
      <c r="H81" s="284" t="s">
        <v>478</v>
      </c>
      <c r="I81" s="215" t="s">
        <v>477</v>
      </c>
      <c r="J81" s="165" t="s">
        <v>329</v>
      </c>
      <c r="K81" s="217" t="s">
        <v>468</v>
      </c>
      <c r="L81" s="217" t="s">
        <v>469</v>
      </c>
      <c r="M81" s="218"/>
      <c r="N81" s="218" t="s">
        <v>199</v>
      </c>
      <c r="O81" s="218"/>
      <c r="P81" s="218" t="s">
        <v>199</v>
      </c>
      <c r="Q81" s="218"/>
      <c r="R81" s="218" t="s">
        <v>199</v>
      </c>
      <c r="S81" s="218" t="s">
        <v>199</v>
      </c>
      <c r="T81" s="218" t="s">
        <v>199</v>
      </c>
    </row>
    <row r="82" spans="1:23">
      <c r="B82" s="165"/>
      <c r="C82" s="165"/>
      <c r="D82" s="220" t="s">
        <v>471</v>
      </c>
      <c r="E82" s="165" t="s">
        <v>329</v>
      </c>
      <c r="F82" s="285" t="s">
        <v>476</v>
      </c>
      <c r="G82" s="283" t="s">
        <v>479</v>
      </c>
      <c r="H82" s="286" t="s">
        <v>480</v>
      </c>
      <c r="I82" s="220" t="s">
        <v>479</v>
      </c>
      <c r="J82" s="165" t="s">
        <v>329</v>
      </c>
      <c r="K82" s="217" t="s">
        <v>468</v>
      </c>
      <c r="L82" s="217" t="s">
        <v>469</v>
      </c>
      <c r="M82" s="218"/>
      <c r="N82" s="218" t="s">
        <v>199</v>
      </c>
      <c r="O82" s="218"/>
      <c r="P82" s="218" t="s">
        <v>199</v>
      </c>
      <c r="Q82" s="218"/>
      <c r="R82" s="218" t="s">
        <v>199</v>
      </c>
      <c r="S82" s="218" t="s">
        <v>199</v>
      </c>
      <c r="T82" s="218" t="s">
        <v>199</v>
      </c>
    </row>
    <row r="83" spans="1:23">
      <c r="B83" s="165"/>
      <c r="C83" s="165"/>
      <c r="D83" s="215" t="s">
        <v>474</v>
      </c>
      <c r="E83" s="165" t="s">
        <v>329</v>
      </c>
      <c r="F83" s="285" t="s">
        <v>476</v>
      </c>
      <c r="G83" s="283" t="s">
        <v>481</v>
      </c>
      <c r="H83" s="286" t="s">
        <v>482</v>
      </c>
      <c r="I83" s="220" t="s">
        <v>481</v>
      </c>
      <c r="J83" s="165" t="s">
        <v>329</v>
      </c>
      <c r="K83" s="217" t="s">
        <v>111</v>
      </c>
      <c r="L83" s="217" t="s">
        <v>469</v>
      </c>
      <c r="M83" s="218"/>
      <c r="N83" s="218" t="s">
        <v>199</v>
      </c>
      <c r="O83" s="218"/>
      <c r="P83" s="218" t="s">
        <v>199</v>
      </c>
      <c r="Q83" s="218"/>
      <c r="R83" s="218" t="s">
        <v>199</v>
      </c>
      <c r="S83" s="218" t="s">
        <v>199</v>
      </c>
      <c r="T83" s="218" t="s">
        <v>199</v>
      </c>
    </row>
    <row r="84" spans="1:23">
      <c r="B84" s="165"/>
      <c r="C84" s="165"/>
      <c r="D84" s="222" t="s">
        <v>483</v>
      </c>
      <c r="E84" s="165" t="s">
        <v>329</v>
      </c>
      <c r="F84" s="287" t="s">
        <v>476</v>
      </c>
      <c r="G84" s="288" t="s">
        <v>97</v>
      </c>
      <c r="H84" s="289" t="s">
        <v>484</v>
      </c>
      <c r="I84" s="222" t="s">
        <v>97</v>
      </c>
      <c r="J84" s="165" t="s">
        <v>329</v>
      </c>
      <c r="K84" s="290" t="s">
        <v>111</v>
      </c>
      <c r="L84" s="217" t="s">
        <v>469</v>
      </c>
      <c r="M84" s="218"/>
      <c r="N84" s="218" t="s">
        <v>199</v>
      </c>
      <c r="O84" s="218"/>
      <c r="P84" s="218" t="s">
        <v>199</v>
      </c>
      <c r="Q84" s="218"/>
      <c r="R84" s="218" t="s">
        <v>199</v>
      </c>
      <c r="S84" s="218" t="s">
        <v>199</v>
      </c>
      <c r="T84" s="218" t="s">
        <v>199</v>
      </c>
    </row>
    <row r="85" spans="1:23">
      <c r="B85" s="174"/>
      <c r="C85" s="165"/>
      <c r="D85" s="234"/>
      <c r="E85" s="165"/>
      <c r="F85" s="235"/>
      <c r="G85" s="234"/>
      <c r="I85" s="291"/>
      <c r="J85" s="165"/>
      <c r="K85" s="292"/>
      <c r="L85" s="292"/>
      <c r="T85" s="38"/>
      <c r="V85" t="s">
        <v>270</v>
      </c>
    </row>
    <row r="86" spans="1:23">
      <c r="B86" s="30"/>
      <c r="C86" s="30"/>
      <c r="D86" s="30" t="s">
        <v>46</v>
      </c>
      <c r="E86" s="30" t="s">
        <v>46</v>
      </c>
      <c r="F86" s="30" t="s">
        <v>46</v>
      </c>
      <c r="G86" s="30" t="s">
        <v>46</v>
      </c>
      <c r="H86" s="38" t="s">
        <v>46</v>
      </c>
      <c r="I86" s="30" t="s">
        <v>46</v>
      </c>
      <c r="J86" s="30" t="s">
        <v>46</v>
      </c>
      <c r="K86" s="293" t="s">
        <v>46</v>
      </c>
      <c r="L86" s="293" t="s">
        <v>46</v>
      </c>
      <c r="V86" t="s">
        <v>46</v>
      </c>
      <c r="W86" t="s">
        <v>46</v>
      </c>
    </row>
    <row r="87" spans="1:23">
      <c r="A87" s="167" t="s">
        <v>485</v>
      </c>
      <c r="B87" s="165" t="s">
        <v>443</v>
      </c>
      <c r="C87" s="458" t="s">
        <v>444</v>
      </c>
      <c r="D87" s="187" t="s">
        <v>486</v>
      </c>
      <c r="E87" s="165" t="s">
        <v>295</v>
      </c>
      <c r="F87" s="294" t="s">
        <v>487</v>
      </c>
      <c r="G87" s="187" t="s">
        <v>486</v>
      </c>
      <c r="H87" s="189" t="s">
        <v>488</v>
      </c>
      <c r="I87" s="187" t="s">
        <v>486</v>
      </c>
      <c r="J87" s="165" t="s">
        <v>295</v>
      </c>
      <c r="K87" s="190" t="s">
        <v>489</v>
      </c>
      <c r="L87" s="190" t="s">
        <v>490</v>
      </c>
      <c r="M87" s="191" t="s">
        <v>199</v>
      </c>
      <c r="N87" s="191" t="s">
        <v>199</v>
      </c>
      <c r="O87" s="191"/>
      <c r="P87" s="191" t="s">
        <v>199</v>
      </c>
      <c r="Q87" s="191" t="s">
        <v>199</v>
      </c>
      <c r="R87" s="191"/>
      <c r="S87" s="191"/>
      <c r="T87" s="191" t="s">
        <v>199</v>
      </c>
      <c r="V87" s="244" t="s">
        <v>491</v>
      </c>
      <c r="W87" s="245" t="s">
        <v>492</v>
      </c>
    </row>
    <row r="88" spans="1:23">
      <c r="B88" s="174"/>
      <c r="C88" s="458"/>
      <c r="D88" s="193" t="s">
        <v>493</v>
      </c>
      <c r="E88" s="165" t="s">
        <v>295</v>
      </c>
      <c r="F88" s="295" t="s">
        <v>487</v>
      </c>
      <c r="G88" s="193" t="s">
        <v>493</v>
      </c>
      <c r="H88" s="194" t="s">
        <v>494</v>
      </c>
      <c r="I88" s="193" t="s">
        <v>493</v>
      </c>
      <c r="J88" s="165" t="s">
        <v>295</v>
      </c>
      <c r="K88" s="190" t="s">
        <v>489</v>
      </c>
      <c r="L88" s="190" t="s">
        <v>490</v>
      </c>
      <c r="M88" s="191" t="s">
        <v>199</v>
      </c>
      <c r="N88" s="191" t="s">
        <v>199</v>
      </c>
      <c r="O88" s="191"/>
      <c r="P88" s="191" t="s">
        <v>199</v>
      </c>
      <c r="Q88" s="191" t="s">
        <v>199</v>
      </c>
      <c r="R88" s="191"/>
      <c r="S88" s="191"/>
      <c r="T88" s="191" t="s">
        <v>199</v>
      </c>
      <c r="V88" s="246" t="s">
        <v>495</v>
      </c>
      <c r="W88" s="247" t="s">
        <v>492</v>
      </c>
    </row>
    <row r="89" spans="1:23">
      <c r="B89" s="165"/>
      <c r="C89" s="165"/>
      <c r="D89" s="193" t="s">
        <v>496</v>
      </c>
      <c r="E89" s="165" t="s">
        <v>295</v>
      </c>
      <c r="F89" s="295" t="s">
        <v>487</v>
      </c>
      <c r="G89" s="193" t="s">
        <v>496</v>
      </c>
      <c r="H89" s="194" t="s">
        <v>453</v>
      </c>
      <c r="I89" s="193" t="s">
        <v>496</v>
      </c>
      <c r="J89" s="165" t="s">
        <v>295</v>
      </c>
      <c r="K89" s="190" t="s">
        <v>489</v>
      </c>
      <c r="L89" s="190" t="s">
        <v>490</v>
      </c>
      <c r="M89" s="191" t="s">
        <v>199</v>
      </c>
      <c r="N89" s="191" t="s">
        <v>199</v>
      </c>
      <c r="O89" s="191"/>
      <c r="P89" s="191" t="s">
        <v>199</v>
      </c>
      <c r="Q89" s="191" t="s">
        <v>199</v>
      </c>
      <c r="R89" s="191"/>
      <c r="S89" s="191"/>
      <c r="T89" s="191" t="s">
        <v>199</v>
      </c>
    </row>
    <row r="90" spans="1:23">
      <c r="B90" s="165"/>
      <c r="C90" s="165"/>
      <c r="D90" s="228" t="s">
        <v>497</v>
      </c>
      <c r="E90" s="165" t="s">
        <v>295</v>
      </c>
      <c r="F90" s="295" t="s">
        <v>487</v>
      </c>
      <c r="G90" s="228" t="s">
        <v>497</v>
      </c>
      <c r="H90" s="296" t="s">
        <v>456</v>
      </c>
      <c r="I90" s="228" t="s">
        <v>497</v>
      </c>
      <c r="J90" s="165" t="s">
        <v>295</v>
      </c>
      <c r="K90" s="190" t="s">
        <v>489</v>
      </c>
      <c r="L90" s="190" t="s">
        <v>490</v>
      </c>
      <c r="M90" s="191" t="s">
        <v>199</v>
      </c>
      <c r="N90" s="191" t="s">
        <v>199</v>
      </c>
      <c r="O90" s="191"/>
      <c r="P90" s="191" t="s">
        <v>199</v>
      </c>
      <c r="Q90" s="191" t="s">
        <v>199</v>
      </c>
      <c r="R90" s="191"/>
      <c r="S90" s="191"/>
      <c r="T90" s="191" t="s">
        <v>199</v>
      </c>
    </row>
    <row r="91" spans="1:23">
      <c r="B91" s="165"/>
      <c r="C91" s="165"/>
      <c r="D91" s="193" t="s">
        <v>498</v>
      </c>
      <c r="E91" s="165" t="s">
        <v>295</v>
      </c>
      <c r="F91" s="295" t="s">
        <v>487</v>
      </c>
      <c r="G91" s="193" t="s">
        <v>498</v>
      </c>
      <c r="H91" s="296" t="s">
        <v>499</v>
      </c>
      <c r="I91" s="193" t="s">
        <v>498</v>
      </c>
      <c r="J91" s="165" t="s">
        <v>295</v>
      </c>
      <c r="K91" s="190" t="s">
        <v>489</v>
      </c>
      <c r="L91" s="190" t="s">
        <v>490</v>
      </c>
      <c r="M91" s="191" t="s">
        <v>199</v>
      </c>
      <c r="N91" s="191" t="s">
        <v>199</v>
      </c>
      <c r="O91" s="191"/>
      <c r="P91" s="191" t="s">
        <v>199</v>
      </c>
      <c r="Q91" s="191" t="s">
        <v>199</v>
      </c>
      <c r="R91" s="191"/>
      <c r="S91" s="191"/>
      <c r="T91" s="191" t="s">
        <v>199</v>
      </c>
    </row>
    <row r="92" spans="1:23">
      <c r="B92" s="165"/>
      <c r="C92" s="165"/>
      <c r="D92" s="193" t="s">
        <v>500</v>
      </c>
      <c r="E92" s="165" t="s">
        <v>295</v>
      </c>
      <c r="F92" s="295" t="s">
        <v>487</v>
      </c>
      <c r="G92" s="193" t="s">
        <v>500</v>
      </c>
      <c r="H92" s="296" t="s">
        <v>501</v>
      </c>
      <c r="I92" s="193" t="s">
        <v>500</v>
      </c>
      <c r="J92" s="165" t="s">
        <v>295</v>
      </c>
      <c r="K92" s="190" t="s">
        <v>489</v>
      </c>
      <c r="L92" s="190" t="s">
        <v>490</v>
      </c>
      <c r="M92" s="191" t="s">
        <v>199</v>
      </c>
      <c r="N92" s="191" t="s">
        <v>199</v>
      </c>
      <c r="O92" s="191"/>
      <c r="P92" s="191" t="s">
        <v>199</v>
      </c>
      <c r="Q92" s="191" t="s">
        <v>199</v>
      </c>
      <c r="R92" s="191"/>
      <c r="S92" s="191"/>
      <c r="T92" s="191" t="s">
        <v>199</v>
      </c>
    </row>
    <row r="93" spans="1:23">
      <c r="B93" s="165"/>
      <c r="C93" s="165"/>
      <c r="D93" s="228" t="s">
        <v>502</v>
      </c>
      <c r="E93" s="165" t="s">
        <v>295</v>
      </c>
      <c r="F93" s="295" t="s">
        <v>487</v>
      </c>
      <c r="G93" s="228" t="s">
        <v>502</v>
      </c>
      <c r="H93" s="296" t="s">
        <v>503</v>
      </c>
      <c r="I93" s="228" t="s">
        <v>502</v>
      </c>
      <c r="J93" s="165" t="s">
        <v>295</v>
      </c>
      <c r="K93" s="190" t="s">
        <v>489</v>
      </c>
      <c r="L93" s="190" t="s">
        <v>490</v>
      </c>
      <c r="M93" s="191" t="s">
        <v>199</v>
      </c>
      <c r="N93" s="191" t="s">
        <v>199</v>
      </c>
      <c r="O93" s="191"/>
      <c r="P93" s="191" t="s">
        <v>199</v>
      </c>
      <c r="Q93" s="191" t="s">
        <v>199</v>
      </c>
      <c r="R93" s="191"/>
      <c r="S93" s="191"/>
      <c r="T93" s="191" t="s">
        <v>199</v>
      </c>
    </row>
    <row r="94" spans="1:23">
      <c r="B94" s="165"/>
      <c r="C94" s="165"/>
      <c r="D94" s="193" t="s">
        <v>504</v>
      </c>
      <c r="E94" s="165" t="s">
        <v>295</v>
      </c>
      <c r="F94" s="295" t="s">
        <v>487</v>
      </c>
      <c r="G94" s="193" t="s">
        <v>504</v>
      </c>
      <c r="H94" s="296" t="s">
        <v>505</v>
      </c>
      <c r="I94" s="193" t="s">
        <v>504</v>
      </c>
      <c r="J94" s="165" t="s">
        <v>295</v>
      </c>
      <c r="K94" s="190" t="s">
        <v>489</v>
      </c>
      <c r="L94" s="190" t="s">
        <v>490</v>
      </c>
      <c r="M94" s="191" t="s">
        <v>199</v>
      </c>
      <c r="N94" s="191" t="s">
        <v>199</v>
      </c>
      <c r="O94" s="191"/>
      <c r="P94" s="191" t="s">
        <v>199</v>
      </c>
      <c r="Q94" s="191" t="s">
        <v>199</v>
      </c>
      <c r="R94" s="191"/>
      <c r="S94" s="191"/>
      <c r="T94" s="191" t="s">
        <v>199</v>
      </c>
    </row>
    <row r="95" spans="1:23">
      <c r="B95" s="165"/>
      <c r="C95" s="165"/>
      <c r="D95" s="193" t="s">
        <v>506</v>
      </c>
      <c r="E95" s="165" t="s">
        <v>295</v>
      </c>
      <c r="F95" s="295" t="s">
        <v>487</v>
      </c>
      <c r="G95" s="193" t="s">
        <v>506</v>
      </c>
      <c r="H95" s="296" t="s">
        <v>385</v>
      </c>
      <c r="I95" s="193" t="s">
        <v>506</v>
      </c>
      <c r="J95" s="165" t="s">
        <v>295</v>
      </c>
      <c r="K95" s="190" t="s">
        <v>489</v>
      </c>
      <c r="L95" s="190" t="s">
        <v>490</v>
      </c>
      <c r="M95" s="191" t="s">
        <v>199</v>
      </c>
      <c r="N95" s="191" t="s">
        <v>199</v>
      </c>
      <c r="O95" s="191"/>
      <c r="P95" s="191" t="s">
        <v>199</v>
      </c>
      <c r="Q95" s="191" t="s">
        <v>199</v>
      </c>
      <c r="R95" s="191"/>
      <c r="S95" s="191"/>
      <c r="T95" s="191" t="s">
        <v>199</v>
      </c>
    </row>
    <row r="96" spans="1:23">
      <c r="B96" s="165"/>
      <c r="C96" s="165"/>
      <c r="D96" s="228" t="s">
        <v>507</v>
      </c>
      <c r="E96" s="165" t="s">
        <v>295</v>
      </c>
      <c r="F96" s="297" t="s">
        <v>487</v>
      </c>
      <c r="G96" s="228" t="s">
        <v>507</v>
      </c>
      <c r="H96" s="196" t="s">
        <v>508</v>
      </c>
      <c r="I96" s="228" t="s">
        <v>507</v>
      </c>
      <c r="J96" s="165" t="s">
        <v>295</v>
      </c>
      <c r="K96" s="190" t="s">
        <v>489</v>
      </c>
      <c r="L96" s="190" t="s">
        <v>490</v>
      </c>
      <c r="M96" s="191" t="s">
        <v>199</v>
      </c>
      <c r="N96" s="191" t="s">
        <v>199</v>
      </c>
      <c r="O96" s="191"/>
      <c r="P96" s="191" t="s">
        <v>199</v>
      </c>
      <c r="Q96" s="191" t="s">
        <v>199</v>
      </c>
      <c r="R96" s="191"/>
      <c r="S96" s="191"/>
      <c r="T96" s="191" t="s">
        <v>199</v>
      </c>
    </row>
    <row r="97" spans="1:23">
      <c r="B97" s="165" t="s">
        <v>462</v>
      </c>
      <c r="C97" s="458" t="s">
        <v>463</v>
      </c>
      <c r="D97" s="197" t="s">
        <v>464</v>
      </c>
      <c r="E97" s="165" t="s">
        <v>306</v>
      </c>
      <c r="F97" s="278" t="s">
        <v>465</v>
      </c>
      <c r="G97" s="197" t="s">
        <v>464</v>
      </c>
      <c r="H97" s="198" t="s">
        <v>467</v>
      </c>
      <c r="I97" s="197" t="s">
        <v>464</v>
      </c>
      <c r="J97" s="165" t="s">
        <v>306</v>
      </c>
      <c r="K97" s="199" t="s">
        <v>489</v>
      </c>
      <c r="L97" s="199" t="s">
        <v>509</v>
      </c>
      <c r="M97" s="200" t="s">
        <v>199</v>
      </c>
      <c r="N97" s="200" t="s">
        <v>199</v>
      </c>
      <c r="O97" s="200"/>
      <c r="P97" s="200" t="s">
        <v>199</v>
      </c>
      <c r="Q97" s="200" t="s">
        <v>199</v>
      </c>
      <c r="R97" s="200"/>
      <c r="S97" s="200"/>
      <c r="T97" s="200" t="s">
        <v>199</v>
      </c>
    </row>
    <row r="98" spans="1:23">
      <c r="B98" s="174"/>
      <c r="C98" s="458"/>
      <c r="D98" s="202" t="s">
        <v>470</v>
      </c>
      <c r="E98" s="165" t="s">
        <v>306</v>
      </c>
      <c r="F98" s="280" t="s">
        <v>465</v>
      </c>
      <c r="G98" s="202" t="s">
        <v>470</v>
      </c>
      <c r="H98" s="203" t="s">
        <v>472</v>
      </c>
      <c r="I98" s="202" t="s">
        <v>470</v>
      </c>
      <c r="J98" s="165" t="s">
        <v>306</v>
      </c>
      <c r="K98" s="199" t="s">
        <v>489</v>
      </c>
      <c r="L98" s="199" t="s">
        <v>509</v>
      </c>
      <c r="M98" s="200" t="s">
        <v>199</v>
      </c>
      <c r="N98" s="200" t="s">
        <v>199</v>
      </c>
      <c r="O98" s="200"/>
      <c r="P98" s="200" t="s">
        <v>199</v>
      </c>
      <c r="Q98" s="200" t="s">
        <v>199</v>
      </c>
      <c r="R98" s="200"/>
      <c r="S98" s="200"/>
      <c r="T98" s="200" t="s">
        <v>199</v>
      </c>
    </row>
    <row r="99" spans="1:23">
      <c r="B99" s="174"/>
      <c r="C99" s="165"/>
      <c r="D99" s="202" t="s">
        <v>473</v>
      </c>
      <c r="E99" s="165" t="s">
        <v>306</v>
      </c>
      <c r="F99" s="280" t="s">
        <v>465</v>
      </c>
      <c r="G99" s="202" t="s">
        <v>473</v>
      </c>
      <c r="H99" s="203" t="s">
        <v>475</v>
      </c>
      <c r="I99" s="202" t="s">
        <v>473</v>
      </c>
      <c r="J99" s="165" t="s">
        <v>306</v>
      </c>
      <c r="K99" s="199" t="s">
        <v>489</v>
      </c>
      <c r="L99" s="199" t="s">
        <v>509</v>
      </c>
      <c r="M99" s="200" t="s">
        <v>199</v>
      </c>
      <c r="N99" s="200" t="s">
        <v>199</v>
      </c>
      <c r="O99" s="200"/>
      <c r="P99" s="200" t="s">
        <v>199</v>
      </c>
      <c r="Q99" s="200" t="s">
        <v>199</v>
      </c>
      <c r="R99" s="200"/>
      <c r="S99" s="200"/>
      <c r="T99" s="200" t="s">
        <v>199</v>
      </c>
    </row>
    <row r="100" spans="1:23">
      <c r="B100" s="165"/>
      <c r="C100" s="165"/>
      <c r="D100" s="230" t="s">
        <v>510</v>
      </c>
      <c r="E100" s="165" t="s">
        <v>319</v>
      </c>
      <c r="F100" s="298" t="s">
        <v>511</v>
      </c>
      <c r="G100" s="230" t="s">
        <v>510</v>
      </c>
      <c r="H100" s="207" t="s">
        <v>512</v>
      </c>
      <c r="I100" s="230" t="s">
        <v>510</v>
      </c>
      <c r="J100" s="165" t="s">
        <v>319</v>
      </c>
      <c r="K100" s="208" t="s">
        <v>495</v>
      </c>
      <c r="L100" s="208" t="s">
        <v>513</v>
      </c>
      <c r="M100" s="209" t="s">
        <v>199</v>
      </c>
      <c r="N100" s="209" t="s">
        <v>199</v>
      </c>
      <c r="O100" s="209"/>
      <c r="P100" s="209" t="s">
        <v>199</v>
      </c>
      <c r="Q100" s="209" t="s">
        <v>199</v>
      </c>
      <c r="R100" s="209"/>
      <c r="S100" s="209"/>
      <c r="T100" s="209" t="s">
        <v>199</v>
      </c>
    </row>
    <row r="101" spans="1:23">
      <c r="B101" s="165"/>
      <c r="C101" s="165"/>
      <c r="D101" s="230" t="s">
        <v>514</v>
      </c>
      <c r="E101" s="165" t="s">
        <v>319</v>
      </c>
      <c r="F101" s="299" t="s">
        <v>511</v>
      </c>
      <c r="G101" s="230" t="s">
        <v>514</v>
      </c>
      <c r="H101" s="212" t="s">
        <v>515</v>
      </c>
      <c r="I101" s="230" t="s">
        <v>514</v>
      </c>
      <c r="J101" s="165" t="s">
        <v>319</v>
      </c>
      <c r="K101" s="208" t="s">
        <v>495</v>
      </c>
      <c r="L101" s="208" t="s">
        <v>513</v>
      </c>
      <c r="M101" s="209" t="s">
        <v>199</v>
      </c>
      <c r="N101" s="209" t="s">
        <v>199</v>
      </c>
      <c r="O101" s="209"/>
      <c r="P101" s="209" t="s">
        <v>199</v>
      </c>
      <c r="Q101" s="209" t="s">
        <v>199</v>
      </c>
      <c r="R101" s="209"/>
      <c r="S101" s="209"/>
      <c r="T101" s="209" t="s">
        <v>199</v>
      </c>
    </row>
    <row r="102" spans="1:23">
      <c r="B102" s="165"/>
      <c r="C102" s="165"/>
      <c r="D102" s="230" t="s">
        <v>516</v>
      </c>
      <c r="E102" s="165" t="s">
        <v>319</v>
      </c>
      <c r="F102" s="299" t="s">
        <v>511</v>
      </c>
      <c r="G102" s="230" t="s">
        <v>516</v>
      </c>
      <c r="H102" s="212" t="s">
        <v>517</v>
      </c>
      <c r="I102" s="230" t="s">
        <v>516</v>
      </c>
      <c r="J102" s="165" t="s">
        <v>319</v>
      </c>
      <c r="K102" s="208" t="s">
        <v>495</v>
      </c>
      <c r="L102" s="208" t="s">
        <v>513</v>
      </c>
      <c r="M102" s="209" t="s">
        <v>199</v>
      </c>
      <c r="N102" s="209" t="s">
        <v>199</v>
      </c>
      <c r="O102" s="209"/>
      <c r="P102" s="209" t="s">
        <v>199</v>
      </c>
      <c r="Q102" s="209" t="s">
        <v>199</v>
      </c>
      <c r="R102" s="209"/>
      <c r="S102" s="209"/>
      <c r="T102" s="209" t="s">
        <v>199</v>
      </c>
    </row>
    <row r="103" spans="1:23">
      <c r="B103" s="165"/>
      <c r="C103" s="165"/>
      <c r="D103" s="230" t="s">
        <v>518</v>
      </c>
      <c r="E103" s="165" t="s">
        <v>319</v>
      </c>
      <c r="F103" s="299" t="s">
        <v>511</v>
      </c>
      <c r="G103" s="230" t="s">
        <v>518</v>
      </c>
      <c r="H103" s="300" t="s">
        <v>519</v>
      </c>
      <c r="I103" s="230" t="s">
        <v>518</v>
      </c>
      <c r="J103" s="165" t="s">
        <v>319</v>
      </c>
      <c r="K103" s="208" t="s">
        <v>495</v>
      </c>
      <c r="L103" s="208" t="s">
        <v>513</v>
      </c>
      <c r="M103" s="209" t="s">
        <v>199</v>
      </c>
      <c r="N103" s="209" t="s">
        <v>199</v>
      </c>
      <c r="O103" s="209"/>
      <c r="P103" s="209" t="s">
        <v>199</v>
      </c>
      <c r="Q103" s="209" t="s">
        <v>199</v>
      </c>
      <c r="R103" s="209"/>
      <c r="S103" s="209"/>
      <c r="T103" s="209" t="s">
        <v>199</v>
      </c>
    </row>
    <row r="104" spans="1:23">
      <c r="B104" s="165"/>
      <c r="C104" s="165"/>
      <c r="D104" s="230" t="s">
        <v>520</v>
      </c>
      <c r="E104" s="165" t="s">
        <v>319</v>
      </c>
      <c r="F104" s="299" t="s">
        <v>511</v>
      </c>
      <c r="G104" s="230" t="s">
        <v>520</v>
      </c>
      <c r="H104" s="300" t="s">
        <v>521</v>
      </c>
      <c r="I104" s="230" t="s">
        <v>520</v>
      </c>
      <c r="J104" s="165" t="s">
        <v>319</v>
      </c>
      <c r="K104" s="208" t="s">
        <v>495</v>
      </c>
      <c r="L104" s="208" t="s">
        <v>513</v>
      </c>
      <c r="M104" s="209" t="s">
        <v>199</v>
      </c>
      <c r="N104" s="209" t="s">
        <v>199</v>
      </c>
      <c r="O104" s="209"/>
      <c r="P104" s="209" t="s">
        <v>199</v>
      </c>
      <c r="Q104" s="209" t="s">
        <v>199</v>
      </c>
      <c r="R104" s="209"/>
      <c r="S104" s="209"/>
      <c r="T104" s="209" t="s">
        <v>199</v>
      </c>
    </row>
    <row r="105" spans="1:23">
      <c r="B105" s="165"/>
      <c r="C105" s="165"/>
      <c r="D105" s="230" t="s">
        <v>522</v>
      </c>
      <c r="E105" s="165" t="s">
        <v>319</v>
      </c>
      <c r="F105" s="301" t="s">
        <v>511</v>
      </c>
      <c r="G105" s="230" t="s">
        <v>522</v>
      </c>
      <c r="H105" s="214" t="s">
        <v>523</v>
      </c>
      <c r="I105" s="230" t="s">
        <v>522</v>
      </c>
      <c r="J105" s="165" t="s">
        <v>319</v>
      </c>
      <c r="K105" s="208" t="s">
        <v>495</v>
      </c>
      <c r="L105" s="208" t="s">
        <v>513</v>
      </c>
      <c r="M105" s="209" t="s">
        <v>199</v>
      </c>
      <c r="N105" s="209" t="s">
        <v>199</v>
      </c>
      <c r="O105" s="209"/>
      <c r="P105" s="209" t="s">
        <v>199</v>
      </c>
      <c r="Q105" s="209" t="s">
        <v>199</v>
      </c>
      <c r="R105" s="209"/>
      <c r="S105" s="209"/>
      <c r="T105" s="209" t="s">
        <v>199</v>
      </c>
    </row>
    <row r="106" spans="1:23">
      <c r="B106" s="165"/>
      <c r="C106" s="165"/>
      <c r="D106" s="215" t="s">
        <v>466</v>
      </c>
      <c r="E106" s="165" t="s">
        <v>329</v>
      </c>
      <c r="F106" s="282" t="s">
        <v>476</v>
      </c>
      <c r="G106" s="215" t="s">
        <v>466</v>
      </c>
      <c r="H106" s="284" t="s">
        <v>478</v>
      </c>
      <c r="I106" s="215" t="s">
        <v>466</v>
      </c>
      <c r="J106" s="165" t="s">
        <v>329</v>
      </c>
      <c r="K106" s="217" t="s">
        <v>491</v>
      </c>
      <c r="L106" s="217" t="s">
        <v>353</v>
      </c>
      <c r="M106" s="218" t="s">
        <v>199</v>
      </c>
      <c r="N106" s="218" t="s">
        <v>199</v>
      </c>
      <c r="O106" s="218"/>
      <c r="P106" s="218" t="s">
        <v>199</v>
      </c>
      <c r="Q106" s="218" t="s">
        <v>199</v>
      </c>
      <c r="R106" s="218"/>
      <c r="S106" s="218"/>
      <c r="T106" s="218" t="s">
        <v>199</v>
      </c>
    </row>
    <row r="107" spans="1:23">
      <c r="B107" s="165"/>
      <c r="C107" s="165"/>
      <c r="D107" s="220" t="s">
        <v>471</v>
      </c>
      <c r="E107" s="165" t="s">
        <v>329</v>
      </c>
      <c r="F107" s="285" t="s">
        <v>476</v>
      </c>
      <c r="G107" s="220" t="s">
        <v>471</v>
      </c>
      <c r="H107" s="286" t="s">
        <v>480</v>
      </c>
      <c r="I107" s="220" t="s">
        <v>471</v>
      </c>
      <c r="J107" s="165" t="s">
        <v>329</v>
      </c>
      <c r="K107" s="217" t="s">
        <v>491</v>
      </c>
      <c r="L107" s="217" t="s">
        <v>363</v>
      </c>
      <c r="M107" s="218" t="s">
        <v>199</v>
      </c>
      <c r="N107" s="218" t="s">
        <v>199</v>
      </c>
      <c r="O107" s="218"/>
      <c r="P107" s="218" t="s">
        <v>199</v>
      </c>
      <c r="Q107" s="218" t="s">
        <v>199</v>
      </c>
      <c r="R107" s="218"/>
      <c r="S107" s="218"/>
      <c r="T107" s="218" t="s">
        <v>199</v>
      </c>
    </row>
    <row r="108" spans="1:23">
      <c r="B108" s="165"/>
      <c r="C108" s="165"/>
      <c r="D108" s="215" t="s">
        <v>474</v>
      </c>
      <c r="E108" s="165" t="s">
        <v>329</v>
      </c>
      <c r="F108" s="285" t="s">
        <v>476</v>
      </c>
      <c r="G108" s="215" t="s">
        <v>474</v>
      </c>
      <c r="H108" s="286" t="s">
        <v>482</v>
      </c>
      <c r="I108" s="215" t="s">
        <v>474</v>
      </c>
      <c r="J108" s="165" t="s">
        <v>329</v>
      </c>
      <c r="K108" s="217" t="s">
        <v>491</v>
      </c>
      <c r="L108" s="217" t="s">
        <v>524</v>
      </c>
      <c r="M108" s="218" t="s">
        <v>199</v>
      </c>
      <c r="N108" s="218" t="s">
        <v>199</v>
      </c>
      <c r="O108" s="218"/>
      <c r="P108" s="218" t="s">
        <v>199</v>
      </c>
      <c r="Q108" s="218" t="s">
        <v>199</v>
      </c>
      <c r="R108" s="218"/>
      <c r="S108" s="218"/>
      <c r="T108" s="218" t="s">
        <v>199</v>
      </c>
    </row>
    <row r="109" spans="1:23">
      <c r="B109" s="165"/>
      <c r="C109" s="165"/>
      <c r="D109" s="222" t="s">
        <v>483</v>
      </c>
      <c r="E109" s="165" t="s">
        <v>329</v>
      </c>
      <c r="F109" s="287" t="s">
        <v>476</v>
      </c>
      <c r="G109" s="222" t="s">
        <v>483</v>
      </c>
      <c r="H109" s="289" t="s">
        <v>484</v>
      </c>
      <c r="I109" s="222" t="s">
        <v>483</v>
      </c>
      <c r="J109" s="165" t="s">
        <v>329</v>
      </c>
      <c r="K109" s="217" t="s">
        <v>491</v>
      </c>
      <c r="L109" s="217" t="s">
        <v>363</v>
      </c>
      <c r="M109" s="218" t="s">
        <v>199</v>
      </c>
      <c r="N109" s="218" t="s">
        <v>199</v>
      </c>
      <c r="O109" s="218"/>
      <c r="P109" s="218" t="s">
        <v>199</v>
      </c>
      <c r="Q109" s="218" t="s">
        <v>199</v>
      </c>
      <c r="R109" s="218"/>
      <c r="S109" s="218"/>
      <c r="T109" s="218" t="s">
        <v>199</v>
      </c>
    </row>
    <row r="110" spans="1:23">
      <c r="V110" t="s">
        <v>270</v>
      </c>
    </row>
    <row r="111" spans="1:23">
      <c r="B111" s="30"/>
      <c r="C111" s="30"/>
      <c r="D111" s="30" t="s">
        <v>46</v>
      </c>
      <c r="E111" s="30" t="s">
        <v>46</v>
      </c>
      <c r="F111" s="30" t="s">
        <v>46</v>
      </c>
      <c r="G111" s="30" t="s">
        <v>46</v>
      </c>
      <c r="H111" s="38" t="s">
        <v>46</v>
      </c>
      <c r="I111" s="30" t="s">
        <v>46</v>
      </c>
      <c r="J111" s="30" t="s">
        <v>46</v>
      </c>
      <c r="K111" s="293" t="s">
        <v>46</v>
      </c>
      <c r="L111" s="293" t="s">
        <v>46</v>
      </c>
      <c r="V111" t="s">
        <v>46</v>
      </c>
      <c r="W111" t="s">
        <v>46</v>
      </c>
    </row>
    <row r="112" spans="1:23">
      <c r="A112" s="167" t="s">
        <v>525</v>
      </c>
      <c r="B112" s="165" t="s">
        <v>443</v>
      </c>
      <c r="C112" s="458" t="s">
        <v>444</v>
      </c>
      <c r="D112" s="187" t="s">
        <v>486</v>
      </c>
      <c r="E112" s="165" t="s">
        <v>295</v>
      </c>
      <c r="F112" s="294" t="s">
        <v>487</v>
      </c>
      <c r="G112" s="187" t="s">
        <v>486</v>
      </c>
      <c r="H112" s="189" t="s">
        <v>488</v>
      </c>
      <c r="I112" s="187" t="s">
        <v>486</v>
      </c>
      <c r="J112" s="165" t="s">
        <v>295</v>
      </c>
      <c r="K112" s="190" t="s">
        <v>491</v>
      </c>
      <c r="L112" s="190" t="s">
        <v>490</v>
      </c>
      <c r="M112" s="191" t="s">
        <v>199</v>
      </c>
      <c r="N112" s="191" t="s">
        <v>199</v>
      </c>
      <c r="O112" s="191"/>
      <c r="P112" s="191" t="s">
        <v>199</v>
      </c>
      <c r="Q112" s="191" t="s">
        <v>199</v>
      </c>
      <c r="R112" s="191"/>
      <c r="S112" s="191"/>
      <c r="T112" s="191" t="s">
        <v>199</v>
      </c>
      <c r="V112" s="244" t="s">
        <v>491</v>
      </c>
      <c r="W112" s="245" t="s">
        <v>492</v>
      </c>
    </row>
    <row r="113" spans="1:23">
      <c r="A113" t="s">
        <v>526</v>
      </c>
      <c r="B113" s="174"/>
      <c r="C113" s="458"/>
      <c r="D113" s="193" t="s">
        <v>493</v>
      </c>
      <c r="E113" s="165" t="s">
        <v>295</v>
      </c>
      <c r="F113" s="295" t="s">
        <v>487</v>
      </c>
      <c r="G113" s="193" t="s">
        <v>493</v>
      </c>
      <c r="H113" s="194" t="s">
        <v>494</v>
      </c>
      <c r="I113" s="193" t="s">
        <v>493</v>
      </c>
      <c r="J113" s="165" t="s">
        <v>295</v>
      </c>
      <c r="K113" s="190" t="s">
        <v>491</v>
      </c>
      <c r="L113" s="190" t="s">
        <v>490</v>
      </c>
      <c r="M113" s="191" t="s">
        <v>199</v>
      </c>
      <c r="N113" s="191" t="s">
        <v>199</v>
      </c>
      <c r="O113" s="191"/>
      <c r="P113" s="191" t="s">
        <v>199</v>
      </c>
      <c r="Q113" s="191" t="s">
        <v>199</v>
      </c>
      <c r="R113" s="191"/>
      <c r="S113" s="191"/>
      <c r="T113" s="191" t="s">
        <v>199</v>
      </c>
    </row>
    <row r="114" spans="1:23">
      <c r="B114" s="165"/>
      <c r="C114" s="165"/>
      <c r="D114" s="193" t="s">
        <v>496</v>
      </c>
      <c r="E114" s="165" t="s">
        <v>295</v>
      </c>
      <c r="F114" s="295" t="s">
        <v>487</v>
      </c>
      <c r="G114" s="193" t="s">
        <v>496</v>
      </c>
      <c r="H114" s="194" t="s">
        <v>453</v>
      </c>
      <c r="I114" s="193" t="s">
        <v>496</v>
      </c>
      <c r="J114" s="165" t="s">
        <v>295</v>
      </c>
      <c r="K114" s="190" t="s">
        <v>491</v>
      </c>
      <c r="L114" s="190" t="s">
        <v>490</v>
      </c>
      <c r="M114" s="191" t="s">
        <v>199</v>
      </c>
      <c r="N114" s="191" t="s">
        <v>199</v>
      </c>
      <c r="O114" s="191"/>
      <c r="P114" s="191" t="s">
        <v>199</v>
      </c>
      <c r="Q114" s="191" t="s">
        <v>199</v>
      </c>
      <c r="R114" s="191"/>
      <c r="S114" s="191"/>
      <c r="T114" s="191" t="s">
        <v>199</v>
      </c>
    </row>
    <row r="115" spans="1:23">
      <c r="B115" s="165"/>
      <c r="C115" s="165"/>
      <c r="D115" s="228" t="s">
        <v>497</v>
      </c>
      <c r="E115" s="165" t="s">
        <v>295</v>
      </c>
      <c r="F115" s="295" t="s">
        <v>487</v>
      </c>
      <c r="G115" s="228" t="s">
        <v>497</v>
      </c>
      <c r="H115" s="296" t="s">
        <v>456</v>
      </c>
      <c r="I115" s="228" t="s">
        <v>497</v>
      </c>
      <c r="J115" s="165" t="s">
        <v>295</v>
      </c>
      <c r="K115" s="190" t="s">
        <v>491</v>
      </c>
      <c r="L115" s="190" t="s">
        <v>490</v>
      </c>
      <c r="M115" s="191" t="s">
        <v>199</v>
      </c>
      <c r="N115" s="191" t="s">
        <v>199</v>
      </c>
      <c r="O115" s="191"/>
      <c r="P115" s="191" t="s">
        <v>199</v>
      </c>
      <c r="Q115" s="191" t="s">
        <v>199</v>
      </c>
      <c r="R115" s="191"/>
      <c r="S115" s="191"/>
      <c r="T115" s="191" t="s">
        <v>199</v>
      </c>
    </row>
    <row r="116" spans="1:23">
      <c r="B116" s="165"/>
      <c r="C116" s="165"/>
      <c r="D116" s="193" t="s">
        <v>498</v>
      </c>
      <c r="E116" s="165" t="s">
        <v>295</v>
      </c>
      <c r="F116" s="295" t="s">
        <v>487</v>
      </c>
      <c r="G116" s="193" t="s">
        <v>498</v>
      </c>
      <c r="H116" s="296" t="s">
        <v>499</v>
      </c>
      <c r="I116" s="193" t="s">
        <v>498</v>
      </c>
      <c r="J116" s="165" t="s">
        <v>295</v>
      </c>
      <c r="K116" s="190" t="s">
        <v>491</v>
      </c>
      <c r="L116" s="190" t="s">
        <v>490</v>
      </c>
      <c r="M116" s="191" t="s">
        <v>199</v>
      </c>
      <c r="N116" s="191" t="s">
        <v>199</v>
      </c>
      <c r="O116" s="191"/>
      <c r="P116" s="191" t="s">
        <v>199</v>
      </c>
      <c r="Q116" s="191" t="s">
        <v>199</v>
      </c>
      <c r="R116" s="191"/>
      <c r="S116" s="191"/>
      <c r="T116" s="191" t="s">
        <v>199</v>
      </c>
    </row>
    <row r="117" spans="1:23">
      <c r="B117" s="165"/>
      <c r="C117" s="165"/>
      <c r="D117" s="193" t="s">
        <v>506</v>
      </c>
      <c r="E117" s="165" t="s">
        <v>295</v>
      </c>
      <c r="F117" s="295" t="s">
        <v>487</v>
      </c>
      <c r="G117" s="193" t="s">
        <v>506</v>
      </c>
      <c r="H117" s="296" t="s">
        <v>385</v>
      </c>
      <c r="I117" s="193" t="s">
        <v>506</v>
      </c>
      <c r="J117" s="165" t="s">
        <v>295</v>
      </c>
      <c r="K117" s="190" t="s">
        <v>491</v>
      </c>
      <c r="L117" s="190" t="s">
        <v>490</v>
      </c>
      <c r="M117" s="191" t="s">
        <v>199</v>
      </c>
      <c r="N117" s="191" t="s">
        <v>199</v>
      </c>
      <c r="O117" s="191"/>
      <c r="P117" s="191" t="s">
        <v>199</v>
      </c>
      <c r="Q117" s="191" t="s">
        <v>199</v>
      </c>
      <c r="R117" s="191"/>
      <c r="S117" s="191"/>
      <c r="T117" s="191" t="s">
        <v>199</v>
      </c>
    </row>
    <row r="118" spans="1:23">
      <c r="B118" s="165"/>
      <c r="C118" s="165"/>
      <c r="D118" s="228" t="s">
        <v>507</v>
      </c>
      <c r="E118" s="165" t="s">
        <v>295</v>
      </c>
      <c r="F118" s="297" t="s">
        <v>487</v>
      </c>
      <c r="G118" s="228" t="s">
        <v>507</v>
      </c>
      <c r="H118" s="196" t="s">
        <v>508</v>
      </c>
      <c r="I118" s="228" t="s">
        <v>507</v>
      </c>
      <c r="J118" s="165" t="s">
        <v>295</v>
      </c>
      <c r="K118" s="190" t="s">
        <v>491</v>
      </c>
      <c r="L118" s="190" t="s">
        <v>490</v>
      </c>
      <c r="M118" s="191" t="s">
        <v>199</v>
      </c>
      <c r="N118" s="191" t="s">
        <v>199</v>
      </c>
      <c r="O118" s="191"/>
      <c r="P118" s="191" t="s">
        <v>199</v>
      </c>
      <c r="Q118" s="191" t="s">
        <v>199</v>
      </c>
      <c r="R118" s="191"/>
      <c r="S118" s="191"/>
      <c r="T118" s="191" t="s">
        <v>199</v>
      </c>
    </row>
    <row r="119" spans="1:23">
      <c r="B119" s="165" t="s">
        <v>462</v>
      </c>
      <c r="C119" s="458" t="s">
        <v>463</v>
      </c>
      <c r="D119" s="197" t="s">
        <v>464</v>
      </c>
      <c r="E119" s="165" t="s">
        <v>306</v>
      </c>
      <c r="F119" s="278" t="s">
        <v>465</v>
      </c>
      <c r="G119" s="197" t="s">
        <v>464</v>
      </c>
      <c r="H119" s="198" t="s">
        <v>467</v>
      </c>
      <c r="I119" s="197" t="s">
        <v>464</v>
      </c>
      <c r="J119" s="165" t="s">
        <v>306</v>
      </c>
      <c r="K119" s="199" t="s">
        <v>491</v>
      </c>
      <c r="L119" s="199" t="s">
        <v>490</v>
      </c>
      <c r="M119" s="200" t="s">
        <v>199</v>
      </c>
      <c r="N119" s="200" t="s">
        <v>199</v>
      </c>
      <c r="O119" s="200"/>
      <c r="P119" s="200" t="s">
        <v>199</v>
      </c>
      <c r="Q119" s="200" t="s">
        <v>199</v>
      </c>
      <c r="R119" s="200"/>
      <c r="S119" s="200"/>
      <c r="T119" s="200" t="s">
        <v>199</v>
      </c>
    </row>
    <row r="120" spans="1:23">
      <c r="B120" s="174"/>
      <c r="C120" s="458"/>
      <c r="D120" s="202" t="s">
        <v>470</v>
      </c>
      <c r="E120" s="165" t="s">
        <v>306</v>
      </c>
      <c r="F120" s="280" t="s">
        <v>465</v>
      </c>
      <c r="G120" s="202" t="s">
        <v>470</v>
      </c>
      <c r="H120" s="203" t="s">
        <v>472</v>
      </c>
      <c r="I120" s="202" t="s">
        <v>470</v>
      </c>
      <c r="J120" s="165" t="s">
        <v>306</v>
      </c>
      <c r="K120" s="199" t="s">
        <v>491</v>
      </c>
      <c r="L120" s="199" t="s">
        <v>490</v>
      </c>
      <c r="M120" s="200" t="s">
        <v>199</v>
      </c>
      <c r="N120" s="200" t="s">
        <v>199</v>
      </c>
      <c r="O120" s="200"/>
      <c r="P120" s="200" t="s">
        <v>199</v>
      </c>
      <c r="Q120" s="200" t="s">
        <v>199</v>
      </c>
      <c r="R120" s="200"/>
      <c r="S120" s="200"/>
      <c r="T120" s="200" t="s">
        <v>199</v>
      </c>
    </row>
    <row r="121" spans="1:23">
      <c r="B121" s="174"/>
      <c r="C121" s="165"/>
      <c r="D121" s="202" t="s">
        <v>473</v>
      </c>
      <c r="E121" s="165" t="s">
        <v>306</v>
      </c>
      <c r="F121" s="280" t="s">
        <v>465</v>
      </c>
      <c r="G121" s="202" t="s">
        <v>473</v>
      </c>
      <c r="H121" s="203" t="s">
        <v>475</v>
      </c>
      <c r="I121" s="202" t="s">
        <v>473</v>
      </c>
      <c r="J121" s="165" t="s">
        <v>306</v>
      </c>
      <c r="K121" s="199" t="s">
        <v>491</v>
      </c>
      <c r="L121" s="199" t="s">
        <v>490</v>
      </c>
      <c r="M121" s="200" t="s">
        <v>199</v>
      </c>
      <c r="N121" s="200" t="s">
        <v>199</v>
      </c>
      <c r="O121" s="200"/>
      <c r="P121" s="200" t="s">
        <v>199</v>
      </c>
      <c r="Q121" s="200" t="s">
        <v>199</v>
      </c>
      <c r="R121" s="200"/>
      <c r="S121" s="200"/>
      <c r="T121" s="200" t="s">
        <v>199</v>
      </c>
    </row>
    <row r="122" spans="1:23">
      <c r="B122" s="165"/>
      <c r="C122" s="165"/>
      <c r="D122" s="215" t="s">
        <v>466</v>
      </c>
      <c r="E122" s="165" t="s">
        <v>329</v>
      </c>
      <c r="F122" s="282" t="s">
        <v>476</v>
      </c>
      <c r="G122" s="215" t="s">
        <v>466</v>
      </c>
      <c r="H122" s="284" t="s">
        <v>478</v>
      </c>
      <c r="I122" s="215" t="s">
        <v>466</v>
      </c>
      <c r="J122" s="165" t="s">
        <v>329</v>
      </c>
      <c r="K122" s="217" t="s">
        <v>491</v>
      </c>
      <c r="L122" s="217" t="s">
        <v>490</v>
      </c>
      <c r="M122" s="218" t="s">
        <v>199</v>
      </c>
      <c r="N122" s="218" t="s">
        <v>199</v>
      </c>
      <c r="O122" s="218"/>
      <c r="P122" s="218" t="s">
        <v>199</v>
      </c>
      <c r="Q122" s="218" t="s">
        <v>199</v>
      </c>
      <c r="R122" s="218"/>
      <c r="S122" s="218"/>
      <c r="T122" s="218" t="s">
        <v>199</v>
      </c>
    </row>
    <row r="123" spans="1:23">
      <c r="B123" s="165"/>
      <c r="C123" s="165"/>
      <c r="D123" s="220" t="s">
        <v>471</v>
      </c>
      <c r="E123" s="165" t="s">
        <v>329</v>
      </c>
      <c r="F123" s="285" t="s">
        <v>476</v>
      </c>
      <c r="G123" s="220" t="s">
        <v>471</v>
      </c>
      <c r="H123" s="286" t="s">
        <v>480</v>
      </c>
      <c r="I123" s="220" t="s">
        <v>471</v>
      </c>
      <c r="J123" s="165" t="s">
        <v>329</v>
      </c>
      <c r="K123" s="217" t="s">
        <v>491</v>
      </c>
      <c r="L123" s="217" t="s">
        <v>490</v>
      </c>
      <c r="M123" s="218" t="s">
        <v>199</v>
      </c>
      <c r="N123" s="218" t="s">
        <v>199</v>
      </c>
      <c r="O123" s="218"/>
      <c r="P123" s="218" t="s">
        <v>199</v>
      </c>
      <c r="Q123" s="218" t="s">
        <v>199</v>
      </c>
      <c r="R123" s="218"/>
      <c r="S123" s="218"/>
      <c r="T123" s="218" t="s">
        <v>199</v>
      </c>
    </row>
    <row r="124" spans="1:23">
      <c r="B124" s="165"/>
      <c r="C124" s="165"/>
      <c r="D124" s="215" t="s">
        <v>474</v>
      </c>
      <c r="E124" s="165" t="s">
        <v>329</v>
      </c>
      <c r="F124" s="285" t="s">
        <v>476</v>
      </c>
      <c r="G124" s="215" t="s">
        <v>474</v>
      </c>
      <c r="H124" s="286" t="s">
        <v>482</v>
      </c>
      <c r="I124" s="215" t="s">
        <v>474</v>
      </c>
      <c r="J124" s="165" t="s">
        <v>329</v>
      </c>
      <c r="K124" s="217" t="s">
        <v>491</v>
      </c>
      <c r="L124" s="217" t="s">
        <v>490</v>
      </c>
      <c r="M124" s="218" t="s">
        <v>199</v>
      </c>
      <c r="N124" s="218" t="s">
        <v>199</v>
      </c>
      <c r="O124" s="218"/>
      <c r="P124" s="218" t="s">
        <v>199</v>
      </c>
      <c r="Q124" s="218" t="s">
        <v>199</v>
      </c>
      <c r="R124" s="218"/>
      <c r="S124" s="218"/>
      <c r="T124" s="218" t="s">
        <v>199</v>
      </c>
    </row>
    <row r="125" spans="1:23">
      <c r="B125" s="165"/>
      <c r="C125" s="165"/>
      <c r="D125" s="222" t="s">
        <v>483</v>
      </c>
      <c r="E125" s="165" t="s">
        <v>329</v>
      </c>
      <c r="F125" s="287" t="s">
        <v>476</v>
      </c>
      <c r="G125" s="222" t="s">
        <v>483</v>
      </c>
      <c r="H125" s="289" t="s">
        <v>484</v>
      </c>
      <c r="I125" s="222" t="s">
        <v>483</v>
      </c>
      <c r="J125" s="165" t="s">
        <v>329</v>
      </c>
      <c r="K125" s="217" t="s">
        <v>491</v>
      </c>
      <c r="L125" s="217" t="s">
        <v>490</v>
      </c>
      <c r="M125" s="218" t="s">
        <v>199</v>
      </c>
      <c r="N125" s="218" t="s">
        <v>199</v>
      </c>
      <c r="O125" s="218"/>
      <c r="P125" s="218" t="s">
        <v>199</v>
      </c>
      <c r="Q125" s="218" t="s">
        <v>199</v>
      </c>
      <c r="R125" s="218"/>
      <c r="S125" s="218"/>
      <c r="T125" s="218" t="s">
        <v>199</v>
      </c>
    </row>
    <row r="126" spans="1:23">
      <c r="V126" t="s">
        <v>270</v>
      </c>
    </row>
    <row r="127" spans="1:23">
      <c r="B127" s="30"/>
      <c r="C127" s="30"/>
      <c r="D127" s="30" t="s">
        <v>46</v>
      </c>
      <c r="E127" s="30" t="s">
        <v>46</v>
      </c>
      <c r="F127" s="30" t="s">
        <v>46</v>
      </c>
      <c r="G127" s="30" t="s">
        <v>46</v>
      </c>
      <c r="H127" s="38" t="s">
        <v>46</v>
      </c>
      <c r="I127" s="30" t="s">
        <v>46</v>
      </c>
      <c r="J127" s="30" t="s">
        <v>46</v>
      </c>
      <c r="K127" s="293" t="s">
        <v>46</v>
      </c>
      <c r="L127" s="293" t="s">
        <v>46</v>
      </c>
      <c r="V127" t="s">
        <v>46</v>
      </c>
      <c r="W127" t="s">
        <v>46</v>
      </c>
    </row>
    <row r="128" spans="1:23">
      <c r="A128" s="167" t="s">
        <v>525</v>
      </c>
      <c r="B128" s="165" t="s">
        <v>443</v>
      </c>
      <c r="C128" s="458" t="s">
        <v>444</v>
      </c>
      <c r="D128" s="187" t="s">
        <v>486</v>
      </c>
      <c r="E128" s="165" t="s">
        <v>295</v>
      </c>
      <c r="F128" s="294" t="s">
        <v>487</v>
      </c>
      <c r="G128" s="187" t="s">
        <v>486</v>
      </c>
      <c r="H128" s="189" t="s">
        <v>488</v>
      </c>
      <c r="I128" s="187" t="s">
        <v>486</v>
      </c>
      <c r="J128" s="165" t="s">
        <v>295</v>
      </c>
      <c r="K128" s="190" t="s">
        <v>489</v>
      </c>
      <c r="L128" s="190" t="s">
        <v>490</v>
      </c>
      <c r="M128" s="191" t="s">
        <v>199</v>
      </c>
      <c r="N128" s="191" t="s">
        <v>199</v>
      </c>
      <c r="O128" s="191"/>
      <c r="P128" s="191" t="s">
        <v>199</v>
      </c>
      <c r="Q128" s="191" t="s">
        <v>199</v>
      </c>
      <c r="R128" s="191"/>
      <c r="S128" s="191"/>
      <c r="T128" s="191" t="s">
        <v>199</v>
      </c>
      <c r="V128" s="244" t="s">
        <v>491</v>
      </c>
      <c r="W128" s="245" t="s">
        <v>492</v>
      </c>
    </row>
    <row r="129" spans="1:23">
      <c r="A129" t="s">
        <v>527</v>
      </c>
      <c r="B129" s="174"/>
      <c r="C129" s="458"/>
      <c r="D129" s="193" t="s">
        <v>493</v>
      </c>
      <c r="E129" s="165" t="s">
        <v>295</v>
      </c>
      <c r="F129" s="295" t="s">
        <v>487</v>
      </c>
      <c r="G129" s="193" t="s">
        <v>493</v>
      </c>
      <c r="H129" s="194" t="s">
        <v>494</v>
      </c>
      <c r="I129" s="193" t="s">
        <v>493</v>
      </c>
      <c r="J129" s="165" t="s">
        <v>295</v>
      </c>
      <c r="K129" s="190" t="s">
        <v>489</v>
      </c>
      <c r="L129" s="190" t="s">
        <v>490</v>
      </c>
      <c r="M129" s="191" t="s">
        <v>199</v>
      </c>
      <c r="N129" s="191" t="s">
        <v>199</v>
      </c>
      <c r="O129" s="191"/>
      <c r="P129" s="191" t="s">
        <v>199</v>
      </c>
      <c r="Q129" s="191" t="s">
        <v>199</v>
      </c>
      <c r="R129" s="191"/>
      <c r="S129" s="191"/>
      <c r="T129" s="191" t="s">
        <v>199</v>
      </c>
      <c r="V129" s="246" t="s">
        <v>495</v>
      </c>
      <c r="W129" s="247" t="s">
        <v>492</v>
      </c>
    </row>
    <row r="130" spans="1:23">
      <c r="B130" s="165"/>
      <c r="C130" s="165"/>
      <c r="D130" s="193" t="s">
        <v>496</v>
      </c>
      <c r="E130" s="165" t="s">
        <v>295</v>
      </c>
      <c r="F130" s="295" t="s">
        <v>487</v>
      </c>
      <c r="G130" s="193" t="s">
        <v>496</v>
      </c>
      <c r="H130" s="194" t="s">
        <v>453</v>
      </c>
      <c r="I130" s="193" t="s">
        <v>496</v>
      </c>
      <c r="J130" s="165" t="s">
        <v>295</v>
      </c>
      <c r="K130" s="190" t="s">
        <v>489</v>
      </c>
      <c r="L130" s="190" t="s">
        <v>490</v>
      </c>
      <c r="M130" s="191" t="s">
        <v>199</v>
      </c>
      <c r="N130" s="191" t="s">
        <v>199</v>
      </c>
      <c r="O130" s="191"/>
      <c r="P130" s="191" t="s">
        <v>199</v>
      </c>
      <c r="Q130" s="191" t="s">
        <v>199</v>
      </c>
      <c r="R130" s="191"/>
      <c r="S130" s="191"/>
      <c r="T130" s="191" t="s">
        <v>199</v>
      </c>
    </row>
    <row r="131" spans="1:23">
      <c r="B131" s="165"/>
      <c r="C131" s="165"/>
      <c r="D131" s="228" t="s">
        <v>497</v>
      </c>
      <c r="E131" s="165" t="s">
        <v>295</v>
      </c>
      <c r="F131" s="295" t="s">
        <v>487</v>
      </c>
      <c r="G131" s="228" t="s">
        <v>497</v>
      </c>
      <c r="H131" s="296" t="s">
        <v>456</v>
      </c>
      <c r="I131" s="228" t="s">
        <v>497</v>
      </c>
      <c r="J131" s="165" t="s">
        <v>295</v>
      </c>
      <c r="K131" s="190" t="s">
        <v>489</v>
      </c>
      <c r="L131" s="190" t="s">
        <v>490</v>
      </c>
      <c r="M131" s="191" t="s">
        <v>199</v>
      </c>
      <c r="N131" s="191" t="s">
        <v>199</v>
      </c>
      <c r="O131" s="191"/>
      <c r="P131" s="191" t="s">
        <v>199</v>
      </c>
      <c r="Q131" s="191" t="s">
        <v>199</v>
      </c>
      <c r="R131" s="191"/>
      <c r="S131" s="191"/>
      <c r="T131" s="191" t="s">
        <v>199</v>
      </c>
    </row>
    <row r="132" spans="1:23">
      <c r="B132" s="165"/>
      <c r="C132" s="165"/>
      <c r="D132" s="193" t="s">
        <v>498</v>
      </c>
      <c r="E132" s="165" t="s">
        <v>295</v>
      </c>
      <c r="F132" s="295" t="s">
        <v>487</v>
      </c>
      <c r="G132" s="193" t="s">
        <v>498</v>
      </c>
      <c r="H132" s="296" t="s">
        <v>499</v>
      </c>
      <c r="I132" s="193" t="s">
        <v>498</v>
      </c>
      <c r="J132" s="165" t="s">
        <v>295</v>
      </c>
      <c r="K132" s="190" t="s">
        <v>489</v>
      </c>
      <c r="L132" s="190" t="s">
        <v>490</v>
      </c>
      <c r="M132" s="191" t="s">
        <v>199</v>
      </c>
      <c r="N132" s="191" t="s">
        <v>199</v>
      </c>
      <c r="O132" s="191"/>
      <c r="P132" s="191" t="s">
        <v>199</v>
      </c>
      <c r="Q132" s="191" t="s">
        <v>199</v>
      </c>
      <c r="R132" s="191"/>
      <c r="S132" s="191"/>
      <c r="T132" s="191" t="s">
        <v>199</v>
      </c>
    </row>
    <row r="133" spans="1:23">
      <c r="B133" s="165"/>
      <c r="C133" s="165"/>
      <c r="D133" s="193" t="s">
        <v>500</v>
      </c>
      <c r="E133" s="165" t="s">
        <v>295</v>
      </c>
      <c r="F133" s="295" t="s">
        <v>487</v>
      </c>
      <c r="G133" s="193" t="s">
        <v>500</v>
      </c>
      <c r="H133" s="296" t="s">
        <v>501</v>
      </c>
      <c r="I133" s="193" t="s">
        <v>500</v>
      </c>
      <c r="J133" s="165" t="s">
        <v>295</v>
      </c>
      <c r="K133" s="190" t="s">
        <v>489</v>
      </c>
      <c r="L133" s="190" t="s">
        <v>490</v>
      </c>
      <c r="M133" s="191" t="s">
        <v>199</v>
      </c>
      <c r="N133" s="191" t="s">
        <v>199</v>
      </c>
      <c r="O133" s="191"/>
      <c r="P133" s="191" t="s">
        <v>199</v>
      </c>
      <c r="Q133" s="191" t="s">
        <v>199</v>
      </c>
      <c r="R133" s="191"/>
      <c r="S133" s="191"/>
      <c r="T133" s="191" t="s">
        <v>199</v>
      </c>
    </row>
    <row r="134" spans="1:23">
      <c r="B134" s="165"/>
      <c r="C134" s="165"/>
      <c r="D134" s="228" t="s">
        <v>502</v>
      </c>
      <c r="E134" s="165" t="s">
        <v>295</v>
      </c>
      <c r="F134" s="295" t="s">
        <v>487</v>
      </c>
      <c r="G134" s="228" t="s">
        <v>502</v>
      </c>
      <c r="H134" s="296" t="s">
        <v>503</v>
      </c>
      <c r="I134" s="228" t="s">
        <v>502</v>
      </c>
      <c r="J134" s="165" t="s">
        <v>295</v>
      </c>
      <c r="K134" s="190" t="s">
        <v>489</v>
      </c>
      <c r="L134" s="190" t="s">
        <v>490</v>
      </c>
      <c r="M134" s="191" t="s">
        <v>199</v>
      </c>
      <c r="N134" s="191" t="s">
        <v>199</v>
      </c>
      <c r="O134" s="191"/>
      <c r="P134" s="191" t="s">
        <v>199</v>
      </c>
      <c r="Q134" s="191" t="s">
        <v>199</v>
      </c>
      <c r="R134" s="191"/>
      <c r="S134" s="191"/>
      <c r="T134" s="191" t="s">
        <v>199</v>
      </c>
    </row>
    <row r="135" spans="1:23">
      <c r="B135" s="165"/>
      <c r="C135" s="165"/>
      <c r="D135" s="193" t="s">
        <v>504</v>
      </c>
      <c r="E135" s="165" t="s">
        <v>295</v>
      </c>
      <c r="F135" s="295" t="s">
        <v>487</v>
      </c>
      <c r="G135" s="193" t="s">
        <v>504</v>
      </c>
      <c r="H135" s="296" t="s">
        <v>505</v>
      </c>
      <c r="I135" s="193" t="s">
        <v>504</v>
      </c>
      <c r="J135" s="165" t="s">
        <v>295</v>
      </c>
      <c r="K135" s="190" t="s">
        <v>489</v>
      </c>
      <c r="L135" s="190" t="s">
        <v>490</v>
      </c>
      <c r="M135" s="191" t="s">
        <v>199</v>
      </c>
      <c r="N135" s="191" t="s">
        <v>199</v>
      </c>
      <c r="O135" s="191"/>
      <c r="P135" s="191" t="s">
        <v>199</v>
      </c>
      <c r="Q135" s="191" t="s">
        <v>199</v>
      </c>
      <c r="R135" s="191"/>
      <c r="S135" s="191"/>
      <c r="T135" s="191" t="s">
        <v>199</v>
      </c>
    </row>
    <row r="136" spans="1:23">
      <c r="B136" s="165"/>
      <c r="C136" s="165"/>
      <c r="D136" s="193" t="s">
        <v>506</v>
      </c>
      <c r="E136" s="165" t="s">
        <v>295</v>
      </c>
      <c r="F136" s="295" t="s">
        <v>487</v>
      </c>
      <c r="G136" s="193" t="s">
        <v>506</v>
      </c>
      <c r="H136" s="296" t="s">
        <v>385</v>
      </c>
      <c r="I136" s="193" t="s">
        <v>506</v>
      </c>
      <c r="J136" s="165" t="s">
        <v>295</v>
      </c>
      <c r="K136" s="190" t="s">
        <v>489</v>
      </c>
      <c r="L136" s="190" t="s">
        <v>490</v>
      </c>
      <c r="M136" s="191" t="s">
        <v>199</v>
      </c>
      <c r="N136" s="191" t="s">
        <v>199</v>
      </c>
      <c r="O136" s="191"/>
      <c r="P136" s="191" t="s">
        <v>199</v>
      </c>
      <c r="Q136" s="191" t="s">
        <v>199</v>
      </c>
      <c r="R136" s="191"/>
      <c r="S136" s="191"/>
      <c r="T136" s="191" t="s">
        <v>199</v>
      </c>
    </row>
    <row r="137" spans="1:23">
      <c r="B137" s="165"/>
      <c r="C137" s="165"/>
      <c r="D137" s="228" t="s">
        <v>507</v>
      </c>
      <c r="E137" s="165" t="s">
        <v>295</v>
      </c>
      <c r="F137" s="297" t="s">
        <v>487</v>
      </c>
      <c r="G137" s="228" t="s">
        <v>507</v>
      </c>
      <c r="H137" s="196" t="s">
        <v>508</v>
      </c>
      <c r="I137" s="228" t="s">
        <v>507</v>
      </c>
      <c r="J137" s="165" t="s">
        <v>295</v>
      </c>
      <c r="K137" s="190" t="s">
        <v>489</v>
      </c>
      <c r="L137" s="190" t="s">
        <v>490</v>
      </c>
      <c r="M137" s="191" t="s">
        <v>199</v>
      </c>
      <c r="N137" s="191" t="s">
        <v>199</v>
      </c>
      <c r="O137" s="191"/>
      <c r="P137" s="191" t="s">
        <v>199</v>
      </c>
      <c r="Q137" s="191" t="s">
        <v>199</v>
      </c>
      <c r="R137" s="191"/>
      <c r="S137" s="191"/>
      <c r="T137" s="191" t="s">
        <v>199</v>
      </c>
    </row>
    <row r="138" spans="1:23">
      <c r="B138" s="165" t="s">
        <v>462</v>
      </c>
      <c r="C138" s="458" t="s">
        <v>463</v>
      </c>
      <c r="D138" s="197" t="s">
        <v>464</v>
      </c>
      <c r="E138" s="165" t="s">
        <v>306</v>
      </c>
      <c r="F138" s="278" t="s">
        <v>465</v>
      </c>
      <c r="G138" s="197" t="s">
        <v>464</v>
      </c>
      <c r="H138" s="198" t="s">
        <v>467</v>
      </c>
      <c r="I138" s="197" t="s">
        <v>464</v>
      </c>
      <c r="J138" s="165" t="s">
        <v>306</v>
      </c>
      <c r="K138" s="199" t="s">
        <v>489</v>
      </c>
      <c r="L138" s="199" t="s">
        <v>490</v>
      </c>
      <c r="M138" s="200" t="s">
        <v>199</v>
      </c>
      <c r="N138" s="200" t="s">
        <v>199</v>
      </c>
      <c r="O138" s="200"/>
      <c r="P138" s="200" t="s">
        <v>199</v>
      </c>
      <c r="Q138" s="200" t="s">
        <v>199</v>
      </c>
      <c r="R138" s="200"/>
      <c r="S138" s="200"/>
      <c r="T138" s="200" t="s">
        <v>199</v>
      </c>
    </row>
    <row r="139" spans="1:23">
      <c r="B139" s="174"/>
      <c r="C139" s="458"/>
      <c r="D139" s="202" t="s">
        <v>470</v>
      </c>
      <c r="E139" s="165" t="s">
        <v>306</v>
      </c>
      <c r="F139" s="280" t="s">
        <v>465</v>
      </c>
      <c r="G139" s="202" t="s">
        <v>470</v>
      </c>
      <c r="H139" s="203" t="s">
        <v>472</v>
      </c>
      <c r="I139" s="202" t="s">
        <v>470</v>
      </c>
      <c r="J139" s="165" t="s">
        <v>306</v>
      </c>
      <c r="K139" s="199" t="s">
        <v>489</v>
      </c>
      <c r="L139" s="199" t="s">
        <v>490</v>
      </c>
      <c r="M139" s="200" t="s">
        <v>199</v>
      </c>
      <c r="N139" s="200" t="s">
        <v>199</v>
      </c>
      <c r="O139" s="200"/>
      <c r="P139" s="200" t="s">
        <v>199</v>
      </c>
      <c r="Q139" s="200" t="s">
        <v>199</v>
      </c>
      <c r="R139" s="200"/>
      <c r="S139" s="200"/>
      <c r="T139" s="200" t="s">
        <v>199</v>
      </c>
    </row>
    <row r="140" spans="1:23">
      <c r="B140" s="174"/>
      <c r="C140" s="165"/>
      <c r="D140" s="202" t="s">
        <v>473</v>
      </c>
      <c r="E140" s="165" t="s">
        <v>306</v>
      </c>
      <c r="F140" s="280" t="s">
        <v>465</v>
      </c>
      <c r="G140" s="202" t="s">
        <v>473</v>
      </c>
      <c r="H140" s="203" t="s">
        <v>475</v>
      </c>
      <c r="I140" s="202" t="s">
        <v>473</v>
      </c>
      <c r="J140" s="165" t="s">
        <v>306</v>
      </c>
      <c r="K140" s="199" t="s">
        <v>489</v>
      </c>
      <c r="L140" s="199" t="s">
        <v>490</v>
      </c>
      <c r="M140" s="200" t="s">
        <v>199</v>
      </c>
      <c r="N140" s="200" t="s">
        <v>199</v>
      </c>
      <c r="O140" s="200"/>
      <c r="P140" s="200" t="s">
        <v>199</v>
      </c>
      <c r="Q140" s="200" t="s">
        <v>199</v>
      </c>
      <c r="R140" s="200"/>
      <c r="S140" s="200"/>
      <c r="T140" s="200" t="s">
        <v>199</v>
      </c>
    </row>
    <row r="141" spans="1:23">
      <c r="B141" s="165"/>
      <c r="C141" s="165"/>
      <c r="D141" s="215" t="s">
        <v>466</v>
      </c>
      <c r="E141" s="165" t="s">
        <v>329</v>
      </c>
      <c r="F141" s="282" t="s">
        <v>476</v>
      </c>
      <c r="G141" s="215" t="s">
        <v>466</v>
      </c>
      <c r="H141" s="284" t="s">
        <v>478</v>
      </c>
      <c r="I141" s="215" t="s">
        <v>466</v>
      </c>
      <c r="J141" s="165" t="s">
        <v>329</v>
      </c>
      <c r="K141" s="217" t="s">
        <v>491</v>
      </c>
      <c r="L141" s="217" t="s">
        <v>490</v>
      </c>
      <c r="M141" s="218" t="s">
        <v>199</v>
      </c>
      <c r="N141" s="218" t="s">
        <v>199</v>
      </c>
      <c r="O141" s="218"/>
      <c r="P141" s="218" t="s">
        <v>199</v>
      </c>
      <c r="Q141" s="218" t="s">
        <v>199</v>
      </c>
      <c r="R141" s="218"/>
      <c r="S141" s="218"/>
      <c r="T141" s="218" t="s">
        <v>199</v>
      </c>
    </row>
    <row r="142" spans="1:23">
      <c r="B142" s="165"/>
      <c r="C142" s="165"/>
      <c r="D142" s="220" t="s">
        <v>471</v>
      </c>
      <c r="E142" s="165" t="s">
        <v>329</v>
      </c>
      <c r="F142" s="285" t="s">
        <v>476</v>
      </c>
      <c r="G142" s="220" t="s">
        <v>471</v>
      </c>
      <c r="H142" s="286" t="s">
        <v>480</v>
      </c>
      <c r="I142" s="220" t="s">
        <v>471</v>
      </c>
      <c r="J142" s="165" t="s">
        <v>329</v>
      </c>
      <c r="K142" s="217" t="s">
        <v>491</v>
      </c>
      <c r="L142" s="217" t="s">
        <v>490</v>
      </c>
      <c r="M142" s="218" t="s">
        <v>199</v>
      </c>
      <c r="N142" s="218" t="s">
        <v>199</v>
      </c>
      <c r="O142" s="218"/>
      <c r="P142" s="218" t="s">
        <v>199</v>
      </c>
      <c r="Q142" s="218" t="s">
        <v>199</v>
      </c>
      <c r="R142" s="218"/>
      <c r="S142" s="218"/>
      <c r="T142" s="218" t="s">
        <v>199</v>
      </c>
    </row>
    <row r="143" spans="1:23">
      <c r="B143" s="165"/>
      <c r="C143" s="165"/>
      <c r="D143" s="215" t="s">
        <v>474</v>
      </c>
      <c r="E143" s="165" t="s">
        <v>329</v>
      </c>
      <c r="F143" s="285" t="s">
        <v>476</v>
      </c>
      <c r="G143" s="215" t="s">
        <v>474</v>
      </c>
      <c r="H143" s="286" t="s">
        <v>482</v>
      </c>
      <c r="I143" s="215" t="s">
        <v>474</v>
      </c>
      <c r="J143" s="165" t="s">
        <v>329</v>
      </c>
      <c r="K143" s="217" t="s">
        <v>491</v>
      </c>
      <c r="L143" s="217" t="s">
        <v>490</v>
      </c>
      <c r="M143" s="218" t="s">
        <v>199</v>
      </c>
      <c r="N143" s="218" t="s">
        <v>199</v>
      </c>
      <c r="O143" s="218"/>
      <c r="P143" s="218" t="s">
        <v>199</v>
      </c>
      <c r="Q143" s="218" t="s">
        <v>199</v>
      </c>
      <c r="R143" s="218"/>
      <c r="S143" s="218"/>
      <c r="T143" s="218" t="s">
        <v>199</v>
      </c>
    </row>
    <row r="144" spans="1:23">
      <c r="B144" s="165"/>
      <c r="C144" s="165"/>
      <c r="D144" s="222" t="s">
        <v>483</v>
      </c>
      <c r="E144" s="165" t="s">
        <v>329</v>
      </c>
      <c r="F144" s="287" t="s">
        <v>476</v>
      </c>
      <c r="G144" s="222" t="s">
        <v>483</v>
      </c>
      <c r="H144" s="289" t="s">
        <v>484</v>
      </c>
      <c r="I144" s="222" t="s">
        <v>483</v>
      </c>
      <c r="J144" s="165" t="s">
        <v>329</v>
      </c>
      <c r="K144" s="217" t="s">
        <v>491</v>
      </c>
      <c r="L144" s="217" t="s">
        <v>490</v>
      </c>
      <c r="M144" s="218" t="s">
        <v>199</v>
      </c>
      <c r="N144" s="218" t="s">
        <v>199</v>
      </c>
      <c r="O144" s="218"/>
      <c r="P144" s="218" t="s">
        <v>199</v>
      </c>
      <c r="Q144" s="218" t="s">
        <v>199</v>
      </c>
      <c r="R144" s="218"/>
      <c r="S144" s="218"/>
      <c r="T144" s="218" t="s">
        <v>199</v>
      </c>
    </row>
  </sheetData>
  <mergeCells count="13">
    <mergeCell ref="C119:C120"/>
    <mergeCell ref="C128:C129"/>
    <mergeCell ref="C138:C139"/>
    <mergeCell ref="C68:C69"/>
    <mergeCell ref="C78:C79"/>
    <mergeCell ref="C87:C88"/>
    <mergeCell ref="C97:C98"/>
    <mergeCell ref="C112:C113"/>
    <mergeCell ref="B1:C1"/>
    <mergeCell ref="E1:F1"/>
    <mergeCell ref="C3:C5"/>
    <mergeCell ref="C27:C28"/>
    <mergeCell ref="C47:C48"/>
  </mergeCells>
  <pageMargins left="0.7" right="0.7" top="0.75" bottom="0.75" header="0.3" footer="0.3"/>
  <pageSetup paperSize="9" firstPageNumber="2147483648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258"/>
  <sheetViews>
    <sheetView topLeftCell="C133" workbookViewId="0">
      <selection activeCell="D113" sqref="D113"/>
    </sheetView>
  </sheetViews>
  <sheetFormatPr baseColWidth="10" defaultRowHeight="15"/>
  <cols>
    <col min="1" max="1" width="12.7109375" customWidth="1"/>
    <col min="2" max="2" width="150.7109375" customWidth="1"/>
    <col min="3" max="3" width="12.7109375" customWidth="1"/>
    <col min="4" max="4" width="180.5703125" customWidth="1"/>
    <col min="5" max="5" width="12.7109375" customWidth="1"/>
    <col min="6" max="6" width="75.42578125" customWidth="1"/>
    <col min="7" max="7" width="12.7109375" customWidth="1"/>
    <col min="8" max="8" width="4" customWidth="1"/>
  </cols>
  <sheetData>
    <row r="1" spans="1:15">
      <c r="A1" s="1" t="s">
        <v>340</v>
      </c>
      <c r="B1" s="1" t="s">
        <v>528</v>
      </c>
    </row>
    <row r="2" spans="1:15" s="1" customFormat="1">
      <c r="A2" s="302" t="s">
        <v>529</v>
      </c>
      <c r="B2" s="51" t="s">
        <v>108</v>
      </c>
      <c r="C2" s="302" t="s">
        <v>529</v>
      </c>
      <c r="D2" s="12" t="s">
        <v>530</v>
      </c>
      <c r="E2" s="302" t="s">
        <v>529</v>
      </c>
      <c r="F2" s="56" t="s">
        <v>531</v>
      </c>
      <c r="G2" s="302" t="s">
        <v>529</v>
      </c>
      <c r="H2" s="303" t="s">
        <v>532</v>
      </c>
    </row>
    <row r="3" spans="1:15" s="1" customFormat="1">
      <c r="A3" s="304" t="s">
        <v>46</v>
      </c>
      <c r="B3" s="305" t="s">
        <v>46</v>
      </c>
      <c r="C3" s="305" t="s">
        <v>46</v>
      </c>
      <c r="D3" s="305" t="s">
        <v>46</v>
      </c>
      <c r="E3" s="305" t="s">
        <v>46</v>
      </c>
      <c r="F3" s="20" t="s">
        <v>46</v>
      </c>
      <c r="G3" s="305" t="s">
        <v>46</v>
      </c>
      <c r="H3" s="21" t="s">
        <v>46</v>
      </c>
    </row>
    <row r="4" spans="1:15" ht="20.100000000000001" customHeight="1">
      <c r="A4" s="306" t="s">
        <v>533</v>
      </c>
      <c r="B4" s="307" t="s">
        <v>534</v>
      </c>
      <c r="C4" s="308" t="s">
        <v>533</v>
      </c>
      <c r="D4" s="307" t="s">
        <v>535</v>
      </c>
      <c r="E4" s="308" t="s">
        <v>533</v>
      </c>
      <c r="F4" s="308" t="s">
        <v>536</v>
      </c>
      <c r="G4" s="308" t="s">
        <v>533</v>
      </c>
      <c r="H4" s="309" t="s">
        <v>277</v>
      </c>
      <c r="I4" s="192" t="s">
        <v>537</v>
      </c>
      <c r="K4" s="192" t="s">
        <v>538</v>
      </c>
      <c r="M4" s="192" t="s">
        <v>539</v>
      </c>
      <c r="O4" t="s">
        <v>540</v>
      </c>
    </row>
    <row r="5" spans="1:15" ht="20.100000000000001" customHeight="1">
      <c r="A5" s="306" t="s">
        <v>541</v>
      </c>
      <c r="B5" s="307" t="s">
        <v>534</v>
      </c>
      <c r="C5" s="308" t="s">
        <v>541</v>
      </c>
      <c r="D5" s="307" t="s">
        <v>542</v>
      </c>
      <c r="E5" s="308" t="s">
        <v>541</v>
      </c>
      <c r="F5" s="308" t="s">
        <v>536</v>
      </c>
      <c r="G5" s="308" t="s">
        <v>541</v>
      </c>
      <c r="H5" s="309" t="s">
        <v>277</v>
      </c>
      <c r="I5" s="192" t="s">
        <v>537</v>
      </c>
      <c r="K5" s="192" t="s">
        <v>538</v>
      </c>
      <c r="M5" s="192" t="s">
        <v>539</v>
      </c>
    </row>
    <row r="6" spans="1:15" ht="20.100000000000001" customHeight="1">
      <c r="A6" s="306" t="s">
        <v>543</v>
      </c>
      <c r="B6" s="307" t="s">
        <v>534</v>
      </c>
      <c r="C6" s="308" t="s">
        <v>543</v>
      </c>
      <c r="D6" s="307" t="s">
        <v>544</v>
      </c>
      <c r="E6" s="308" t="s">
        <v>543</v>
      </c>
      <c r="F6" s="308" t="s">
        <v>536</v>
      </c>
      <c r="G6" s="308" t="s">
        <v>543</v>
      </c>
      <c r="H6" s="309" t="s">
        <v>277</v>
      </c>
      <c r="I6" s="192" t="s">
        <v>537</v>
      </c>
      <c r="K6" s="192" t="s">
        <v>538</v>
      </c>
      <c r="M6" s="192" t="s">
        <v>539</v>
      </c>
    </row>
    <row r="7" spans="1:15" ht="20.100000000000001" customHeight="1">
      <c r="A7" s="306" t="s">
        <v>545</v>
      </c>
      <c r="B7" s="307" t="s">
        <v>546</v>
      </c>
      <c r="C7" s="308" t="s">
        <v>545</v>
      </c>
      <c r="D7" s="307" t="s">
        <v>547</v>
      </c>
      <c r="E7" s="308" t="s">
        <v>545</v>
      </c>
      <c r="F7" s="308" t="s">
        <v>536</v>
      </c>
      <c r="G7" s="308" t="s">
        <v>545</v>
      </c>
      <c r="H7" s="309" t="s">
        <v>277</v>
      </c>
      <c r="I7" s="192" t="s">
        <v>537</v>
      </c>
      <c r="K7" s="192" t="s">
        <v>538</v>
      </c>
      <c r="M7" s="192" t="s">
        <v>539</v>
      </c>
    </row>
    <row r="8" spans="1:15" ht="20.100000000000001" customHeight="1">
      <c r="A8" s="306" t="s">
        <v>548</v>
      </c>
      <c r="B8" s="307" t="s">
        <v>546</v>
      </c>
      <c r="C8" s="308" t="s">
        <v>548</v>
      </c>
      <c r="D8" s="307" t="s">
        <v>549</v>
      </c>
      <c r="E8" s="308" t="s">
        <v>548</v>
      </c>
      <c r="F8" s="308" t="s">
        <v>536</v>
      </c>
      <c r="G8" s="308" t="s">
        <v>548</v>
      </c>
      <c r="H8" s="309" t="s">
        <v>277</v>
      </c>
      <c r="I8" s="192" t="s">
        <v>537</v>
      </c>
      <c r="K8" s="192" t="s">
        <v>538</v>
      </c>
      <c r="M8" s="192" t="s">
        <v>539</v>
      </c>
    </row>
    <row r="9" spans="1:15" ht="20.100000000000001" customHeight="1">
      <c r="A9" s="306" t="s">
        <v>550</v>
      </c>
      <c r="B9" s="307" t="s">
        <v>551</v>
      </c>
      <c r="C9" s="308" t="s">
        <v>550</v>
      </c>
      <c r="D9" s="307" t="s">
        <v>552</v>
      </c>
      <c r="E9" s="308" t="s">
        <v>550</v>
      </c>
      <c r="F9" s="308" t="s">
        <v>536</v>
      </c>
      <c r="G9" s="308" t="s">
        <v>550</v>
      </c>
      <c r="H9" s="309" t="s">
        <v>277</v>
      </c>
      <c r="I9" s="192" t="s">
        <v>537</v>
      </c>
      <c r="K9" s="192" t="s">
        <v>538</v>
      </c>
      <c r="M9" s="192" t="s">
        <v>539</v>
      </c>
    </row>
    <row r="10" spans="1:15" ht="20.100000000000001" customHeight="1">
      <c r="A10" s="306" t="s">
        <v>553</v>
      </c>
      <c r="B10" s="307" t="s">
        <v>554</v>
      </c>
      <c r="C10" s="308" t="s">
        <v>553</v>
      </c>
      <c r="D10" s="307" t="s">
        <v>555</v>
      </c>
      <c r="E10" s="308" t="s">
        <v>553</v>
      </c>
      <c r="F10" s="308" t="s">
        <v>536</v>
      </c>
      <c r="G10" s="308" t="s">
        <v>553</v>
      </c>
      <c r="H10" s="309" t="s">
        <v>277</v>
      </c>
      <c r="I10" s="192" t="s">
        <v>537</v>
      </c>
      <c r="K10" s="192" t="s">
        <v>538</v>
      </c>
      <c r="M10" s="192" t="s">
        <v>539</v>
      </c>
    </row>
    <row r="11" spans="1:15" ht="20.100000000000001" customHeight="1">
      <c r="A11" s="306" t="s">
        <v>159</v>
      </c>
      <c r="B11" s="307" t="s">
        <v>554</v>
      </c>
      <c r="C11" s="308" t="s">
        <v>159</v>
      </c>
      <c r="D11" s="307" t="s">
        <v>556</v>
      </c>
      <c r="E11" s="308" t="s">
        <v>159</v>
      </c>
      <c r="F11" s="308" t="s">
        <v>536</v>
      </c>
      <c r="G11" s="308" t="s">
        <v>159</v>
      </c>
      <c r="H11" s="309" t="s">
        <v>277</v>
      </c>
      <c r="I11" s="192" t="s">
        <v>537</v>
      </c>
      <c r="K11" s="192" t="s">
        <v>538</v>
      </c>
      <c r="M11" s="192" t="s">
        <v>539</v>
      </c>
    </row>
    <row r="12" spans="1:15" ht="20.100000000000001" customHeight="1">
      <c r="A12" s="306" t="s">
        <v>160</v>
      </c>
      <c r="B12" s="307" t="s">
        <v>554</v>
      </c>
      <c r="C12" s="308" t="s">
        <v>160</v>
      </c>
      <c r="D12" s="307" t="s">
        <v>557</v>
      </c>
      <c r="E12" s="308" t="s">
        <v>160</v>
      </c>
      <c r="F12" s="308" t="s">
        <v>536</v>
      </c>
      <c r="G12" s="308" t="s">
        <v>160</v>
      </c>
      <c r="H12" s="309" t="s">
        <v>277</v>
      </c>
      <c r="I12" s="192" t="s">
        <v>537</v>
      </c>
      <c r="K12" s="192" t="s">
        <v>538</v>
      </c>
      <c r="M12" s="192" t="s">
        <v>539</v>
      </c>
    </row>
    <row r="13" spans="1:15" ht="20.100000000000001" customHeight="1">
      <c r="A13" s="306" t="s">
        <v>161</v>
      </c>
      <c r="B13" s="307" t="s">
        <v>558</v>
      </c>
      <c r="C13" s="308" t="s">
        <v>161</v>
      </c>
      <c r="D13" s="307" t="s">
        <v>559</v>
      </c>
      <c r="E13" s="308" t="s">
        <v>161</v>
      </c>
      <c r="F13" s="308" t="s">
        <v>536</v>
      </c>
      <c r="G13" s="308" t="s">
        <v>161</v>
      </c>
      <c r="H13" s="309" t="s">
        <v>277</v>
      </c>
      <c r="I13" s="192" t="s">
        <v>537</v>
      </c>
      <c r="K13" s="192" t="s">
        <v>538</v>
      </c>
      <c r="M13" s="192" t="s">
        <v>539</v>
      </c>
    </row>
    <row r="14" spans="1:15" ht="20.100000000000001" customHeight="1">
      <c r="A14" s="306" t="s">
        <v>162</v>
      </c>
      <c r="B14" s="307" t="s">
        <v>558</v>
      </c>
      <c r="C14" s="308" t="s">
        <v>162</v>
      </c>
      <c r="D14" s="307" t="s">
        <v>560</v>
      </c>
      <c r="E14" s="308" t="s">
        <v>162</v>
      </c>
      <c r="F14" s="308" t="s">
        <v>536</v>
      </c>
      <c r="G14" s="308" t="s">
        <v>162</v>
      </c>
      <c r="H14" s="309" t="s">
        <v>277</v>
      </c>
      <c r="I14" s="192" t="s">
        <v>537</v>
      </c>
      <c r="K14" s="192" t="s">
        <v>538</v>
      </c>
      <c r="M14" s="192" t="s">
        <v>539</v>
      </c>
    </row>
    <row r="15" spans="1:15" ht="20.100000000000001" customHeight="1">
      <c r="A15" s="40" t="s">
        <v>163</v>
      </c>
      <c r="B15" s="310" t="s">
        <v>561</v>
      </c>
      <c r="C15" s="41" t="s">
        <v>163</v>
      </c>
      <c r="D15" s="311" t="s">
        <v>562</v>
      </c>
      <c r="E15" s="41" t="s">
        <v>163</v>
      </c>
      <c r="F15" s="312" t="s">
        <v>563</v>
      </c>
      <c r="G15" s="41" t="s">
        <v>163</v>
      </c>
      <c r="H15" s="313" t="s">
        <v>283</v>
      </c>
      <c r="J15" s="3" t="s">
        <v>564</v>
      </c>
    </row>
    <row r="16" spans="1:15" ht="20.100000000000001" customHeight="1">
      <c r="A16" s="40" t="s">
        <v>164</v>
      </c>
      <c r="B16" s="310" t="s">
        <v>561</v>
      </c>
      <c r="C16" s="41" t="s">
        <v>164</v>
      </c>
      <c r="D16" s="311" t="s">
        <v>565</v>
      </c>
      <c r="E16" s="41" t="s">
        <v>164</v>
      </c>
      <c r="F16" s="312" t="s">
        <v>563</v>
      </c>
      <c r="G16" s="41" t="s">
        <v>164</v>
      </c>
      <c r="H16" s="313" t="s">
        <v>283</v>
      </c>
      <c r="J16" s="3" t="s">
        <v>564</v>
      </c>
    </row>
    <row r="17" spans="1:10" ht="20.100000000000001" customHeight="1">
      <c r="A17" s="40" t="s">
        <v>165</v>
      </c>
      <c r="B17" s="310" t="s">
        <v>561</v>
      </c>
      <c r="C17" s="41" t="s">
        <v>165</v>
      </c>
      <c r="D17" s="311" t="s">
        <v>566</v>
      </c>
      <c r="E17" s="41" t="s">
        <v>165</v>
      </c>
      <c r="F17" s="312" t="s">
        <v>563</v>
      </c>
      <c r="G17" s="41" t="s">
        <v>165</v>
      </c>
      <c r="H17" s="313" t="s">
        <v>283</v>
      </c>
      <c r="J17" s="3" t="s">
        <v>564</v>
      </c>
    </row>
    <row r="18" spans="1:10" ht="20.100000000000001" customHeight="1">
      <c r="A18" s="40" t="s">
        <v>166</v>
      </c>
      <c r="B18" s="310" t="s">
        <v>561</v>
      </c>
      <c r="C18" s="41" t="s">
        <v>166</v>
      </c>
      <c r="D18" s="314" t="s">
        <v>567</v>
      </c>
      <c r="E18" s="41" t="s">
        <v>166</v>
      </c>
      <c r="F18" s="312" t="s">
        <v>563</v>
      </c>
      <c r="G18" s="41" t="s">
        <v>166</v>
      </c>
      <c r="H18" s="313" t="s">
        <v>283</v>
      </c>
      <c r="J18" s="3" t="s">
        <v>564</v>
      </c>
    </row>
    <row r="19" spans="1:10" ht="20.100000000000001" customHeight="1">
      <c r="A19" s="40" t="s">
        <v>167</v>
      </c>
      <c r="B19" s="310" t="s">
        <v>568</v>
      </c>
      <c r="C19" s="41" t="s">
        <v>167</v>
      </c>
      <c r="D19" s="314" t="s">
        <v>569</v>
      </c>
      <c r="E19" s="41" t="s">
        <v>167</v>
      </c>
      <c r="F19" s="312" t="s">
        <v>563</v>
      </c>
      <c r="G19" s="41" t="s">
        <v>167</v>
      </c>
      <c r="H19" s="313" t="s">
        <v>283</v>
      </c>
      <c r="J19" s="3" t="s">
        <v>564</v>
      </c>
    </row>
    <row r="20" spans="1:10" ht="20.100000000000001" customHeight="1">
      <c r="A20" s="40" t="s">
        <v>168</v>
      </c>
      <c r="B20" s="310" t="s">
        <v>568</v>
      </c>
      <c r="C20" s="41" t="s">
        <v>168</v>
      </c>
      <c r="D20" s="310" t="s">
        <v>570</v>
      </c>
      <c r="E20" s="41" t="s">
        <v>168</v>
      </c>
      <c r="F20" s="312" t="s">
        <v>563</v>
      </c>
      <c r="G20" s="41" t="s">
        <v>168</v>
      </c>
      <c r="H20" s="313" t="s">
        <v>283</v>
      </c>
      <c r="J20" s="3" t="s">
        <v>564</v>
      </c>
    </row>
    <row r="21" spans="1:10" ht="20.100000000000001" customHeight="1">
      <c r="A21" s="40" t="s">
        <v>169</v>
      </c>
      <c r="B21" s="310" t="s">
        <v>571</v>
      </c>
      <c r="C21" s="41" t="s">
        <v>169</v>
      </c>
      <c r="D21" s="310" t="s">
        <v>572</v>
      </c>
      <c r="E21" s="41" t="s">
        <v>169</v>
      </c>
      <c r="F21" s="312" t="s">
        <v>563</v>
      </c>
      <c r="G21" s="41" t="s">
        <v>169</v>
      </c>
      <c r="H21" s="313" t="s">
        <v>283</v>
      </c>
      <c r="J21" s="3" t="s">
        <v>564</v>
      </c>
    </row>
    <row r="22" spans="1:10" ht="20.100000000000001" customHeight="1">
      <c r="A22" s="40" t="s">
        <v>170</v>
      </c>
      <c r="B22" s="310" t="s">
        <v>571</v>
      </c>
      <c r="C22" s="41" t="s">
        <v>170</v>
      </c>
      <c r="D22" s="310" t="s">
        <v>573</v>
      </c>
      <c r="E22" s="41" t="s">
        <v>170</v>
      </c>
      <c r="F22" s="312" t="s">
        <v>563</v>
      </c>
      <c r="G22" s="41" t="s">
        <v>170</v>
      </c>
      <c r="H22" s="313" t="s">
        <v>283</v>
      </c>
      <c r="J22" s="3" t="s">
        <v>564</v>
      </c>
    </row>
    <row r="23" spans="1:10" ht="20.100000000000001" customHeight="1">
      <c r="A23" s="40" t="s">
        <v>171</v>
      </c>
      <c r="B23" s="310" t="s">
        <v>574</v>
      </c>
      <c r="C23" s="41" t="s">
        <v>171</v>
      </c>
      <c r="D23" s="310" t="s">
        <v>575</v>
      </c>
      <c r="E23" s="41" t="s">
        <v>171</v>
      </c>
      <c r="F23" s="312" t="s">
        <v>563</v>
      </c>
      <c r="G23" s="41" t="s">
        <v>171</v>
      </c>
      <c r="H23" s="313" t="s">
        <v>283</v>
      </c>
      <c r="J23" s="3" t="s">
        <v>564</v>
      </c>
    </row>
    <row r="24" spans="1:10" ht="20.100000000000001" customHeight="1">
      <c r="A24" s="40" t="s">
        <v>172</v>
      </c>
      <c r="B24" s="310" t="s">
        <v>574</v>
      </c>
      <c r="C24" s="41" t="s">
        <v>172</v>
      </c>
      <c r="D24" s="310" t="s">
        <v>570</v>
      </c>
      <c r="E24" s="41" t="s">
        <v>172</v>
      </c>
      <c r="F24" s="312" t="s">
        <v>563</v>
      </c>
      <c r="G24" s="41" t="s">
        <v>172</v>
      </c>
      <c r="H24" s="313" t="s">
        <v>283</v>
      </c>
      <c r="J24" s="3" t="s">
        <v>564</v>
      </c>
    </row>
    <row r="25" spans="1:10" ht="20.100000000000001" customHeight="1">
      <c r="A25" s="40" t="s">
        <v>173</v>
      </c>
      <c r="B25" s="310" t="s">
        <v>576</v>
      </c>
      <c r="C25" s="41" t="s">
        <v>173</v>
      </c>
      <c r="D25" s="310" t="s">
        <v>577</v>
      </c>
      <c r="E25" s="41" t="s">
        <v>173</v>
      </c>
      <c r="F25" s="312" t="s">
        <v>563</v>
      </c>
      <c r="G25" s="41" t="s">
        <v>173</v>
      </c>
      <c r="H25" s="313" t="s">
        <v>283</v>
      </c>
      <c r="J25" s="3" t="s">
        <v>564</v>
      </c>
    </row>
    <row r="26" spans="1:10" ht="20.100000000000001" customHeight="1">
      <c r="A26" s="40" t="s">
        <v>174</v>
      </c>
      <c r="B26" s="310" t="s">
        <v>576</v>
      </c>
      <c r="C26" s="41" t="s">
        <v>174</v>
      </c>
      <c r="D26" s="310" t="s">
        <v>578</v>
      </c>
      <c r="E26" s="41" t="s">
        <v>174</v>
      </c>
      <c r="F26" s="312" t="s">
        <v>563</v>
      </c>
      <c r="G26" s="41" t="s">
        <v>174</v>
      </c>
      <c r="H26" s="313" t="s">
        <v>283</v>
      </c>
      <c r="J26" s="3" t="s">
        <v>564</v>
      </c>
    </row>
    <row r="27" spans="1:10" ht="20.100000000000001" customHeight="1">
      <c r="A27" s="40" t="s">
        <v>175</v>
      </c>
      <c r="B27" s="310" t="s">
        <v>576</v>
      </c>
      <c r="C27" s="41" t="s">
        <v>175</v>
      </c>
      <c r="D27" s="310" t="s">
        <v>570</v>
      </c>
      <c r="E27" s="41" t="s">
        <v>175</v>
      </c>
      <c r="F27" s="312" t="s">
        <v>563</v>
      </c>
      <c r="G27" s="41" t="s">
        <v>175</v>
      </c>
      <c r="H27" s="313" t="s">
        <v>283</v>
      </c>
      <c r="J27" s="3" t="s">
        <v>564</v>
      </c>
    </row>
    <row r="28" spans="1:10" s="27" customFormat="1" ht="20.100000000000001" customHeight="1">
      <c r="A28" s="315" t="s">
        <v>176</v>
      </c>
      <c r="B28" s="316" t="s">
        <v>579</v>
      </c>
      <c r="C28" s="317" t="s">
        <v>176</v>
      </c>
      <c r="D28" s="316" t="s">
        <v>580</v>
      </c>
      <c r="E28" s="317" t="s">
        <v>176</v>
      </c>
      <c r="F28" s="318" t="s">
        <v>563</v>
      </c>
      <c r="G28" s="317" t="s">
        <v>176</v>
      </c>
      <c r="H28" s="319" t="s">
        <v>283</v>
      </c>
      <c r="J28" s="27" t="s">
        <v>564</v>
      </c>
    </row>
    <row r="29" spans="1:10" s="27" customFormat="1" ht="20.100000000000001" customHeight="1">
      <c r="A29" s="315" t="s">
        <v>177</v>
      </c>
      <c r="B29" s="316" t="s">
        <v>579</v>
      </c>
      <c r="C29" s="317" t="s">
        <v>177</v>
      </c>
      <c r="D29" s="316" t="s">
        <v>581</v>
      </c>
      <c r="E29" s="317" t="s">
        <v>177</v>
      </c>
      <c r="F29" s="318" t="s">
        <v>563</v>
      </c>
      <c r="G29" s="317" t="s">
        <v>177</v>
      </c>
      <c r="H29" s="319" t="s">
        <v>283</v>
      </c>
      <c r="J29" s="27" t="s">
        <v>564</v>
      </c>
    </row>
    <row r="30" spans="1:10" ht="20.100000000000001" customHeight="1">
      <c r="A30" s="40" t="s">
        <v>178</v>
      </c>
      <c r="B30" s="310" t="s">
        <v>582</v>
      </c>
      <c r="C30" s="41" t="s">
        <v>178</v>
      </c>
      <c r="D30" s="310" t="s">
        <v>583</v>
      </c>
      <c r="E30" s="41" t="s">
        <v>178</v>
      </c>
      <c r="F30" s="312" t="s">
        <v>563</v>
      </c>
      <c r="G30" s="41" t="s">
        <v>178</v>
      </c>
      <c r="H30" s="313" t="s">
        <v>283</v>
      </c>
      <c r="J30" s="3" t="s">
        <v>564</v>
      </c>
    </row>
    <row r="31" spans="1:10" ht="20.100000000000001" customHeight="1">
      <c r="A31" s="40" t="s">
        <v>179</v>
      </c>
      <c r="B31" s="310" t="s">
        <v>582</v>
      </c>
      <c r="C31" s="41" t="s">
        <v>179</v>
      </c>
      <c r="D31" s="310" t="s">
        <v>584</v>
      </c>
      <c r="E31" s="41" t="s">
        <v>179</v>
      </c>
      <c r="F31" s="312" t="s">
        <v>563</v>
      </c>
      <c r="G31" s="41" t="s">
        <v>179</v>
      </c>
      <c r="H31" s="313" t="s">
        <v>283</v>
      </c>
      <c r="J31" s="3" t="s">
        <v>564</v>
      </c>
    </row>
    <row r="32" spans="1:10" ht="20.100000000000001" customHeight="1">
      <c r="A32" s="40" t="s">
        <v>180</v>
      </c>
      <c r="B32" s="310" t="s">
        <v>582</v>
      </c>
      <c r="C32" s="41" t="s">
        <v>180</v>
      </c>
      <c r="D32" s="310" t="s">
        <v>570</v>
      </c>
      <c r="E32" s="41" t="s">
        <v>180</v>
      </c>
      <c r="F32" s="312" t="s">
        <v>563</v>
      </c>
      <c r="G32" s="41" t="s">
        <v>180</v>
      </c>
      <c r="H32" s="313" t="s">
        <v>283</v>
      </c>
      <c r="J32" s="3" t="s">
        <v>564</v>
      </c>
    </row>
    <row r="33" spans="1:12" ht="20.100000000000001" customHeight="1">
      <c r="A33" s="320" t="s">
        <v>181</v>
      </c>
      <c r="B33" s="321" t="s">
        <v>585</v>
      </c>
      <c r="C33" s="322" t="s">
        <v>181</v>
      </c>
      <c r="D33" s="321" t="s">
        <v>586</v>
      </c>
      <c r="E33" s="322" t="s">
        <v>181</v>
      </c>
      <c r="F33" s="322" t="s">
        <v>587</v>
      </c>
      <c r="G33" s="322" t="s">
        <v>181</v>
      </c>
      <c r="H33" s="323" t="s">
        <v>288</v>
      </c>
      <c r="K33" s="259" t="s">
        <v>538</v>
      </c>
      <c r="L33" s="259" t="s">
        <v>588</v>
      </c>
    </row>
    <row r="34" spans="1:12" ht="20.100000000000001" customHeight="1">
      <c r="A34" s="320" t="s">
        <v>182</v>
      </c>
      <c r="B34" s="321" t="s">
        <v>585</v>
      </c>
      <c r="C34" s="322" t="s">
        <v>182</v>
      </c>
      <c r="D34" s="321" t="s">
        <v>589</v>
      </c>
      <c r="E34" s="322" t="s">
        <v>182</v>
      </c>
      <c r="F34" s="322" t="s">
        <v>587</v>
      </c>
      <c r="G34" s="322" t="s">
        <v>182</v>
      </c>
      <c r="H34" s="323" t="s">
        <v>288</v>
      </c>
      <c r="K34" s="259" t="s">
        <v>538</v>
      </c>
      <c r="L34" s="259" t="s">
        <v>588</v>
      </c>
    </row>
    <row r="35" spans="1:12" ht="20.100000000000001" customHeight="1">
      <c r="A35" s="320" t="s">
        <v>183</v>
      </c>
      <c r="B35" s="321" t="s">
        <v>585</v>
      </c>
      <c r="C35" s="322" t="s">
        <v>183</v>
      </c>
      <c r="D35" s="321" t="s">
        <v>570</v>
      </c>
      <c r="E35" s="322" t="s">
        <v>183</v>
      </c>
      <c r="F35" s="322" t="s">
        <v>587</v>
      </c>
      <c r="G35" s="322" t="s">
        <v>183</v>
      </c>
      <c r="H35" s="323" t="s">
        <v>288</v>
      </c>
      <c r="K35" s="259" t="s">
        <v>538</v>
      </c>
      <c r="L35" s="259" t="s">
        <v>588</v>
      </c>
    </row>
    <row r="36" spans="1:12" ht="20.100000000000001" customHeight="1">
      <c r="A36" s="320" t="s">
        <v>184</v>
      </c>
      <c r="B36" s="321" t="s">
        <v>585</v>
      </c>
      <c r="C36" s="322" t="s">
        <v>184</v>
      </c>
      <c r="D36" s="321" t="s">
        <v>590</v>
      </c>
      <c r="E36" s="322" t="s">
        <v>184</v>
      </c>
      <c r="F36" s="322" t="s">
        <v>587</v>
      </c>
      <c r="G36" s="322" t="s">
        <v>184</v>
      </c>
      <c r="H36" s="323" t="s">
        <v>288</v>
      </c>
      <c r="K36" s="259" t="s">
        <v>538</v>
      </c>
      <c r="L36" s="259" t="s">
        <v>588</v>
      </c>
    </row>
    <row r="37" spans="1:12" ht="20.100000000000001" customHeight="1">
      <c r="A37" s="320" t="s">
        <v>185</v>
      </c>
      <c r="B37" s="321" t="s">
        <v>585</v>
      </c>
      <c r="C37" s="322" t="s">
        <v>185</v>
      </c>
      <c r="D37" s="321" t="s">
        <v>591</v>
      </c>
      <c r="E37" s="322" t="s">
        <v>185</v>
      </c>
      <c r="F37" s="322" t="s">
        <v>587</v>
      </c>
      <c r="G37" s="322" t="s">
        <v>185</v>
      </c>
      <c r="H37" s="323" t="s">
        <v>288</v>
      </c>
      <c r="K37" s="259" t="s">
        <v>538</v>
      </c>
      <c r="L37" s="259" t="s">
        <v>588</v>
      </c>
    </row>
    <row r="38" spans="1:12" ht="20.100000000000001" customHeight="1">
      <c r="A38" s="320" t="s">
        <v>186</v>
      </c>
      <c r="B38" s="321" t="s">
        <v>592</v>
      </c>
      <c r="C38" s="322" t="s">
        <v>186</v>
      </c>
      <c r="D38" s="321" t="s">
        <v>593</v>
      </c>
      <c r="E38" s="322" t="s">
        <v>186</v>
      </c>
      <c r="F38" s="322" t="s">
        <v>587</v>
      </c>
      <c r="G38" s="322" t="s">
        <v>186</v>
      </c>
      <c r="H38" s="323" t="s">
        <v>288</v>
      </c>
      <c r="K38" s="259" t="s">
        <v>538</v>
      </c>
      <c r="L38" s="259" t="s">
        <v>588</v>
      </c>
    </row>
    <row r="39" spans="1:12" ht="20.100000000000001" customHeight="1">
      <c r="A39" s="320" t="s">
        <v>187</v>
      </c>
      <c r="B39" s="321" t="s">
        <v>594</v>
      </c>
      <c r="C39" s="322" t="s">
        <v>187</v>
      </c>
      <c r="D39" s="321" t="s">
        <v>595</v>
      </c>
      <c r="E39" s="322" t="s">
        <v>187</v>
      </c>
      <c r="F39" s="322" t="s">
        <v>587</v>
      </c>
      <c r="G39" s="322" t="s">
        <v>187</v>
      </c>
      <c r="H39" s="323" t="s">
        <v>288</v>
      </c>
      <c r="K39" s="259" t="s">
        <v>538</v>
      </c>
      <c r="L39" s="259" t="s">
        <v>588</v>
      </c>
    </row>
    <row r="40" spans="1:12" ht="20.100000000000001" customHeight="1">
      <c r="A40" s="320" t="s">
        <v>188</v>
      </c>
      <c r="B40" s="321" t="s">
        <v>594</v>
      </c>
      <c r="C40" s="322" t="s">
        <v>188</v>
      </c>
      <c r="D40" s="321" t="s">
        <v>596</v>
      </c>
      <c r="E40" s="322" t="s">
        <v>188</v>
      </c>
      <c r="F40" s="322" t="s">
        <v>587</v>
      </c>
      <c r="G40" s="322" t="s">
        <v>188</v>
      </c>
      <c r="H40" s="323" t="s">
        <v>288</v>
      </c>
      <c r="K40" s="259" t="s">
        <v>538</v>
      </c>
      <c r="L40" s="259" t="s">
        <v>588</v>
      </c>
    </row>
    <row r="41" spans="1:12" ht="20.100000000000001" customHeight="1">
      <c r="A41" s="320" t="s">
        <v>189</v>
      </c>
      <c r="B41" s="321" t="s">
        <v>594</v>
      </c>
      <c r="C41" s="322" t="s">
        <v>189</v>
      </c>
      <c r="D41" s="321" t="s">
        <v>597</v>
      </c>
      <c r="E41" s="322" t="s">
        <v>189</v>
      </c>
      <c r="F41" s="322" t="s">
        <v>587</v>
      </c>
      <c r="G41" s="322" t="s">
        <v>189</v>
      </c>
      <c r="H41" s="323" t="s">
        <v>288</v>
      </c>
      <c r="K41" s="259" t="s">
        <v>538</v>
      </c>
      <c r="L41" s="259" t="s">
        <v>588</v>
      </c>
    </row>
    <row r="42" spans="1:12" ht="20.100000000000001" customHeight="1">
      <c r="A42" s="320" t="s">
        <v>190</v>
      </c>
      <c r="B42" s="321" t="s">
        <v>594</v>
      </c>
      <c r="C42" s="322" t="s">
        <v>190</v>
      </c>
      <c r="D42" s="321" t="s">
        <v>598</v>
      </c>
      <c r="E42" s="322" t="s">
        <v>190</v>
      </c>
      <c r="F42" s="322" t="s">
        <v>587</v>
      </c>
      <c r="G42" s="322" t="s">
        <v>190</v>
      </c>
      <c r="H42" s="323" t="s">
        <v>288</v>
      </c>
      <c r="K42" s="259" t="s">
        <v>538</v>
      </c>
      <c r="L42" s="259" t="s">
        <v>588</v>
      </c>
    </row>
    <row r="43" spans="1:12" ht="20.100000000000001" customHeight="1">
      <c r="A43" s="324" t="s">
        <v>191</v>
      </c>
      <c r="B43" s="325" t="s">
        <v>599</v>
      </c>
      <c r="C43" s="326" t="s">
        <v>191</v>
      </c>
      <c r="D43" s="325" t="s">
        <v>600</v>
      </c>
      <c r="E43" s="326" t="s">
        <v>191</v>
      </c>
      <c r="F43" s="326" t="s">
        <v>601</v>
      </c>
      <c r="G43" s="326" t="s">
        <v>191</v>
      </c>
      <c r="H43" s="327" t="s">
        <v>292</v>
      </c>
      <c r="K43" s="201" t="s">
        <v>538</v>
      </c>
    </row>
    <row r="44" spans="1:12" ht="20.100000000000001" customHeight="1">
      <c r="A44" s="324" t="s">
        <v>192</v>
      </c>
      <c r="B44" s="325" t="s">
        <v>599</v>
      </c>
      <c r="C44" s="326" t="s">
        <v>192</v>
      </c>
      <c r="D44" s="326" t="s">
        <v>602</v>
      </c>
      <c r="E44" s="326" t="s">
        <v>192</v>
      </c>
      <c r="F44" s="326" t="s">
        <v>601</v>
      </c>
      <c r="G44" s="326" t="s">
        <v>192</v>
      </c>
      <c r="H44" s="327" t="s">
        <v>292</v>
      </c>
      <c r="K44" s="201" t="s">
        <v>538</v>
      </c>
    </row>
    <row r="45" spans="1:12" ht="20.100000000000001" customHeight="1">
      <c r="A45" s="324" t="s">
        <v>193</v>
      </c>
      <c r="B45" s="325" t="s">
        <v>599</v>
      </c>
      <c r="C45" s="326" t="s">
        <v>193</v>
      </c>
      <c r="D45" s="326" t="s">
        <v>603</v>
      </c>
      <c r="E45" s="326" t="s">
        <v>193</v>
      </c>
      <c r="F45" s="326" t="s">
        <v>601</v>
      </c>
      <c r="G45" s="326" t="s">
        <v>193</v>
      </c>
      <c r="H45" s="327" t="s">
        <v>292</v>
      </c>
      <c r="K45" s="201" t="s">
        <v>538</v>
      </c>
    </row>
    <row r="46" spans="1:12" ht="20.100000000000001" customHeight="1">
      <c r="A46" s="324" t="s">
        <v>194</v>
      </c>
      <c r="B46" s="325" t="s">
        <v>599</v>
      </c>
      <c r="C46" s="326" t="s">
        <v>194</v>
      </c>
      <c r="D46" s="326" t="s">
        <v>604</v>
      </c>
      <c r="E46" s="326" t="s">
        <v>194</v>
      </c>
      <c r="F46" s="326" t="s">
        <v>601</v>
      </c>
      <c r="G46" s="326" t="s">
        <v>194</v>
      </c>
      <c r="H46" s="327" t="s">
        <v>292</v>
      </c>
      <c r="K46" s="201" t="s">
        <v>538</v>
      </c>
    </row>
    <row r="47" spans="1:12" ht="20.100000000000001" customHeight="1">
      <c r="A47" s="324" t="s">
        <v>195</v>
      </c>
      <c r="B47" s="325" t="s">
        <v>599</v>
      </c>
      <c r="C47" s="326" t="s">
        <v>195</v>
      </c>
      <c r="D47" s="326" t="s">
        <v>605</v>
      </c>
      <c r="E47" s="326" t="s">
        <v>195</v>
      </c>
      <c r="F47" s="326" t="s">
        <v>601</v>
      </c>
      <c r="G47" s="326" t="s">
        <v>195</v>
      </c>
      <c r="H47" s="327" t="s">
        <v>292</v>
      </c>
      <c r="K47" s="201" t="s">
        <v>538</v>
      </c>
    </row>
    <row r="48" spans="1:12" ht="20.100000000000001" customHeight="1">
      <c r="A48" s="328" t="s">
        <v>196</v>
      </c>
      <c r="B48" s="329" t="s">
        <v>599</v>
      </c>
      <c r="C48" s="330" t="s">
        <v>196</v>
      </c>
      <c r="D48" s="330" t="s">
        <v>606</v>
      </c>
      <c r="E48" s="330" t="s">
        <v>196</v>
      </c>
      <c r="F48" s="330" t="s">
        <v>601</v>
      </c>
      <c r="G48" s="330" t="s">
        <v>196</v>
      </c>
      <c r="H48" s="331" t="s">
        <v>292</v>
      </c>
      <c r="K48" s="201" t="s">
        <v>538</v>
      </c>
    </row>
    <row r="50" spans="1:15">
      <c r="A50" s="1" t="s">
        <v>607</v>
      </c>
      <c r="B50" s="1" t="s">
        <v>608</v>
      </c>
    </row>
    <row r="51" spans="1:15" s="1" customFormat="1">
      <c r="A51" s="302" t="s">
        <v>529</v>
      </c>
      <c r="B51" s="51" t="s">
        <v>108</v>
      </c>
      <c r="C51" s="302" t="s">
        <v>529</v>
      </c>
      <c r="D51" s="12" t="s">
        <v>530</v>
      </c>
      <c r="E51" s="302" t="s">
        <v>529</v>
      </c>
      <c r="F51" s="56" t="s">
        <v>531</v>
      </c>
      <c r="G51" s="302" t="s">
        <v>529</v>
      </c>
      <c r="H51" s="303" t="s">
        <v>532</v>
      </c>
    </row>
    <row r="52" spans="1:15" s="1" customFormat="1">
      <c r="A52" s="304" t="s">
        <v>46</v>
      </c>
      <c r="B52" s="305" t="s">
        <v>46</v>
      </c>
      <c r="C52" s="305" t="s">
        <v>46</v>
      </c>
      <c r="D52" s="305" t="s">
        <v>46</v>
      </c>
      <c r="E52" s="305" t="s">
        <v>46</v>
      </c>
      <c r="F52" s="20" t="s">
        <v>46</v>
      </c>
      <c r="G52" s="305" t="s">
        <v>46</v>
      </c>
      <c r="H52" s="21" t="s">
        <v>46</v>
      </c>
    </row>
    <row r="53" spans="1:15" ht="20.100000000000001" customHeight="1">
      <c r="A53" s="306" t="s">
        <v>609</v>
      </c>
      <c r="B53" s="332" t="s">
        <v>610</v>
      </c>
      <c r="C53" s="308" t="s">
        <v>609</v>
      </c>
      <c r="D53" s="307" t="s">
        <v>611</v>
      </c>
      <c r="E53" s="308" t="s">
        <v>609</v>
      </c>
      <c r="F53" s="332" t="s">
        <v>612</v>
      </c>
      <c r="G53" s="308" t="s">
        <v>609</v>
      </c>
      <c r="H53" s="309" t="s">
        <v>345</v>
      </c>
      <c r="I53" s="192" t="s">
        <v>613</v>
      </c>
      <c r="O53" t="s">
        <v>614</v>
      </c>
    </row>
    <row r="54" spans="1:15" ht="20.100000000000001" customHeight="1">
      <c r="A54" s="306" t="s">
        <v>615</v>
      </c>
      <c r="B54" s="332" t="s">
        <v>610</v>
      </c>
      <c r="C54" s="308" t="s">
        <v>615</v>
      </c>
      <c r="D54" s="307" t="s">
        <v>616</v>
      </c>
      <c r="E54" s="308" t="s">
        <v>615</v>
      </c>
      <c r="F54" s="332" t="s">
        <v>612</v>
      </c>
      <c r="G54" s="308" t="s">
        <v>615</v>
      </c>
      <c r="H54" s="309" t="s">
        <v>345</v>
      </c>
      <c r="I54" s="192" t="s">
        <v>613</v>
      </c>
    </row>
    <row r="55" spans="1:15" ht="20.100000000000001" customHeight="1">
      <c r="A55" s="306" t="s">
        <v>617</v>
      </c>
      <c r="B55" s="332" t="s">
        <v>610</v>
      </c>
      <c r="C55" s="308" t="s">
        <v>617</v>
      </c>
      <c r="D55" s="307" t="s">
        <v>618</v>
      </c>
      <c r="E55" s="308" t="s">
        <v>617</v>
      </c>
      <c r="F55" s="332" t="s">
        <v>612</v>
      </c>
      <c r="G55" s="308" t="s">
        <v>617</v>
      </c>
      <c r="H55" s="309" t="s">
        <v>345</v>
      </c>
      <c r="I55" s="192" t="s">
        <v>613</v>
      </c>
    </row>
    <row r="56" spans="1:15" ht="20.100000000000001" customHeight="1">
      <c r="A56" s="306" t="s">
        <v>619</v>
      </c>
      <c r="B56" s="332" t="s">
        <v>610</v>
      </c>
      <c r="C56" s="308" t="s">
        <v>619</v>
      </c>
      <c r="D56" s="307" t="s">
        <v>620</v>
      </c>
      <c r="E56" s="308" t="s">
        <v>619</v>
      </c>
      <c r="F56" s="332" t="s">
        <v>612</v>
      </c>
      <c r="G56" s="308" t="s">
        <v>619</v>
      </c>
      <c r="H56" s="309" t="s">
        <v>345</v>
      </c>
      <c r="I56" s="192" t="s">
        <v>613</v>
      </c>
    </row>
    <row r="57" spans="1:15" ht="20.100000000000001" customHeight="1">
      <c r="A57" s="306" t="s">
        <v>621</v>
      </c>
      <c r="B57" s="332" t="s">
        <v>622</v>
      </c>
      <c r="C57" s="308" t="s">
        <v>621</v>
      </c>
      <c r="D57" s="307" t="s">
        <v>623</v>
      </c>
      <c r="E57" s="308" t="s">
        <v>621</v>
      </c>
      <c r="F57" s="332" t="s">
        <v>612</v>
      </c>
      <c r="G57" s="308" t="s">
        <v>621</v>
      </c>
      <c r="H57" s="309" t="s">
        <v>345</v>
      </c>
      <c r="I57" s="192" t="s">
        <v>613</v>
      </c>
    </row>
    <row r="58" spans="1:15" ht="20.100000000000001" customHeight="1">
      <c r="A58" s="306" t="s">
        <v>624</v>
      </c>
      <c r="B58" s="332" t="s">
        <v>622</v>
      </c>
      <c r="C58" s="308" t="s">
        <v>624</v>
      </c>
      <c r="D58" s="307" t="s">
        <v>625</v>
      </c>
      <c r="E58" s="308" t="s">
        <v>624</v>
      </c>
      <c r="F58" s="332" t="s">
        <v>612</v>
      </c>
      <c r="G58" s="308" t="s">
        <v>624</v>
      </c>
      <c r="H58" s="309" t="s">
        <v>345</v>
      </c>
      <c r="I58" s="192" t="s">
        <v>613</v>
      </c>
    </row>
    <row r="59" spans="1:15" ht="20.100000000000001" customHeight="1">
      <c r="A59" s="306" t="s">
        <v>626</v>
      </c>
      <c r="B59" s="332" t="s">
        <v>622</v>
      </c>
      <c r="C59" s="308" t="s">
        <v>626</v>
      </c>
      <c r="D59" s="307" t="s">
        <v>627</v>
      </c>
      <c r="E59" s="308" t="s">
        <v>626</v>
      </c>
      <c r="F59" s="332" t="s">
        <v>612</v>
      </c>
      <c r="G59" s="308" t="s">
        <v>626</v>
      </c>
      <c r="H59" s="309" t="s">
        <v>345</v>
      </c>
      <c r="I59" s="192" t="s">
        <v>613</v>
      </c>
    </row>
    <row r="60" spans="1:15" ht="20.100000000000001" customHeight="1">
      <c r="A60" s="306" t="s">
        <v>628</v>
      </c>
      <c r="B60" s="332" t="s">
        <v>622</v>
      </c>
      <c r="C60" s="308" t="s">
        <v>628</v>
      </c>
      <c r="D60" s="307" t="s">
        <v>629</v>
      </c>
      <c r="E60" s="308" t="s">
        <v>628</v>
      </c>
      <c r="F60" s="332" t="s">
        <v>612</v>
      </c>
      <c r="G60" s="308" t="s">
        <v>628</v>
      </c>
      <c r="H60" s="309" t="s">
        <v>345</v>
      </c>
      <c r="I60" s="192" t="s">
        <v>613</v>
      </c>
    </row>
    <row r="61" spans="1:15" ht="20.100000000000001" customHeight="1">
      <c r="A61" s="306" t="s">
        <v>630</v>
      </c>
      <c r="B61" s="332" t="s">
        <v>622</v>
      </c>
      <c r="C61" s="308" t="s">
        <v>630</v>
      </c>
      <c r="D61" s="307" t="s">
        <v>631</v>
      </c>
      <c r="E61" s="308" t="s">
        <v>630</v>
      </c>
      <c r="F61" s="332" t="s">
        <v>612</v>
      </c>
      <c r="G61" s="308" t="s">
        <v>630</v>
      </c>
      <c r="H61" s="309" t="s">
        <v>345</v>
      </c>
      <c r="I61" s="192" t="s">
        <v>613</v>
      </c>
    </row>
    <row r="62" spans="1:15">
      <c r="A62" s="40" t="s">
        <v>632</v>
      </c>
      <c r="B62" s="333" t="s">
        <v>633</v>
      </c>
      <c r="C62" s="41" t="s">
        <v>632</v>
      </c>
      <c r="D62" s="310" t="s">
        <v>634</v>
      </c>
      <c r="E62" s="41" t="s">
        <v>632</v>
      </c>
      <c r="F62" s="333" t="s">
        <v>635</v>
      </c>
      <c r="G62" s="41" t="s">
        <v>632</v>
      </c>
      <c r="H62" s="42" t="s">
        <v>352</v>
      </c>
      <c r="J62" s="3" t="s">
        <v>636</v>
      </c>
      <c r="K62" s="3" t="s">
        <v>637</v>
      </c>
      <c r="L62" s="3" t="s">
        <v>638</v>
      </c>
      <c r="M62" s="3" t="s">
        <v>639</v>
      </c>
    </row>
    <row r="63" spans="1:15">
      <c r="A63" s="40" t="s">
        <v>640</v>
      </c>
      <c r="B63" s="333" t="s">
        <v>633</v>
      </c>
      <c r="C63" s="41" t="s">
        <v>640</v>
      </c>
      <c r="D63" s="310" t="s">
        <v>641</v>
      </c>
      <c r="E63" s="41" t="s">
        <v>640</v>
      </c>
      <c r="F63" s="333" t="s">
        <v>635</v>
      </c>
      <c r="G63" s="41" t="s">
        <v>640</v>
      </c>
      <c r="H63" s="42" t="s">
        <v>352</v>
      </c>
      <c r="J63" s="3" t="s">
        <v>636</v>
      </c>
      <c r="K63" s="3" t="s">
        <v>637</v>
      </c>
      <c r="L63" s="3" t="s">
        <v>638</v>
      </c>
      <c r="M63" s="3" t="s">
        <v>639</v>
      </c>
    </row>
    <row r="64" spans="1:15">
      <c r="A64" s="40" t="s">
        <v>642</v>
      </c>
      <c r="B64" s="333" t="s">
        <v>643</v>
      </c>
      <c r="C64" s="41" t="s">
        <v>642</v>
      </c>
      <c r="D64" s="310" t="s">
        <v>644</v>
      </c>
      <c r="E64" s="41" t="s">
        <v>642</v>
      </c>
      <c r="F64" s="333" t="s">
        <v>635</v>
      </c>
      <c r="G64" s="41" t="s">
        <v>642</v>
      </c>
      <c r="H64" s="42" t="s">
        <v>352</v>
      </c>
      <c r="J64" s="3" t="s">
        <v>636</v>
      </c>
      <c r="K64" s="3" t="s">
        <v>637</v>
      </c>
      <c r="L64" s="3" t="s">
        <v>638</v>
      </c>
      <c r="M64" s="3" t="s">
        <v>639</v>
      </c>
    </row>
    <row r="65" spans="1:17">
      <c r="A65" s="40" t="s">
        <v>645</v>
      </c>
      <c r="B65" s="333" t="s">
        <v>643</v>
      </c>
      <c r="C65" s="41" t="s">
        <v>645</v>
      </c>
      <c r="D65" s="310" t="s">
        <v>646</v>
      </c>
      <c r="E65" s="41" t="s">
        <v>645</v>
      </c>
      <c r="F65" s="333" t="s">
        <v>635</v>
      </c>
      <c r="G65" s="41" t="s">
        <v>645</v>
      </c>
      <c r="H65" s="42" t="s">
        <v>352</v>
      </c>
      <c r="J65" s="3" t="s">
        <v>636</v>
      </c>
      <c r="K65" s="3" t="s">
        <v>637</v>
      </c>
      <c r="L65" s="3" t="s">
        <v>638</v>
      </c>
      <c r="M65" s="3" t="s">
        <v>639</v>
      </c>
    </row>
    <row r="66" spans="1:17">
      <c r="A66" s="40" t="s">
        <v>647</v>
      </c>
      <c r="B66" s="333" t="s">
        <v>643</v>
      </c>
      <c r="C66" s="41" t="s">
        <v>647</v>
      </c>
      <c r="D66" s="310" t="s">
        <v>648</v>
      </c>
      <c r="E66" s="41" t="s">
        <v>647</v>
      </c>
      <c r="F66" s="333" t="s">
        <v>635</v>
      </c>
      <c r="G66" s="41" t="s">
        <v>647</v>
      </c>
      <c r="H66" s="42" t="s">
        <v>352</v>
      </c>
      <c r="J66" s="3" t="s">
        <v>636</v>
      </c>
      <c r="K66" s="3" t="s">
        <v>637</v>
      </c>
      <c r="L66" s="3" t="s">
        <v>638</v>
      </c>
      <c r="M66" s="3" t="s">
        <v>639</v>
      </c>
    </row>
    <row r="67" spans="1:17">
      <c r="A67" s="40" t="s">
        <v>649</v>
      </c>
      <c r="B67" s="333" t="s">
        <v>643</v>
      </c>
      <c r="C67" s="41" t="s">
        <v>649</v>
      </c>
      <c r="D67" s="310" t="s">
        <v>570</v>
      </c>
      <c r="E67" s="41" t="s">
        <v>649</v>
      </c>
      <c r="F67" s="333" t="s">
        <v>635</v>
      </c>
      <c r="G67" s="41" t="s">
        <v>649</v>
      </c>
      <c r="H67" s="42" t="s">
        <v>352</v>
      </c>
      <c r="J67" s="3" t="s">
        <v>636</v>
      </c>
      <c r="K67" s="3" t="s">
        <v>637</v>
      </c>
      <c r="L67" s="3" t="s">
        <v>638</v>
      </c>
      <c r="M67" s="3" t="s">
        <v>639</v>
      </c>
    </row>
    <row r="68" spans="1:17">
      <c r="A68" s="40" t="s">
        <v>650</v>
      </c>
      <c r="B68" s="333" t="s">
        <v>651</v>
      </c>
      <c r="C68" s="41" t="s">
        <v>650</v>
      </c>
      <c r="D68" s="310" t="s">
        <v>652</v>
      </c>
      <c r="E68" s="41" t="s">
        <v>650</v>
      </c>
      <c r="F68" s="333" t="s">
        <v>635</v>
      </c>
      <c r="G68" s="41" t="s">
        <v>650</v>
      </c>
      <c r="H68" s="42" t="s">
        <v>352</v>
      </c>
      <c r="J68" s="3" t="s">
        <v>636</v>
      </c>
      <c r="K68" s="3" t="s">
        <v>637</v>
      </c>
      <c r="L68" s="3" t="s">
        <v>638</v>
      </c>
      <c r="M68" s="3" t="s">
        <v>639</v>
      </c>
    </row>
    <row r="69" spans="1:17">
      <c r="A69" s="40" t="s">
        <v>653</v>
      </c>
      <c r="B69" s="333" t="s">
        <v>651</v>
      </c>
      <c r="C69" s="41" t="s">
        <v>653</v>
      </c>
      <c r="D69" s="310" t="s">
        <v>654</v>
      </c>
      <c r="E69" s="41" t="s">
        <v>653</v>
      </c>
      <c r="F69" s="333" t="s">
        <v>635</v>
      </c>
      <c r="G69" s="41" t="s">
        <v>653</v>
      </c>
      <c r="H69" s="42" t="s">
        <v>352</v>
      </c>
      <c r="J69" s="3" t="s">
        <v>636</v>
      </c>
      <c r="K69" s="3" t="s">
        <v>637</v>
      </c>
      <c r="L69" s="3" t="s">
        <v>638</v>
      </c>
      <c r="M69" s="3" t="s">
        <v>639</v>
      </c>
    </row>
    <row r="70" spans="1:17">
      <c r="A70" s="334" t="s">
        <v>655</v>
      </c>
      <c r="B70" s="335" t="s">
        <v>651</v>
      </c>
      <c r="C70" s="336" t="s">
        <v>655</v>
      </c>
      <c r="D70" s="337" t="s">
        <v>656</v>
      </c>
      <c r="E70" s="336" t="s">
        <v>655</v>
      </c>
      <c r="F70" s="335" t="s">
        <v>635</v>
      </c>
      <c r="G70" s="336" t="s">
        <v>655</v>
      </c>
      <c r="H70" s="338" t="s">
        <v>352</v>
      </c>
      <c r="J70" s="3" t="s">
        <v>636</v>
      </c>
      <c r="K70" s="3" t="s">
        <v>637</v>
      </c>
      <c r="L70" s="3" t="s">
        <v>638</v>
      </c>
      <c r="M70" s="3" t="s">
        <v>639</v>
      </c>
    </row>
    <row r="72" spans="1:17">
      <c r="A72" s="1" t="s">
        <v>657</v>
      </c>
      <c r="B72" s="1" t="s">
        <v>658</v>
      </c>
    </row>
    <row r="73" spans="1:17">
      <c r="A73" s="302" t="s">
        <v>529</v>
      </c>
      <c r="B73" s="51" t="s">
        <v>108</v>
      </c>
      <c r="C73" s="302" t="s">
        <v>529</v>
      </c>
      <c r="D73" s="12" t="s">
        <v>530</v>
      </c>
      <c r="E73" s="302" t="s">
        <v>529</v>
      </c>
      <c r="F73" s="56" t="s">
        <v>531</v>
      </c>
      <c r="G73" s="302" t="s">
        <v>529</v>
      </c>
      <c r="H73" s="303" t="s">
        <v>532</v>
      </c>
      <c r="I73" s="1"/>
      <c r="J73" s="1"/>
      <c r="K73" s="1"/>
      <c r="L73" s="1"/>
      <c r="M73" s="1"/>
      <c r="N73" s="1"/>
    </row>
    <row r="74" spans="1:17">
      <c r="A74" s="304" t="s">
        <v>46</v>
      </c>
      <c r="B74" s="305" t="s">
        <v>46</v>
      </c>
      <c r="C74" s="305" t="s">
        <v>46</v>
      </c>
      <c r="D74" s="305" t="s">
        <v>46</v>
      </c>
      <c r="E74" s="305" t="s">
        <v>46</v>
      </c>
      <c r="F74" s="20" t="s">
        <v>46</v>
      </c>
      <c r="G74" s="305" t="s">
        <v>46</v>
      </c>
      <c r="H74" s="21" t="s">
        <v>46</v>
      </c>
      <c r="I74" s="1"/>
      <c r="J74" s="1"/>
      <c r="K74" s="1"/>
      <c r="L74" s="1"/>
      <c r="M74" s="1"/>
      <c r="N74" s="1"/>
    </row>
    <row r="75" spans="1:17">
      <c r="A75" s="306" t="s">
        <v>659</v>
      </c>
      <c r="B75" s="332" t="s">
        <v>660</v>
      </c>
      <c r="C75" s="308" t="s">
        <v>659</v>
      </c>
      <c r="D75" s="307" t="s">
        <v>661</v>
      </c>
      <c r="E75" s="308" t="s">
        <v>659</v>
      </c>
      <c r="F75" s="332" t="s">
        <v>662</v>
      </c>
      <c r="G75" s="308" t="s">
        <v>659</v>
      </c>
      <c r="H75" s="309" t="s">
        <v>393</v>
      </c>
      <c r="N75" s="192" t="s">
        <v>663</v>
      </c>
      <c r="O75" s="192" t="s">
        <v>664</v>
      </c>
      <c r="Q75" s="192" t="s">
        <v>665</v>
      </c>
    </row>
    <row r="76" spans="1:17">
      <c r="A76" s="306" t="s">
        <v>666</v>
      </c>
      <c r="B76" s="332" t="s">
        <v>660</v>
      </c>
      <c r="C76" s="308" t="s">
        <v>666</v>
      </c>
      <c r="D76" s="307" t="s">
        <v>667</v>
      </c>
      <c r="E76" s="308" t="s">
        <v>666</v>
      </c>
      <c r="F76" s="332" t="s">
        <v>662</v>
      </c>
      <c r="G76" s="308" t="s">
        <v>666</v>
      </c>
      <c r="H76" s="309" t="s">
        <v>393</v>
      </c>
      <c r="N76" s="192" t="s">
        <v>663</v>
      </c>
      <c r="O76" s="192" t="s">
        <v>664</v>
      </c>
      <c r="Q76" s="192" t="s">
        <v>665</v>
      </c>
    </row>
    <row r="77" spans="1:17">
      <c r="A77" s="306" t="s">
        <v>668</v>
      </c>
      <c r="B77" s="332" t="s">
        <v>660</v>
      </c>
      <c r="C77" s="308" t="s">
        <v>668</v>
      </c>
      <c r="D77" s="307" t="s">
        <v>669</v>
      </c>
      <c r="E77" s="308" t="s">
        <v>668</v>
      </c>
      <c r="F77" s="332" t="s">
        <v>662</v>
      </c>
      <c r="G77" s="308" t="s">
        <v>668</v>
      </c>
      <c r="H77" s="309" t="s">
        <v>393</v>
      </c>
      <c r="N77" s="192" t="s">
        <v>663</v>
      </c>
      <c r="O77" s="192" t="s">
        <v>664</v>
      </c>
      <c r="Q77" s="192" t="s">
        <v>665</v>
      </c>
    </row>
    <row r="78" spans="1:17">
      <c r="A78" s="306" t="s">
        <v>670</v>
      </c>
      <c r="B78" s="332" t="s">
        <v>671</v>
      </c>
      <c r="C78" s="308" t="s">
        <v>670</v>
      </c>
      <c r="D78" s="307" t="s">
        <v>672</v>
      </c>
      <c r="E78" s="308" t="s">
        <v>670</v>
      </c>
      <c r="F78" s="332" t="s">
        <v>662</v>
      </c>
      <c r="G78" s="308" t="s">
        <v>670</v>
      </c>
      <c r="H78" s="309" t="s">
        <v>393</v>
      </c>
      <c r="N78" s="192" t="s">
        <v>663</v>
      </c>
      <c r="O78" s="192" t="s">
        <v>664</v>
      </c>
      <c r="Q78" s="192" t="s">
        <v>665</v>
      </c>
    </row>
    <row r="79" spans="1:17">
      <c r="A79" s="306" t="s">
        <v>673</v>
      </c>
      <c r="B79" s="332" t="s">
        <v>671</v>
      </c>
      <c r="C79" s="308" t="s">
        <v>673</v>
      </c>
      <c r="D79" s="307" t="s">
        <v>674</v>
      </c>
      <c r="E79" s="308" t="s">
        <v>673</v>
      </c>
      <c r="F79" s="332" t="s">
        <v>662</v>
      </c>
      <c r="G79" s="308" t="s">
        <v>673</v>
      </c>
      <c r="H79" s="309" t="s">
        <v>393</v>
      </c>
      <c r="N79" s="192" t="s">
        <v>663</v>
      </c>
      <c r="O79" s="192" t="s">
        <v>664</v>
      </c>
      <c r="Q79" s="192" t="s">
        <v>665</v>
      </c>
    </row>
    <row r="80" spans="1:17">
      <c r="A80" s="306" t="s">
        <v>675</v>
      </c>
      <c r="B80" s="332" t="s">
        <v>671</v>
      </c>
      <c r="C80" s="308" t="s">
        <v>675</v>
      </c>
      <c r="D80" s="307" t="s">
        <v>676</v>
      </c>
      <c r="E80" s="308" t="s">
        <v>675</v>
      </c>
      <c r="F80" s="332" t="s">
        <v>662</v>
      </c>
      <c r="G80" s="308" t="s">
        <v>675</v>
      </c>
      <c r="H80" s="309" t="s">
        <v>393</v>
      </c>
      <c r="N80" s="192" t="s">
        <v>663</v>
      </c>
      <c r="O80" s="192" t="s">
        <v>664</v>
      </c>
      <c r="Q80" s="192" t="s">
        <v>665</v>
      </c>
    </row>
    <row r="81" spans="1:17" s="339" customFormat="1">
      <c r="A81" s="340" t="s">
        <v>677</v>
      </c>
      <c r="B81" s="341" t="s">
        <v>678</v>
      </c>
      <c r="C81" s="342" t="s">
        <v>677</v>
      </c>
      <c r="D81" s="343" t="s">
        <v>679</v>
      </c>
      <c r="E81" s="342" t="s">
        <v>677</v>
      </c>
      <c r="F81" s="341" t="s">
        <v>662</v>
      </c>
      <c r="G81" s="342" t="s">
        <v>677</v>
      </c>
      <c r="H81" s="344" t="s">
        <v>393</v>
      </c>
      <c r="N81" s="339" t="s">
        <v>663</v>
      </c>
      <c r="O81" s="339" t="s">
        <v>664</v>
      </c>
      <c r="Q81" s="339" t="s">
        <v>665</v>
      </c>
    </row>
    <row r="82" spans="1:17">
      <c r="A82" s="306" t="s">
        <v>680</v>
      </c>
      <c r="B82" s="332" t="s">
        <v>402</v>
      </c>
      <c r="C82" s="308" t="s">
        <v>680</v>
      </c>
      <c r="D82" s="307" t="s">
        <v>681</v>
      </c>
      <c r="E82" s="308" t="s">
        <v>680</v>
      </c>
      <c r="F82" s="332" t="s">
        <v>662</v>
      </c>
      <c r="G82" s="308" t="s">
        <v>680</v>
      </c>
      <c r="H82" s="309" t="s">
        <v>393</v>
      </c>
      <c r="N82" s="192" t="s">
        <v>663</v>
      </c>
      <c r="O82" s="192" t="s">
        <v>664</v>
      </c>
      <c r="Q82" s="192" t="s">
        <v>665</v>
      </c>
    </row>
    <row r="83" spans="1:17">
      <c r="A83" s="306" t="s">
        <v>682</v>
      </c>
      <c r="B83" s="332" t="s">
        <v>402</v>
      </c>
      <c r="C83" s="308" t="s">
        <v>682</v>
      </c>
      <c r="D83" s="307" t="s">
        <v>683</v>
      </c>
      <c r="E83" s="308" t="s">
        <v>682</v>
      </c>
      <c r="F83" s="332" t="s">
        <v>662</v>
      </c>
      <c r="G83" s="308" t="s">
        <v>682</v>
      </c>
      <c r="H83" s="309" t="s">
        <v>393</v>
      </c>
      <c r="N83" s="192" t="s">
        <v>663</v>
      </c>
      <c r="O83" s="192" t="s">
        <v>664</v>
      </c>
      <c r="Q83" s="192" t="s">
        <v>665</v>
      </c>
    </row>
    <row r="84" spans="1:17">
      <c r="A84" s="306" t="s">
        <v>684</v>
      </c>
      <c r="B84" s="332" t="s">
        <v>402</v>
      </c>
      <c r="C84" s="308" t="s">
        <v>684</v>
      </c>
      <c r="D84" s="307" t="s">
        <v>685</v>
      </c>
      <c r="E84" s="308" t="s">
        <v>684</v>
      </c>
      <c r="F84" s="332" t="s">
        <v>662</v>
      </c>
      <c r="G84" s="308" t="s">
        <v>684</v>
      </c>
      <c r="H84" s="309" t="s">
        <v>393</v>
      </c>
      <c r="N84" s="192" t="s">
        <v>663</v>
      </c>
      <c r="O84" s="192" t="s">
        <v>664</v>
      </c>
      <c r="Q84" s="192" t="s">
        <v>665</v>
      </c>
    </row>
    <row r="85" spans="1:17" s="339" customFormat="1">
      <c r="A85" s="340" t="s">
        <v>686</v>
      </c>
      <c r="B85" s="341" t="s">
        <v>687</v>
      </c>
      <c r="C85" s="342" t="s">
        <v>686</v>
      </c>
      <c r="D85" s="343" t="s">
        <v>688</v>
      </c>
      <c r="E85" s="342" t="s">
        <v>686</v>
      </c>
      <c r="F85" s="341" t="s">
        <v>662</v>
      </c>
      <c r="G85" s="342" t="s">
        <v>686</v>
      </c>
      <c r="H85" s="344" t="s">
        <v>393</v>
      </c>
      <c r="N85" s="339" t="s">
        <v>663</v>
      </c>
      <c r="O85" s="339" t="s">
        <v>664</v>
      </c>
      <c r="Q85" s="339" t="s">
        <v>665</v>
      </c>
    </row>
    <row r="86" spans="1:17" s="339" customFormat="1">
      <c r="A86" s="340" t="s">
        <v>689</v>
      </c>
      <c r="B86" s="341" t="s">
        <v>687</v>
      </c>
      <c r="C86" s="342" t="s">
        <v>689</v>
      </c>
      <c r="D86" s="343" t="s">
        <v>690</v>
      </c>
      <c r="E86" s="342" t="s">
        <v>689</v>
      </c>
      <c r="F86" s="341" t="s">
        <v>662</v>
      </c>
      <c r="G86" s="342" t="s">
        <v>689</v>
      </c>
      <c r="H86" s="344" t="s">
        <v>393</v>
      </c>
      <c r="N86" s="339" t="s">
        <v>663</v>
      </c>
      <c r="O86" s="339" t="s">
        <v>664</v>
      </c>
      <c r="Q86" s="339" t="s">
        <v>665</v>
      </c>
    </row>
    <row r="87" spans="1:17" s="339" customFormat="1">
      <c r="A87" s="340" t="s">
        <v>691</v>
      </c>
      <c r="B87" s="341" t="s">
        <v>687</v>
      </c>
      <c r="C87" s="342" t="s">
        <v>691</v>
      </c>
      <c r="D87" s="343" t="s">
        <v>692</v>
      </c>
      <c r="E87" s="342" t="s">
        <v>691</v>
      </c>
      <c r="F87" s="341" t="s">
        <v>662</v>
      </c>
      <c r="G87" s="342" t="s">
        <v>691</v>
      </c>
      <c r="H87" s="344" t="s">
        <v>393</v>
      </c>
      <c r="N87" s="339" t="s">
        <v>663</v>
      </c>
      <c r="O87" s="339" t="s">
        <v>664</v>
      </c>
      <c r="Q87" s="339" t="s">
        <v>665</v>
      </c>
    </row>
    <row r="88" spans="1:17">
      <c r="A88" s="306" t="s">
        <v>693</v>
      </c>
      <c r="B88" s="332" t="s">
        <v>694</v>
      </c>
      <c r="C88" s="308" t="s">
        <v>693</v>
      </c>
      <c r="D88" s="307" t="s">
        <v>695</v>
      </c>
      <c r="E88" s="308" t="s">
        <v>647</v>
      </c>
      <c r="F88" s="332" t="s">
        <v>662</v>
      </c>
      <c r="G88" s="308" t="s">
        <v>693</v>
      </c>
      <c r="H88" s="309" t="s">
        <v>393</v>
      </c>
      <c r="N88" s="192" t="s">
        <v>663</v>
      </c>
      <c r="O88" s="192" t="s">
        <v>664</v>
      </c>
      <c r="Q88" s="192" t="s">
        <v>665</v>
      </c>
    </row>
    <row r="89" spans="1:17">
      <c r="A89" s="306" t="s">
        <v>696</v>
      </c>
      <c r="B89" s="332" t="s">
        <v>694</v>
      </c>
      <c r="C89" s="308" t="s">
        <v>696</v>
      </c>
      <c r="D89" s="307" t="s">
        <v>697</v>
      </c>
      <c r="E89" s="308" t="s">
        <v>649</v>
      </c>
      <c r="F89" s="332" t="s">
        <v>662</v>
      </c>
      <c r="G89" s="308" t="s">
        <v>696</v>
      </c>
      <c r="H89" s="309" t="s">
        <v>393</v>
      </c>
      <c r="N89" s="192" t="s">
        <v>663</v>
      </c>
      <c r="O89" s="192" t="s">
        <v>664</v>
      </c>
      <c r="Q89" s="192" t="s">
        <v>665</v>
      </c>
    </row>
    <row r="90" spans="1:17">
      <c r="A90" s="306" t="s">
        <v>698</v>
      </c>
      <c r="B90" s="332" t="s">
        <v>694</v>
      </c>
      <c r="C90" s="308" t="s">
        <v>698</v>
      </c>
      <c r="D90" s="307" t="s">
        <v>699</v>
      </c>
      <c r="E90" s="308" t="s">
        <v>650</v>
      </c>
      <c r="F90" s="332" t="s">
        <v>662</v>
      </c>
      <c r="G90" s="308" t="s">
        <v>698</v>
      </c>
      <c r="H90" s="309" t="s">
        <v>393</v>
      </c>
      <c r="N90" s="192" t="s">
        <v>663</v>
      </c>
      <c r="O90" s="192" t="s">
        <v>664</v>
      </c>
      <c r="Q90" s="192" t="s">
        <v>665</v>
      </c>
    </row>
    <row r="91" spans="1:17">
      <c r="A91" s="306" t="s">
        <v>700</v>
      </c>
      <c r="B91" s="332" t="s">
        <v>694</v>
      </c>
      <c r="C91" s="308" t="s">
        <v>700</v>
      </c>
      <c r="D91" s="307" t="s">
        <v>701</v>
      </c>
      <c r="E91" s="308" t="s">
        <v>653</v>
      </c>
      <c r="F91" s="332" t="s">
        <v>662</v>
      </c>
      <c r="G91" s="308" t="s">
        <v>700</v>
      </c>
      <c r="H91" s="309" t="s">
        <v>393</v>
      </c>
      <c r="N91" s="192" t="s">
        <v>663</v>
      </c>
      <c r="O91" s="192" t="s">
        <v>664</v>
      </c>
      <c r="Q91" s="192" t="s">
        <v>665</v>
      </c>
    </row>
    <row r="92" spans="1:17" s="27" customFormat="1">
      <c r="A92" s="40" t="s">
        <v>702</v>
      </c>
      <c r="B92" s="333" t="s">
        <v>703</v>
      </c>
      <c r="C92" s="41" t="s">
        <v>702</v>
      </c>
      <c r="D92" s="310" t="s">
        <v>704</v>
      </c>
      <c r="E92" s="41" t="s">
        <v>702</v>
      </c>
      <c r="F92" s="333" t="s">
        <v>705</v>
      </c>
      <c r="G92" s="41" t="s">
        <v>702</v>
      </c>
      <c r="H92" s="42" t="s">
        <v>399</v>
      </c>
      <c r="O92" s="27" t="s">
        <v>664</v>
      </c>
      <c r="P92" s="27" t="s">
        <v>706</v>
      </c>
      <c r="Q92" s="27" t="s">
        <v>665</v>
      </c>
    </row>
    <row r="93" spans="1:17" s="27" customFormat="1">
      <c r="A93" s="40" t="s">
        <v>707</v>
      </c>
      <c r="B93" s="333" t="s">
        <v>703</v>
      </c>
      <c r="C93" s="41" t="s">
        <v>707</v>
      </c>
      <c r="D93" s="310" t="s">
        <v>708</v>
      </c>
      <c r="E93" s="41" t="s">
        <v>707</v>
      </c>
      <c r="F93" s="333" t="s">
        <v>705</v>
      </c>
      <c r="G93" s="41" t="s">
        <v>707</v>
      </c>
      <c r="H93" s="42" t="s">
        <v>399</v>
      </c>
      <c r="O93" s="27" t="s">
        <v>664</v>
      </c>
      <c r="P93" s="27" t="s">
        <v>706</v>
      </c>
      <c r="Q93" s="27" t="s">
        <v>665</v>
      </c>
    </row>
    <row r="94" spans="1:17">
      <c r="A94" s="40" t="s">
        <v>709</v>
      </c>
      <c r="B94" s="333" t="s">
        <v>710</v>
      </c>
      <c r="C94" s="41" t="s">
        <v>709</v>
      </c>
      <c r="D94" s="310" t="s">
        <v>711</v>
      </c>
      <c r="E94" s="41" t="s">
        <v>709</v>
      </c>
      <c r="F94" s="333" t="s">
        <v>705</v>
      </c>
      <c r="G94" s="41" t="s">
        <v>709</v>
      </c>
      <c r="H94" s="42" t="s">
        <v>399</v>
      </c>
      <c r="O94" s="3" t="s">
        <v>664</v>
      </c>
      <c r="P94" s="3" t="s">
        <v>706</v>
      </c>
      <c r="Q94" s="3" t="s">
        <v>665</v>
      </c>
    </row>
    <row r="95" spans="1:17">
      <c r="A95" s="40" t="s">
        <v>712</v>
      </c>
      <c r="B95" s="333" t="s">
        <v>710</v>
      </c>
      <c r="C95" s="41" t="s">
        <v>712</v>
      </c>
      <c r="D95" s="310" t="s">
        <v>713</v>
      </c>
      <c r="E95" s="41" t="s">
        <v>712</v>
      </c>
      <c r="F95" s="333" t="s">
        <v>705</v>
      </c>
      <c r="G95" s="41" t="s">
        <v>712</v>
      </c>
      <c r="H95" s="42" t="s">
        <v>399</v>
      </c>
      <c r="O95" s="3" t="s">
        <v>664</v>
      </c>
      <c r="P95" s="3" t="s">
        <v>706</v>
      </c>
      <c r="Q95" s="3" t="s">
        <v>665</v>
      </c>
    </row>
    <row r="96" spans="1:17">
      <c r="A96" s="40" t="s">
        <v>714</v>
      </c>
      <c r="B96" s="333" t="s">
        <v>710</v>
      </c>
      <c r="C96" s="41" t="s">
        <v>714</v>
      </c>
      <c r="D96" s="310" t="s">
        <v>685</v>
      </c>
      <c r="E96" s="41" t="s">
        <v>714</v>
      </c>
      <c r="F96" s="333" t="s">
        <v>705</v>
      </c>
      <c r="G96" s="41" t="s">
        <v>714</v>
      </c>
      <c r="H96" s="42" t="s">
        <v>399</v>
      </c>
      <c r="O96" s="3" t="s">
        <v>664</v>
      </c>
      <c r="P96" s="3" t="s">
        <v>706</v>
      </c>
      <c r="Q96" s="3" t="s">
        <v>665</v>
      </c>
    </row>
    <row r="97" spans="1:17">
      <c r="A97" s="40" t="s">
        <v>715</v>
      </c>
      <c r="B97" s="333" t="s">
        <v>418</v>
      </c>
      <c r="C97" s="41" t="s">
        <v>715</v>
      </c>
      <c r="D97" s="310" t="s">
        <v>716</v>
      </c>
      <c r="E97" s="41" t="s">
        <v>715</v>
      </c>
      <c r="F97" s="333" t="s">
        <v>705</v>
      </c>
      <c r="G97" s="41" t="s">
        <v>715</v>
      </c>
      <c r="H97" s="42" t="s">
        <v>399</v>
      </c>
      <c r="O97" s="3" t="s">
        <v>664</v>
      </c>
      <c r="P97" s="3" t="s">
        <v>706</v>
      </c>
      <c r="Q97" s="3" t="s">
        <v>665</v>
      </c>
    </row>
    <row r="98" spans="1:17">
      <c r="A98" s="40" t="s">
        <v>717</v>
      </c>
      <c r="B98" s="333" t="s">
        <v>418</v>
      </c>
      <c r="C98" s="41" t="s">
        <v>717</v>
      </c>
      <c r="D98" s="310" t="s">
        <v>718</v>
      </c>
      <c r="E98" s="41" t="s">
        <v>717</v>
      </c>
      <c r="F98" s="333" t="s">
        <v>705</v>
      </c>
      <c r="G98" s="41" t="s">
        <v>717</v>
      </c>
      <c r="H98" s="42" t="s">
        <v>399</v>
      </c>
      <c r="O98" s="3" t="s">
        <v>664</v>
      </c>
      <c r="P98" s="3" t="s">
        <v>706</v>
      </c>
      <c r="Q98" s="3" t="s">
        <v>665</v>
      </c>
    </row>
    <row r="99" spans="1:17">
      <c r="A99" s="40" t="s">
        <v>719</v>
      </c>
      <c r="B99" s="333" t="s">
        <v>418</v>
      </c>
      <c r="C99" s="41" t="s">
        <v>719</v>
      </c>
      <c r="D99" s="41" t="s">
        <v>685</v>
      </c>
      <c r="E99" s="41" t="s">
        <v>719</v>
      </c>
      <c r="F99" s="333" t="s">
        <v>705</v>
      </c>
      <c r="G99" s="41" t="s">
        <v>719</v>
      </c>
      <c r="H99" s="42" t="s">
        <v>399</v>
      </c>
      <c r="O99" s="3" t="s">
        <v>664</v>
      </c>
      <c r="P99" s="3" t="s">
        <v>706</v>
      </c>
      <c r="Q99" s="3" t="s">
        <v>665</v>
      </c>
    </row>
    <row r="100" spans="1:17">
      <c r="A100" s="40" t="s">
        <v>720</v>
      </c>
      <c r="B100" s="333" t="s">
        <v>721</v>
      </c>
      <c r="C100" s="41" t="s">
        <v>720</v>
      </c>
      <c r="D100" s="41" t="s">
        <v>722</v>
      </c>
      <c r="E100" s="41" t="s">
        <v>720</v>
      </c>
      <c r="F100" s="333" t="s">
        <v>705</v>
      </c>
      <c r="G100" s="41" t="s">
        <v>720</v>
      </c>
      <c r="H100" s="42" t="s">
        <v>399</v>
      </c>
      <c r="O100" s="3" t="s">
        <v>664</v>
      </c>
      <c r="P100" s="3" t="s">
        <v>706</v>
      </c>
      <c r="Q100" s="3" t="s">
        <v>665</v>
      </c>
    </row>
    <row r="101" spans="1:17">
      <c r="A101" s="40" t="s">
        <v>723</v>
      </c>
      <c r="B101" s="333" t="s">
        <v>721</v>
      </c>
      <c r="C101" s="41" t="s">
        <v>723</v>
      </c>
      <c r="D101" s="41" t="s">
        <v>724</v>
      </c>
      <c r="E101" s="41" t="s">
        <v>723</v>
      </c>
      <c r="F101" s="333" t="s">
        <v>705</v>
      </c>
      <c r="G101" s="41" t="s">
        <v>723</v>
      </c>
      <c r="H101" s="42" t="s">
        <v>399</v>
      </c>
      <c r="O101" s="3" t="s">
        <v>664</v>
      </c>
      <c r="P101" s="3" t="s">
        <v>706</v>
      </c>
      <c r="Q101" s="3" t="s">
        <v>665</v>
      </c>
    </row>
    <row r="102" spans="1:17">
      <c r="A102" s="40" t="s">
        <v>725</v>
      </c>
      <c r="B102" s="333" t="s">
        <v>721</v>
      </c>
      <c r="C102" s="41" t="s">
        <v>725</v>
      </c>
      <c r="D102" s="41" t="s">
        <v>726</v>
      </c>
      <c r="E102" s="41" t="s">
        <v>725</v>
      </c>
      <c r="F102" s="333" t="s">
        <v>705</v>
      </c>
      <c r="G102" s="41" t="s">
        <v>725</v>
      </c>
      <c r="H102" s="42" t="s">
        <v>399</v>
      </c>
      <c r="O102" s="3" t="s">
        <v>664</v>
      </c>
      <c r="P102" s="3" t="s">
        <v>706</v>
      </c>
      <c r="Q102" s="3" t="s">
        <v>665</v>
      </c>
    </row>
    <row r="103" spans="1:17">
      <c r="A103" s="40" t="s">
        <v>727</v>
      </c>
      <c r="B103" s="333" t="s">
        <v>728</v>
      </c>
      <c r="C103" s="41" t="s">
        <v>727</v>
      </c>
      <c r="D103" s="41" t="s">
        <v>729</v>
      </c>
      <c r="E103" s="41" t="s">
        <v>727</v>
      </c>
      <c r="F103" s="333" t="s">
        <v>705</v>
      </c>
      <c r="G103" s="41" t="s">
        <v>727</v>
      </c>
      <c r="H103" s="42" t="s">
        <v>399</v>
      </c>
      <c r="O103" s="3" t="s">
        <v>664</v>
      </c>
      <c r="P103" s="3" t="s">
        <v>706</v>
      </c>
      <c r="Q103" s="3" t="s">
        <v>665</v>
      </c>
    </row>
    <row r="104" spans="1:17">
      <c r="A104" s="345" t="s">
        <v>730</v>
      </c>
      <c r="B104" s="346" t="s">
        <v>731</v>
      </c>
      <c r="C104" s="347" t="s">
        <v>730</v>
      </c>
      <c r="D104" s="347" t="s">
        <v>732</v>
      </c>
      <c r="E104" s="347" t="s">
        <v>730</v>
      </c>
      <c r="F104" s="346" t="s">
        <v>733</v>
      </c>
      <c r="G104" s="347" t="s">
        <v>730</v>
      </c>
      <c r="H104" s="348" t="s">
        <v>403</v>
      </c>
      <c r="O104" s="210" t="s">
        <v>664</v>
      </c>
      <c r="P104" s="210" t="s">
        <v>706</v>
      </c>
      <c r="Q104" s="210" t="s">
        <v>665</v>
      </c>
    </row>
    <row r="105" spans="1:17">
      <c r="A105" s="345" t="s">
        <v>734</v>
      </c>
      <c r="B105" s="346" t="s">
        <v>416</v>
      </c>
      <c r="C105" s="347" t="s">
        <v>734</v>
      </c>
      <c r="D105" s="347" t="s">
        <v>735</v>
      </c>
      <c r="E105" s="347" t="s">
        <v>734</v>
      </c>
      <c r="F105" s="346" t="s">
        <v>733</v>
      </c>
      <c r="G105" s="347" t="s">
        <v>734</v>
      </c>
      <c r="H105" s="348" t="s">
        <v>403</v>
      </c>
      <c r="O105" s="210" t="s">
        <v>664</v>
      </c>
      <c r="P105" s="210" t="s">
        <v>706</v>
      </c>
      <c r="Q105" s="210" t="s">
        <v>665</v>
      </c>
    </row>
    <row r="106" spans="1:17">
      <c r="A106" s="345" t="s">
        <v>736</v>
      </c>
      <c r="B106" s="346" t="s">
        <v>416</v>
      </c>
      <c r="C106" s="347" t="s">
        <v>736</v>
      </c>
      <c r="D106" s="347" t="s">
        <v>737</v>
      </c>
      <c r="E106" s="347" t="s">
        <v>736</v>
      </c>
      <c r="F106" s="346" t="s">
        <v>733</v>
      </c>
      <c r="G106" s="347" t="s">
        <v>736</v>
      </c>
      <c r="H106" s="348" t="s">
        <v>403</v>
      </c>
      <c r="O106" s="210" t="s">
        <v>664</v>
      </c>
      <c r="P106" s="210" t="s">
        <v>706</v>
      </c>
      <c r="Q106" s="210" t="s">
        <v>665</v>
      </c>
    </row>
    <row r="107" spans="1:17">
      <c r="A107" s="345" t="s">
        <v>738</v>
      </c>
      <c r="B107" s="346" t="s">
        <v>739</v>
      </c>
      <c r="C107" s="347" t="s">
        <v>738</v>
      </c>
      <c r="D107" s="347" t="s">
        <v>740</v>
      </c>
      <c r="E107" s="347" t="s">
        <v>734</v>
      </c>
      <c r="F107" s="346" t="s">
        <v>733</v>
      </c>
      <c r="G107" s="347" t="s">
        <v>738</v>
      </c>
      <c r="H107" s="348" t="s">
        <v>403</v>
      </c>
      <c r="O107" s="210" t="s">
        <v>664</v>
      </c>
      <c r="P107" s="210" t="s">
        <v>706</v>
      </c>
      <c r="Q107" s="210" t="s">
        <v>665</v>
      </c>
    </row>
    <row r="108" spans="1:17">
      <c r="A108" s="349" t="s">
        <v>741</v>
      </c>
      <c r="B108" s="350" t="s">
        <v>739</v>
      </c>
      <c r="C108" s="351" t="s">
        <v>741</v>
      </c>
      <c r="D108" s="351" t="s">
        <v>742</v>
      </c>
      <c r="E108" s="351" t="s">
        <v>736</v>
      </c>
      <c r="F108" s="350" t="s">
        <v>733</v>
      </c>
      <c r="G108" s="351" t="s">
        <v>741</v>
      </c>
      <c r="H108" s="352" t="s">
        <v>403</v>
      </c>
      <c r="O108" s="210" t="s">
        <v>664</v>
      </c>
      <c r="P108" s="210" t="s">
        <v>706</v>
      </c>
      <c r="Q108" s="210" t="s">
        <v>665</v>
      </c>
    </row>
    <row r="110" spans="1:17">
      <c r="A110" s="1" t="s">
        <v>743</v>
      </c>
      <c r="B110" s="1" t="s">
        <v>744</v>
      </c>
    </row>
    <row r="111" spans="1:17">
      <c r="A111" s="302" t="s">
        <v>529</v>
      </c>
      <c r="B111" s="51" t="s">
        <v>108</v>
      </c>
      <c r="C111" s="302" t="s">
        <v>529</v>
      </c>
      <c r="D111" s="12" t="s">
        <v>530</v>
      </c>
      <c r="E111" s="302" t="s">
        <v>529</v>
      </c>
      <c r="F111" s="56" t="s">
        <v>531</v>
      </c>
      <c r="G111" s="302" t="s">
        <v>529</v>
      </c>
      <c r="H111" s="303" t="s">
        <v>532</v>
      </c>
      <c r="I111" s="1"/>
      <c r="J111" s="1"/>
      <c r="K111" s="1"/>
      <c r="L111" s="1"/>
      <c r="M111" s="1"/>
      <c r="N111" s="1"/>
    </row>
    <row r="112" spans="1:17">
      <c r="A112" s="304" t="s">
        <v>46</v>
      </c>
      <c r="B112" s="305" t="s">
        <v>46</v>
      </c>
      <c r="C112" s="305" t="s">
        <v>46</v>
      </c>
      <c r="D112" s="305" t="s">
        <v>46</v>
      </c>
      <c r="E112" s="305" t="s">
        <v>46</v>
      </c>
      <c r="F112" s="20" t="s">
        <v>46</v>
      </c>
      <c r="G112" s="305" t="s">
        <v>46</v>
      </c>
      <c r="H112" s="21" t="s">
        <v>46</v>
      </c>
      <c r="I112" s="1"/>
      <c r="J112" s="1"/>
      <c r="K112" s="1"/>
      <c r="L112" s="1"/>
      <c r="M112" s="1"/>
      <c r="N112" s="1"/>
    </row>
    <row r="113" spans="1:19">
      <c r="A113" s="306" t="s">
        <v>118</v>
      </c>
      <c r="B113" s="332" t="s">
        <v>197</v>
      </c>
      <c r="C113" s="308" t="s">
        <v>118</v>
      </c>
      <c r="D113" s="307" t="s">
        <v>198</v>
      </c>
      <c r="E113" s="308" t="s">
        <v>118</v>
      </c>
      <c r="F113" s="332" t="s">
        <v>745</v>
      </c>
      <c r="G113" s="308" t="s">
        <v>118</v>
      </c>
      <c r="H113" s="309" t="s">
        <v>111</v>
      </c>
      <c r="S113" s="192" t="s">
        <v>136</v>
      </c>
    </row>
    <row r="114" spans="1:19">
      <c r="A114" s="306" t="s">
        <v>746</v>
      </c>
      <c r="B114" s="332" t="s">
        <v>197</v>
      </c>
      <c r="C114" s="308" t="s">
        <v>746</v>
      </c>
      <c r="D114" s="307" t="s">
        <v>747</v>
      </c>
      <c r="E114" s="308" t="s">
        <v>746</v>
      </c>
      <c r="F114" s="332" t="s">
        <v>745</v>
      </c>
      <c r="G114" s="308" t="s">
        <v>746</v>
      </c>
      <c r="H114" s="309" t="s">
        <v>111</v>
      </c>
      <c r="S114" s="192" t="s">
        <v>136</v>
      </c>
    </row>
    <row r="115" spans="1:19">
      <c r="A115" s="306" t="s">
        <v>120</v>
      </c>
      <c r="B115" s="332" t="s">
        <v>197</v>
      </c>
      <c r="C115" s="308" t="s">
        <v>120</v>
      </c>
      <c r="D115" s="307" t="s">
        <v>200</v>
      </c>
      <c r="E115" s="308" t="s">
        <v>120</v>
      </c>
      <c r="F115" s="332" t="s">
        <v>745</v>
      </c>
      <c r="G115" s="308" t="s">
        <v>120</v>
      </c>
      <c r="H115" s="309" t="s">
        <v>111</v>
      </c>
      <c r="S115" s="192" t="s">
        <v>136</v>
      </c>
    </row>
    <row r="116" spans="1:19">
      <c r="A116" s="306" t="s">
        <v>748</v>
      </c>
      <c r="B116" s="332" t="s">
        <v>749</v>
      </c>
      <c r="C116" s="306" t="s">
        <v>748</v>
      </c>
      <c r="D116" s="307" t="s">
        <v>750</v>
      </c>
      <c r="E116" s="306" t="s">
        <v>748</v>
      </c>
      <c r="F116" s="332" t="s">
        <v>745</v>
      </c>
      <c r="G116" s="306" t="s">
        <v>748</v>
      </c>
      <c r="H116" s="309" t="s">
        <v>111</v>
      </c>
      <c r="S116" s="192" t="s">
        <v>136</v>
      </c>
    </row>
    <row r="117" spans="1:19">
      <c r="A117" s="306" t="s">
        <v>751</v>
      </c>
      <c r="B117" s="332" t="s">
        <v>749</v>
      </c>
      <c r="C117" s="306" t="s">
        <v>751</v>
      </c>
      <c r="D117" s="307" t="s">
        <v>752</v>
      </c>
      <c r="E117" s="306" t="s">
        <v>751</v>
      </c>
      <c r="F117" s="332" t="s">
        <v>745</v>
      </c>
      <c r="G117" s="306" t="s">
        <v>751</v>
      </c>
      <c r="H117" s="309" t="s">
        <v>111</v>
      </c>
      <c r="S117" s="192" t="s">
        <v>136</v>
      </c>
    </row>
    <row r="118" spans="1:19">
      <c r="A118" s="306" t="s">
        <v>753</v>
      </c>
      <c r="B118" s="332" t="s">
        <v>749</v>
      </c>
      <c r="C118" s="306" t="s">
        <v>753</v>
      </c>
      <c r="D118" s="307" t="s">
        <v>754</v>
      </c>
      <c r="E118" s="306" t="s">
        <v>753</v>
      </c>
      <c r="F118" s="332" t="s">
        <v>745</v>
      </c>
      <c r="G118" s="306" t="s">
        <v>753</v>
      </c>
      <c r="H118" s="309" t="s">
        <v>111</v>
      </c>
      <c r="S118" s="192" t="s">
        <v>136</v>
      </c>
    </row>
    <row r="119" spans="1:19">
      <c r="A119" s="306" t="s">
        <v>755</v>
      </c>
      <c r="B119" s="332" t="s">
        <v>749</v>
      </c>
      <c r="C119" s="306" t="s">
        <v>755</v>
      </c>
      <c r="D119" s="306" t="s">
        <v>756</v>
      </c>
      <c r="E119" s="306" t="s">
        <v>755</v>
      </c>
      <c r="F119" s="332" t="s">
        <v>745</v>
      </c>
      <c r="G119" s="306" t="s">
        <v>755</v>
      </c>
      <c r="H119" s="309" t="s">
        <v>111</v>
      </c>
      <c r="S119" s="192" t="s">
        <v>136</v>
      </c>
    </row>
    <row r="120" spans="1:19">
      <c r="A120" s="306" t="s">
        <v>757</v>
      </c>
      <c r="B120" s="332" t="s">
        <v>749</v>
      </c>
      <c r="C120" s="306" t="s">
        <v>757</v>
      </c>
      <c r="D120" s="307" t="s">
        <v>669</v>
      </c>
      <c r="E120" s="306" t="s">
        <v>757</v>
      </c>
      <c r="F120" s="332" t="s">
        <v>745</v>
      </c>
      <c r="G120" s="306" t="s">
        <v>757</v>
      </c>
      <c r="H120" s="309" t="s">
        <v>111</v>
      </c>
      <c r="S120" s="192" t="s">
        <v>136</v>
      </c>
    </row>
    <row r="121" spans="1:19">
      <c r="A121" s="306" t="s">
        <v>758</v>
      </c>
      <c r="B121" s="332" t="s">
        <v>201</v>
      </c>
      <c r="C121" s="306" t="s">
        <v>758</v>
      </c>
      <c r="D121" s="307" t="s">
        <v>759</v>
      </c>
      <c r="E121" s="306" t="s">
        <v>758</v>
      </c>
      <c r="F121" s="332" t="s">
        <v>745</v>
      </c>
      <c r="G121" s="306" t="s">
        <v>758</v>
      </c>
      <c r="H121" s="309" t="s">
        <v>111</v>
      </c>
      <c r="S121" s="192" t="s">
        <v>136</v>
      </c>
    </row>
    <row r="122" spans="1:19">
      <c r="A122" s="306" t="s">
        <v>760</v>
      </c>
      <c r="B122" s="332" t="s">
        <v>201</v>
      </c>
      <c r="C122" s="306" t="s">
        <v>760</v>
      </c>
      <c r="D122" s="307" t="s">
        <v>761</v>
      </c>
      <c r="E122" s="306" t="s">
        <v>760</v>
      </c>
      <c r="F122" s="332" t="s">
        <v>745</v>
      </c>
      <c r="G122" s="306" t="s">
        <v>760</v>
      </c>
      <c r="H122" s="309" t="s">
        <v>111</v>
      </c>
      <c r="S122" s="192" t="s">
        <v>136</v>
      </c>
    </row>
    <row r="123" spans="1:19">
      <c r="A123" s="306" t="s">
        <v>122</v>
      </c>
      <c r="B123" s="332" t="s">
        <v>201</v>
      </c>
      <c r="C123" s="306" t="s">
        <v>122</v>
      </c>
      <c r="D123" s="306" t="s">
        <v>202</v>
      </c>
      <c r="E123" s="306" t="s">
        <v>122</v>
      </c>
      <c r="F123" s="332" t="s">
        <v>745</v>
      </c>
      <c r="G123" s="306" t="s">
        <v>122</v>
      </c>
      <c r="H123" s="309" t="s">
        <v>111</v>
      </c>
      <c r="S123" s="192" t="s">
        <v>136</v>
      </c>
    </row>
    <row r="124" spans="1:19">
      <c r="A124" s="306" t="s">
        <v>762</v>
      </c>
      <c r="B124" s="306" t="s">
        <v>203</v>
      </c>
      <c r="C124" s="306" t="s">
        <v>762</v>
      </c>
      <c r="D124" s="306" t="s">
        <v>763</v>
      </c>
      <c r="E124" s="306" t="s">
        <v>762</v>
      </c>
      <c r="F124" s="332" t="s">
        <v>745</v>
      </c>
      <c r="G124" s="306" t="s">
        <v>762</v>
      </c>
      <c r="H124" s="309" t="s">
        <v>111</v>
      </c>
      <c r="S124" s="192" t="s">
        <v>136</v>
      </c>
    </row>
    <row r="125" spans="1:19">
      <c r="A125" s="306" t="s">
        <v>124</v>
      </c>
      <c r="B125" s="306" t="s">
        <v>203</v>
      </c>
      <c r="C125" s="306" t="s">
        <v>124</v>
      </c>
      <c r="D125" s="306" t="s">
        <v>204</v>
      </c>
      <c r="E125" s="306" t="s">
        <v>124</v>
      </c>
      <c r="F125" s="332" t="s">
        <v>745</v>
      </c>
      <c r="G125" s="306" t="s">
        <v>124</v>
      </c>
      <c r="H125" s="309" t="s">
        <v>111</v>
      </c>
      <c r="S125" s="192" t="s">
        <v>136</v>
      </c>
    </row>
    <row r="126" spans="1:19">
      <c r="A126" s="306" t="s">
        <v>126</v>
      </c>
      <c r="B126" s="306" t="s">
        <v>203</v>
      </c>
      <c r="C126" s="306" t="s">
        <v>126</v>
      </c>
      <c r="D126" s="307" t="s">
        <v>205</v>
      </c>
      <c r="E126" s="306" t="s">
        <v>126</v>
      </c>
      <c r="F126" s="332" t="s">
        <v>745</v>
      </c>
      <c r="G126" s="306" t="s">
        <v>126</v>
      </c>
      <c r="H126" s="309" t="s">
        <v>111</v>
      </c>
      <c r="S126" s="192" t="s">
        <v>136</v>
      </c>
    </row>
    <row r="127" spans="1:19">
      <c r="A127" s="306" t="s">
        <v>764</v>
      </c>
      <c r="B127" s="306" t="s">
        <v>203</v>
      </c>
      <c r="C127" s="306" t="s">
        <v>764</v>
      </c>
      <c r="D127" s="307" t="s">
        <v>765</v>
      </c>
      <c r="E127" s="306" t="s">
        <v>764</v>
      </c>
      <c r="F127" s="332" t="s">
        <v>745</v>
      </c>
      <c r="G127" s="306" t="s">
        <v>764</v>
      </c>
      <c r="H127" s="309" t="s">
        <v>111</v>
      </c>
      <c r="S127" s="192" t="s">
        <v>136</v>
      </c>
    </row>
    <row r="128" spans="1:19">
      <c r="A128" s="306" t="s">
        <v>766</v>
      </c>
      <c r="B128" s="306" t="s">
        <v>203</v>
      </c>
      <c r="C128" s="306" t="s">
        <v>766</v>
      </c>
      <c r="D128" s="307" t="s">
        <v>767</v>
      </c>
      <c r="E128" s="306" t="s">
        <v>766</v>
      </c>
      <c r="F128" s="332" t="s">
        <v>745</v>
      </c>
      <c r="G128" s="306" t="s">
        <v>766</v>
      </c>
      <c r="H128" s="309" t="s">
        <v>111</v>
      </c>
      <c r="S128" s="192" t="s">
        <v>136</v>
      </c>
    </row>
    <row r="129" spans="1:22">
      <c r="A129" s="306" t="s">
        <v>768</v>
      </c>
      <c r="B129" s="332" t="s">
        <v>769</v>
      </c>
      <c r="C129" s="306" t="s">
        <v>768</v>
      </c>
      <c r="D129" s="307" t="s">
        <v>770</v>
      </c>
      <c r="E129" s="306" t="s">
        <v>768</v>
      </c>
      <c r="F129" s="332" t="s">
        <v>745</v>
      </c>
      <c r="G129" s="306" t="s">
        <v>768</v>
      </c>
      <c r="H129" s="309" t="s">
        <v>111</v>
      </c>
      <c r="S129" s="192" t="s">
        <v>136</v>
      </c>
    </row>
    <row r="130" spans="1:22">
      <c r="A130" s="306" t="s">
        <v>771</v>
      </c>
      <c r="B130" s="332" t="s">
        <v>769</v>
      </c>
      <c r="C130" s="306" t="s">
        <v>771</v>
      </c>
      <c r="D130" s="307" t="s">
        <v>772</v>
      </c>
      <c r="E130" s="306" t="s">
        <v>771</v>
      </c>
      <c r="F130" s="332" t="s">
        <v>745</v>
      </c>
      <c r="G130" s="306" t="s">
        <v>771</v>
      </c>
      <c r="H130" s="309" t="s">
        <v>111</v>
      </c>
      <c r="S130" s="192" t="s">
        <v>136</v>
      </c>
    </row>
    <row r="131" spans="1:22">
      <c r="A131" s="306" t="s">
        <v>773</v>
      </c>
      <c r="B131" s="332" t="s">
        <v>769</v>
      </c>
      <c r="C131" s="306" t="s">
        <v>773</v>
      </c>
      <c r="D131" s="307" t="s">
        <v>774</v>
      </c>
      <c r="E131" s="306" t="s">
        <v>773</v>
      </c>
      <c r="F131" s="332" t="s">
        <v>745</v>
      </c>
      <c r="G131" s="306" t="s">
        <v>773</v>
      </c>
      <c r="H131" s="309" t="s">
        <v>111</v>
      </c>
      <c r="S131" s="192" t="s">
        <v>136</v>
      </c>
    </row>
    <row r="132" spans="1:22">
      <c r="A132" s="306" t="s">
        <v>775</v>
      </c>
      <c r="B132" s="332" t="s">
        <v>206</v>
      </c>
      <c r="C132" s="306" t="s">
        <v>775</v>
      </c>
      <c r="D132" s="307" t="s">
        <v>776</v>
      </c>
      <c r="E132" s="306" t="s">
        <v>775</v>
      </c>
      <c r="F132" s="332" t="s">
        <v>745</v>
      </c>
      <c r="G132" s="306" t="s">
        <v>775</v>
      </c>
      <c r="H132" s="309" t="s">
        <v>111</v>
      </c>
      <c r="S132" s="192" t="s">
        <v>136</v>
      </c>
    </row>
    <row r="133" spans="1:22">
      <c r="A133" s="306" t="s">
        <v>127</v>
      </c>
      <c r="B133" s="332" t="s">
        <v>206</v>
      </c>
      <c r="C133" s="306" t="s">
        <v>127</v>
      </c>
      <c r="D133" s="307" t="s">
        <v>207</v>
      </c>
      <c r="E133" s="306" t="s">
        <v>127</v>
      </c>
      <c r="F133" s="332" t="s">
        <v>745</v>
      </c>
      <c r="G133" s="306" t="s">
        <v>127</v>
      </c>
      <c r="H133" s="309" t="s">
        <v>111</v>
      </c>
      <c r="S133" s="192" t="s">
        <v>136</v>
      </c>
    </row>
    <row r="134" spans="1:22">
      <c r="A134" s="306" t="s">
        <v>777</v>
      </c>
      <c r="B134" s="332" t="s">
        <v>206</v>
      </c>
      <c r="C134" s="306" t="s">
        <v>777</v>
      </c>
      <c r="D134" s="307" t="s">
        <v>685</v>
      </c>
      <c r="E134" s="306" t="s">
        <v>777</v>
      </c>
      <c r="F134" s="332" t="s">
        <v>745</v>
      </c>
      <c r="G134" s="306" t="s">
        <v>777</v>
      </c>
      <c r="H134" s="309" t="s">
        <v>111</v>
      </c>
      <c r="S134" s="192" t="s">
        <v>136</v>
      </c>
    </row>
    <row r="135" spans="1:22">
      <c r="A135" s="345" t="s">
        <v>778</v>
      </c>
      <c r="B135" s="346" t="s">
        <v>208</v>
      </c>
      <c r="C135" s="345" t="s">
        <v>778</v>
      </c>
      <c r="D135" s="347" t="s">
        <v>779</v>
      </c>
      <c r="E135" s="345" t="s">
        <v>778</v>
      </c>
      <c r="F135" s="346" t="s">
        <v>780</v>
      </c>
      <c r="G135" s="345" t="s">
        <v>778</v>
      </c>
      <c r="H135" s="348" t="s">
        <v>112</v>
      </c>
      <c r="T135" s="210" t="s">
        <v>781</v>
      </c>
      <c r="U135" s="210" t="s">
        <v>782</v>
      </c>
      <c r="V135" s="210" t="s">
        <v>783</v>
      </c>
    </row>
    <row r="136" spans="1:22">
      <c r="A136" s="345" t="s">
        <v>129</v>
      </c>
      <c r="B136" s="346" t="s">
        <v>208</v>
      </c>
      <c r="C136" s="345" t="s">
        <v>129</v>
      </c>
      <c r="D136" s="347" t="s">
        <v>209</v>
      </c>
      <c r="E136" s="345" t="s">
        <v>129</v>
      </c>
      <c r="F136" s="346" t="s">
        <v>780</v>
      </c>
      <c r="G136" s="345" t="s">
        <v>129</v>
      </c>
      <c r="H136" s="348" t="s">
        <v>112</v>
      </c>
      <c r="T136" s="210" t="s">
        <v>781</v>
      </c>
      <c r="U136" s="210" t="s">
        <v>782</v>
      </c>
      <c r="V136" s="210" t="s">
        <v>783</v>
      </c>
    </row>
    <row r="137" spans="1:22">
      <c r="A137" s="345" t="s">
        <v>784</v>
      </c>
      <c r="B137" s="346" t="s">
        <v>785</v>
      </c>
      <c r="C137" s="345" t="s">
        <v>784</v>
      </c>
      <c r="D137" s="347" t="s">
        <v>786</v>
      </c>
      <c r="E137" s="345" t="s">
        <v>784</v>
      </c>
      <c r="F137" s="346" t="s">
        <v>780</v>
      </c>
      <c r="G137" s="345" t="s">
        <v>784</v>
      </c>
      <c r="H137" s="348" t="s">
        <v>112</v>
      </c>
      <c r="T137" s="210" t="s">
        <v>781</v>
      </c>
      <c r="U137" s="210" t="s">
        <v>782</v>
      </c>
      <c r="V137" s="210" t="s">
        <v>783</v>
      </c>
    </row>
    <row r="138" spans="1:22">
      <c r="A138" s="345" t="s">
        <v>787</v>
      </c>
      <c r="B138" s="346" t="s">
        <v>785</v>
      </c>
      <c r="C138" s="345" t="s">
        <v>787</v>
      </c>
      <c r="D138" s="347" t="s">
        <v>788</v>
      </c>
      <c r="E138" s="345" t="s">
        <v>787</v>
      </c>
      <c r="F138" s="346" t="s">
        <v>780</v>
      </c>
      <c r="G138" s="345" t="s">
        <v>787</v>
      </c>
      <c r="H138" s="348" t="s">
        <v>112</v>
      </c>
      <c r="T138" s="210" t="s">
        <v>781</v>
      </c>
      <c r="U138" s="210" t="s">
        <v>782</v>
      </c>
      <c r="V138" s="210" t="s">
        <v>783</v>
      </c>
    </row>
    <row r="139" spans="1:22">
      <c r="A139" s="345" t="s">
        <v>789</v>
      </c>
      <c r="B139" s="346" t="s">
        <v>790</v>
      </c>
      <c r="C139" s="345" t="s">
        <v>789</v>
      </c>
      <c r="D139" s="347" t="s">
        <v>791</v>
      </c>
      <c r="E139" s="345" t="s">
        <v>789</v>
      </c>
      <c r="F139" s="346" t="s">
        <v>780</v>
      </c>
      <c r="G139" s="345" t="s">
        <v>789</v>
      </c>
      <c r="H139" s="348" t="s">
        <v>112</v>
      </c>
      <c r="T139" s="210" t="s">
        <v>781</v>
      </c>
      <c r="U139" s="210" t="s">
        <v>782</v>
      </c>
      <c r="V139" s="210" t="s">
        <v>783</v>
      </c>
    </row>
    <row r="140" spans="1:22">
      <c r="A140" s="345" t="s">
        <v>792</v>
      </c>
      <c r="B140" s="346" t="s">
        <v>790</v>
      </c>
      <c r="C140" s="345" t="s">
        <v>792</v>
      </c>
      <c r="D140" s="347" t="s">
        <v>793</v>
      </c>
      <c r="E140" s="345" t="s">
        <v>792</v>
      </c>
      <c r="F140" s="346" t="s">
        <v>780</v>
      </c>
      <c r="G140" s="345" t="s">
        <v>792</v>
      </c>
      <c r="H140" s="348" t="s">
        <v>112</v>
      </c>
      <c r="T140" s="210" t="s">
        <v>781</v>
      </c>
      <c r="U140" s="210" t="s">
        <v>782</v>
      </c>
      <c r="V140" s="210" t="s">
        <v>783</v>
      </c>
    </row>
    <row r="141" spans="1:22">
      <c r="A141" s="345" t="s">
        <v>794</v>
      </c>
      <c r="B141" s="346" t="s">
        <v>795</v>
      </c>
      <c r="C141" s="345" t="s">
        <v>794</v>
      </c>
      <c r="D141" s="347" t="s">
        <v>796</v>
      </c>
      <c r="E141" s="345" t="s">
        <v>794</v>
      </c>
      <c r="F141" s="346" t="s">
        <v>780</v>
      </c>
      <c r="G141" s="345" t="s">
        <v>794</v>
      </c>
      <c r="H141" s="348" t="s">
        <v>112</v>
      </c>
      <c r="T141" s="210" t="s">
        <v>781</v>
      </c>
      <c r="U141" s="210" t="s">
        <v>782</v>
      </c>
      <c r="V141" s="210" t="s">
        <v>783</v>
      </c>
    </row>
    <row r="142" spans="1:22">
      <c r="A142" s="345" t="s">
        <v>797</v>
      </c>
      <c r="B142" s="346" t="s">
        <v>795</v>
      </c>
      <c r="C142" s="345" t="s">
        <v>797</v>
      </c>
      <c r="D142" s="347" t="s">
        <v>798</v>
      </c>
      <c r="E142" s="345" t="s">
        <v>797</v>
      </c>
      <c r="F142" s="346" t="s">
        <v>780</v>
      </c>
      <c r="G142" s="345" t="s">
        <v>797</v>
      </c>
      <c r="H142" s="348" t="s">
        <v>112</v>
      </c>
      <c r="T142" s="210" t="s">
        <v>781</v>
      </c>
      <c r="U142" s="210" t="s">
        <v>782</v>
      </c>
      <c r="V142" s="210" t="s">
        <v>783</v>
      </c>
    </row>
    <row r="143" spans="1:22">
      <c r="A143" s="345" t="s">
        <v>799</v>
      </c>
      <c r="B143" s="346" t="s">
        <v>795</v>
      </c>
      <c r="C143" s="345" t="s">
        <v>799</v>
      </c>
      <c r="D143" s="347" t="s">
        <v>800</v>
      </c>
      <c r="E143" s="345" t="s">
        <v>799</v>
      </c>
      <c r="F143" s="346" t="s">
        <v>780</v>
      </c>
      <c r="G143" s="345" t="s">
        <v>799</v>
      </c>
      <c r="H143" s="348" t="s">
        <v>112</v>
      </c>
      <c r="T143" s="210" t="s">
        <v>781</v>
      </c>
      <c r="U143" s="210" t="s">
        <v>782</v>
      </c>
      <c r="V143" s="210" t="s">
        <v>783</v>
      </c>
    </row>
    <row r="144" spans="1:22">
      <c r="A144" s="345" t="s">
        <v>801</v>
      </c>
      <c r="B144" s="346" t="s">
        <v>795</v>
      </c>
      <c r="C144" s="345" t="s">
        <v>801</v>
      </c>
      <c r="D144" s="347" t="s">
        <v>802</v>
      </c>
      <c r="E144" s="345" t="s">
        <v>801</v>
      </c>
      <c r="F144" s="346" t="s">
        <v>780</v>
      </c>
      <c r="G144" s="345" t="s">
        <v>801</v>
      </c>
      <c r="H144" s="348" t="s">
        <v>112</v>
      </c>
      <c r="T144" s="210" t="s">
        <v>781</v>
      </c>
      <c r="U144" s="210" t="s">
        <v>782</v>
      </c>
      <c r="V144" s="210" t="s">
        <v>783</v>
      </c>
    </row>
    <row r="145" spans="1:22">
      <c r="A145" s="345" t="s">
        <v>803</v>
      </c>
      <c r="B145" s="346" t="s">
        <v>795</v>
      </c>
      <c r="C145" s="345" t="s">
        <v>803</v>
      </c>
      <c r="D145" s="347" t="s">
        <v>804</v>
      </c>
      <c r="E145" s="345" t="s">
        <v>803</v>
      </c>
      <c r="F145" s="346" t="s">
        <v>780</v>
      </c>
      <c r="G145" s="345" t="s">
        <v>803</v>
      </c>
      <c r="H145" s="348" t="s">
        <v>112</v>
      </c>
      <c r="T145" s="210" t="s">
        <v>781</v>
      </c>
      <c r="U145" s="210" t="s">
        <v>782</v>
      </c>
      <c r="V145" s="210" t="s">
        <v>783</v>
      </c>
    </row>
    <row r="146" spans="1:22">
      <c r="A146" s="345" t="s">
        <v>805</v>
      </c>
      <c r="B146" s="346" t="s">
        <v>806</v>
      </c>
      <c r="C146" s="345" t="s">
        <v>805</v>
      </c>
      <c r="D146" s="347" t="s">
        <v>807</v>
      </c>
      <c r="E146" s="345" t="s">
        <v>805</v>
      </c>
      <c r="F146" s="346" t="s">
        <v>780</v>
      </c>
      <c r="G146" s="345" t="s">
        <v>805</v>
      </c>
      <c r="H146" s="348" t="s">
        <v>112</v>
      </c>
      <c r="T146" s="210" t="s">
        <v>781</v>
      </c>
      <c r="U146" s="210" t="s">
        <v>782</v>
      </c>
      <c r="V146" s="210" t="s">
        <v>783</v>
      </c>
    </row>
    <row r="148" spans="1:22">
      <c r="A148" s="1" t="s">
        <v>808</v>
      </c>
      <c r="B148" s="1" t="s">
        <v>809</v>
      </c>
    </row>
    <row r="149" spans="1:22">
      <c r="A149" s="302" t="s">
        <v>529</v>
      </c>
      <c r="B149" s="51" t="s">
        <v>108</v>
      </c>
      <c r="C149" s="302" t="s">
        <v>529</v>
      </c>
      <c r="D149" s="12" t="s">
        <v>530</v>
      </c>
      <c r="E149" s="302" t="s">
        <v>529</v>
      </c>
      <c r="F149" s="56" t="s">
        <v>531</v>
      </c>
      <c r="G149" s="302" t="s">
        <v>529</v>
      </c>
      <c r="H149" s="303" t="s">
        <v>532</v>
      </c>
      <c r="I149" s="1"/>
      <c r="J149" s="1"/>
      <c r="K149" s="1"/>
      <c r="L149" s="1"/>
      <c r="M149" s="1"/>
      <c r="N149" s="1"/>
    </row>
    <row r="150" spans="1:22">
      <c r="A150" s="304" t="s">
        <v>46</v>
      </c>
      <c r="B150" s="305" t="s">
        <v>46</v>
      </c>
      <c r="C150" s="305" t="s">
        <v>46</v>
      </c>
      <c r="D150" s="305" t="s">
        <v>46</v>
      </c>
      <c r="E150" s="305" t="s">
        <v>46</v>
      </c>
      <c r="F150" s="20" t="s">
        <v>46</v>
      </c>
      <c r="G150" s="305" t="s">
        <v>46</v>
      </c>
      <c r="H150" s="21" t="s">
        <v>46</v>
      </c>
      <c r="I150" s="1"/>
      <c r="J150" s="1"/>
      <c r="K150" s="1"/>
      <c r="L150" s="1"/>
      <c r="M150" s="1"/>
      <c r="N150" s="1"/>
    </row>
    <row r="151" spans="1:22">
      <c r="A151" s="306" t="s">
        <v>810</v>
      </c>
      <c r="B151" s="332" t="s">
        <v>811</v>
      </c>
      <c r="C151" s="308" t="s">
        <v>810</v>
      </c>
      <c r="D151" s="307" t="s">
        <v>812</v>
      </c>
      <c r="E151" s="308" t="s">
        <v>810</v>
      </c>
      <c r="F151" s="332" t="s">
        <v>813</v>
      </c>
      <c r="G151" s="308" t="s">
        <v>810</v>
      </c>
      <c r="H151" s="309" t="s">
        <v>491</v>
      </c>
      <c r="R151" s="192" t="s">
        <v>136</v>
      </c>
    </row>
    <row r="152" spans="1:22">
      <c r="A152" s="306" t="s">
        <v>814</v>
      </c>
      <c r="B152" s="332" t="s">
        <v>811</v>
      </c>
      <c r="C152" s="308" t="s">
        <v>814</v>
      </c>
      <c r="D152" s="307" t="s">
        <v>815</v>
      </c>
      <c r="E152" s="308" t="s">
        <v>814</v>
      </c>
      <c r="F152" s="332" t="s">
        <v>813</v>
      </c>
      <c r="G152" s="308" t="s">
        <v>814</v>
      </c>
      <c r="H152" s="309" t="s">
        <v>491</v>
      </c>
      <c r="R152" s="192" t="s">
        <v>136</v>
      </c>
    </row>
    <row r="153" spans="1:22">
      <c r="A153" s="306" t="s">
        <v>816</v>
      </c>
      <c r="B153" s="332" t="s">
        <v>811</v>
      </c>
      <c r="C153" s="308" t="s">
        <v>816</v>
      </c>
      <c r="D153" s="307" t="s">
        <v>817</v>
      </c>
      <c r="E153" s="308" t="s">
        <v>816</v>
      </c>
      <c r="F153" s="332" t="s">
        <v>813</v>
      </c>
      <c r="G153" s="308" t="s">
        <v>816</v>
      </c>
      <c r="H153" s="309" t="s">
        <v>491</v>
      </c>
      <c r="R153" s="192" t="s">
        <v>136</v>
      </c>
    </row>
    <row r="154" spans="1:22">
      <c r="A154" s="306" t="s">
        <v>818</v>
      </c>
      <c r="B154" s="332" t="s">
        <v>811</v>
      </c>
      <c r="C154" s="308" t="s">
        <v>818</v>
      </c>
      <c r="D154" s="307" t="s">
        <v>819</v>
      </c>
      <c r="E154" s="308" t="s">
        <v>818</v>
      </c>
      <c r="F154" s="332" t="s">
        <v>813</v>
      </c>
      <c r="G154" s="308" t="s">
        <v>818</v>
      </c>
      <c r="H154" s="309" t="s">
        <v>491</v>
      </c>
      <c r="R154" s="192" t="s">
        <v>136</v>
      </c>
    </row>
    <row r="155" spans="1:22">
      <c r="A155" s="306" t="s">
        <v>820</v>
      </c>
      <c r="B155" s="332" t="s">
        <v>821</v>
      </c>
      <c r="C155" s="306" t="s">
        <v>820</v>
      </c>
      <c r="D155" s="307" t="s">
        <v>822</v>
      </c>
      <c r="E155" s="306" t="s">
        <v>820</v>
      </c>
      <c r="F155" s="332" t="s">
        <v>813</v>
      </c>
      <c r="G155" s="306" t="s">
        <v>820</v>
      </c>
      <c r="H155" s="309" t="s">
        <v>491</v>
      </c>
      <c r="R155" s="192" t="s">
        <v>136</v>
      </c>
    </row>
    <row r="156" spans="1:22">
      <c r="A156" s="306" t="s">
        <v>823</v>
      </c>
      <c r="B156" s="332" t="s">
        <v>821</v>
      </c>
      <c r="C156" s="306" t="s">
        <v>823</v>
      </c>
      <c r="D156" s="307" t="s">
        <v>824</v>
      </c>
      <c r="E156" s="306" t="s">
        <v>823</v>
      </c>
      <c r="F156" s="332" t="s">
        <v>813</v>
      </c>
      <c r="G156" s="306" t="s">
        <v>823</v>
      </c>
      <c r="H156" s="309" t="s">
        <v>491</v>
      </c>
      <c r="R156" s="192" t="s">
        <v>136</v>
      </c>
    </row>
    <row r="157" spans="1:22">
      <c r="A157" s="306" t="s">
        <v>758</v>
      </c>
      <c r="B157" s="306" t="s">
        <v>825</v>
      </c>
      <c r="C157" s="306" t="s">
        <v>758</v>
      </c>
      <c r="D157" s="306" t="s">
        <v>826</v>
      </c>
      <c r="E157" s="306" t="s">
        <v>758</v>
      </c>
      <c r="F157" s="306" t="s">
        <v>813</v>
      </c>
      <c r="G157" s="306" t="s">
        <v>758</v>
      </c>
      <c r="H157" s="306" t="s">
        <v>491</v>
      </c>
      <c r="R157" s="192" t="s">
        <v>136</v>
      </c>
    </row>
    <row r="158" spans="1:22">
      <c r="A158" s="306" t="s">
        <v>760</v>
      </c>
      <c r="B158" s="332" t="s">
        <v>825</v>
      </c>
      <c r="C158" s="308" t="s">
        <v>760</v>
      </c>
      <c r="D158" s="307" t="s">
        <v>827</v>
      </c>
      <c r="E158" s="306" t="s">
        <v>760</v>
      </c>
      <c r="F158" s="332" t="s">
        <v>813</v>
      </c>
      <c r="G158" s="306" t="s">
        <v>760</v>
      </c>
      <c r="H158" s="309" t="s">
        <v>491</v>
      </c>
      <c r="R158" s="192" t="s">
        <v>136</v>
      </c>
    </row>
    <row r="159" spans="1:22">
      <c r="A159" s="306" t="s">
        <v>122</v>
      </c>
      <c r="B159" s="332" t="s">
        <v>825</v>
      </c>
      <c r="C159" s="308" t="s">
        <v>122</v>
      </c>
      <c r="D159" s="307" t="s">
        <v>669</v>
      </c>
      <c r="E159" s="306" t="s">
        <v>122</v>
      </c>
      <c r="F159" s="332" t="s">
        <v>813</v>
      </c>
      <c r="G159" s="306" t="s">
        <v>122</v>
      </c>
      <c r="H159" s="309" t="s">
        <v>491</v>
      </c>
      <c r="R159" s="192" t="s">
        <v>136</v>
      </c>
    </row>
    <row r="160" spans="1:22">
      <c r="A160" s="306" t="s">
        <v>762</v>
      </c>
      <c r="B160" s="332" t="s">
        <v>828</v>
      </c>
      <c r="C160" s="306" t="s">
        <v>762</v>
      </c>
      <c r="D160" s="307" t="s">
        <v>829</v>
      </c>
      <c r="E160" s="308" t="s">
        <v>762</v>
      </c>
      <c r="F160" s="332" t="s">
        <v>813</v>
      </c>
      <c r="G160" s="308" t="s">
        <v>762</v>
      </c>
      <c r="H160" s="309" t="s">
        <v>491</v>
      </c>
      <c r="R160" s="192" t="s">
        <v>136</v>
      </c>
    </row>
    <row r="161" spans="1:18" s="16" customFormat="1">
      <c r="A161" s="353" t="s">
        <v>768</v>
      </c>
      <c r="B161" s="353" t="s">
        <v>830</v>
      </c>
      <c r="C161" s="353" t="s">
        <v>768</v>
      </c>
      <c r="D161" s="353" t="s">
        <v>831</v>
      </c>
      <c r="E161" s="353" t="s">
        <v>768</v>
      </c>
      <c r="F161" s="353" t="s">
        <v>813</v>
      </c>
      <c r="G161" s="353" t="s">
        <v>768</v>
      </c>
      <c r="H161" s="353" t="s">
        <v>491</v>
      </c>
      <c r="R161" s="354" t="s">
        <v>136</v>
      </c>
    </row>
    <row r="162" spans="1:18" s="16" customFormat="1">
      <c r="A162" s="353" t="s">
        <v>771</v>
      </c>
      <c r="B162" s="353" t="s">
        <v>830</v>
      </c>
      <c r="C162" s="353" t="s">
        <v>771</v>
      </c>
      <c r="D162" s="353" t="s">
        <v>832</v>
      </c>
      <c r="E162" s="353" t="s">
        <v>771</v>
      </c>
      <c r="F162" s="353" t="s">
        <v>813</v>
      </c>
      <c r="G162" s="353" t="s">
        <v>771</v>
      </c>
      <c r="H162" s="353" t="s">
        <v>491</v>
      </c>
      <c r="R162" s="354" t="s">
        <v>136</v>
      </c>
    </row>
    <row r="163" spans="1:18" s="16" customFormat="1">
      <c r="A163" s="353" t="s">
        <v>773</v>
      </c>
      <c r="B163" s="353" t="s">
        <v>830</v>
      </c>
      <c r="C163" s="353" t="s">
        <v>773</v>
      </c>
      <c r="D163" s="353" t="s">
        <v>833</v>
      </c>
      <c r="E163" s="353" t="s">
        <v>773</v>
      </c>
      <c r="F163" s="353" t="s">
        <v>813</v>
      </c>
      <c r="G163" s="353" t="s">
        <v>773</v>
      </c>
      <c r="H163" s="353" t="s">
        <v>491</v>
      </c>
      <c r="R163" s="354" t="s">
        <v>136</v>
      </c>
    </row>
    <row r="164" spans="1:18">
      <c r="A164" s="306" t="s">
        <v>775</v>
      </c>
      <c r="B164" s="332" t="s">
        <v>455</v>
      </c>
      <c r="C164" s="308" t="s">
        <v>775</v>
      </c>
      <c r="D164" s="307" t="s">
        <v>834</v>
      </c>
      <c r="E164" s="308" t="s">
        <v>775</v>
      </c>
      <c r="F164" s="332" t="s">
        <v>813</v>
      </c>
      <c r="G164" s="308" t="s">
        <v>775</v>
      </c>
      <c r="H164" s="309" t="s">
        <v>491</v>
      </c>
      <c r="R164" s="192" t="s">
        <v>136</v>
      </c>
    </row>
    <row r="165" spans="1:18">
      <c r="A165" s="306" t="s">
        <v>835</v>
      </c>
      <c r="B165" s="332" t="s">
        <v>836</v>
      </c>
      <c r="C165" s="308" t="s">
        <v>835</v>
      </c>
      <c r="D165" s="307" t="s">
        <v>697</v>
      </c>
      <c r="E165" s="306" t="s">
        <v>835</v>
      </c>
      <c r="F165" s="332" t="s">
        <v>813</v>
      </c>
      <c r="G165" s="306" t="s">
        <v>835</v>
      </c>
      <c r="H165" s="309" t="s">
        <v>491</v>
      </c>
      <c r="R165" s="192" t="s">
        <v>136</v>
      </c>
    </row>
    <row r="166" spans="1:18">
      <c r="A166" s="306" t="s">
        <v>837</v>
      </c>
      <c r="B166" s="332" t="s">
        <v>694</v>
      </c>
      <c r="C166" s="306" t="s">
        <v>837</v>
      </c>
      <c r="D166" s="307" t="s">
        <v>838</v>
      </c>
      <c r="E166" s="306" t="s">
        <v>837</v>
      </c>
      <c r="F166" s="332" t="s">
        <v>813</v>
      </c>
      <c r="G166" s="306" t="s">
        <v>837</v>
      </c>
      <c r="H166" s="309" t="s">
        <v>491</v>
      </c>
      <c r="R166" s="192" t="s">
        <v>136</v>
      </c>
    </row>
    <row r="167" spans="1:18">
      <c r="A167" s="306" t="s">
        <v>839</v>
      </c>
      <c r="B167" s="332" t="s">
        <v>694</v>
      </c>
      <c r="C167" s="306" t="s">
        <v>839</v>
      </c>
      <c r="D167" s="307" t="s">
        <v>840</v>
      </c>
      <c r="E167" s="306" t="s">
        <v>839</v>
      </c>
      <c r="F167" s="332" t="s">
        <v>813</v>
      </c>
      <c r="G167" s="306" t="s">
        <v>839</v>
      </c>
      <c r="H167" s="309" t="s">
        <v>491</v>
      </c>
      <c r="R167" s="192" t="s">
        <v>136</v>
      </c>
    </row>
    <row r="168" spans="1:18">
      <c r="A168" s="306" t="s">
        <v>841</v>
      </c>
      <c r="B168" s="332" t="s">
        <v>694</v>
      </c>
      <c r="C168" s="306" t="s">
        <v>841</v>
      </c>
      <c r="D168" s="307" t="s">
        <v>697</v>
      </c>
      <c r="E168" s="306" t="s">
        <v>841</v>
      </c>
      <c r="F168" s="332" t="s">
        <v>813</v>
      </c>
      <c r="G168" s="306" t="s">
        <v>841</v>
      </c>
      <c r="H168" s="309" t="s">
        <v>491</v>
      </c>
      <c r="R168" s="192" t="s">
        <v>136</v>
      </c>
    </row>
    <row r="169" spans="1:18">
      <c r="A169" s="306" t="s">
        <v>842</v>
      </c>
      <c r="B169" s="332" t="s">
        <v>694</v>
      </c>
      <c r="C169" s="306" t="s">
        <v>842</v>
      </c>
      <c r="D169" s="307" t="s">
        <v>843</v>
      </c>
      <c r="E169" s="306" t="s">
        <v>842</v>
      </c>
      <c r="F169" s="332" t="s">
        <v>813</v>
      </c>
      <c r="G169" s="306" t="s">
        <v>842</v>
      </c>
      <c r="H169" s="309" t="s">
        <v>491</v>
      </c>
      <c r="R169" s="192" t="s">
        <v>136</v>
      </c>
    </row>
    <row r="170" spans="1:18">
      <c r="A170" s="306" t="s">
        <v>844</v>
      </c>
      <c r="B170" s="332" t="s">
        <v>694</v>
      </c>
      <c r="C170" s="306" t="s">
        <v>844</v>
      </c>
      <c r="D170" s="307" t="s">
        <v>845</v>
      </c>
      <c r="E170" s="306" t="s">
        <v>844</v>
      </c>
      <c r="F170" s="332" t="s">
        <v>813</v>
      </c>
      <c r="G170" s="306" t="s">
        <v>844</v>
      </c>
      <c r="H170" s="309" t="s">
        <v>491</v>
      </c>
      <c r="R170" s="192" t="s">
        <v>136</v>
      </c>
    </row>
    <row r="171" spans="1:18">
      <c r="A171" s="306" t="s">
        <v>846</v>
      </c>
      <c r="B171" s="332" t="s">
        <v>694</v>
      </c>
      <c r="C171" s="306" t="s">
        <v>846</v>
      </c>
      <c r="D171" s="307" t="s">
        <v>847</v>
      </c>
      <c r="E171" s="306" t="s">
        <v>846</v>
      </c>
      <c r="F171" s="332" t="s">
        <v>813</v>
      </c>
      <c r="G171" s="306" t="s">
        <v>846</v>
      </c>
      <c r="H171" s="309" t="s">
        <v>491</v>
      </c>
      <c r="R171" s="192" t="s">
        <v>136</v>
      </c>
    </row>
    <row r="172" spans="1:18" s="16" customFormat="1">
      <c r="A172" s="353" t="s">
        <v>848</v>
      </c>
      <c r="B172" s="355" t="s">
        <v>849</v>
      </c>
      <c r="C172" s="353" t="s">
        <v>848</v>
      </c>
      <c r="D172" s="356" t="s">
        <v>850</v>
      </c>
      <c r="E172" s="353" t="s">
        <v>848</v>
      </c>
      <c r="F172" s="355" t="s">
        <v>813</v>
      </c>
      <c r="G172" s="353" t="s">
        <v>848</v>
      </c>
      <c r="H172" s="357" t="s">
        <v>491</v>
      </c>
      <c r="R172" s="354" t="s">
        <v>136</v>
      </c>
    </row>
    <row r="173" spans="1:18" s="16" customFormat="1">
      <c r="A173" s="353" t="s">
        <v>851</v>
      </c>
      <c r="B173" s="355" t="s">
        <v>849</v>
      </c>
      <c r="C173" s="353" t="s">
        <v>851</v>
      </c>
      <c r="D173" s="356" t="s">
        <v>852</v>
      </c>
      <c r="E173" s="353" t="s">
        <v>851</v>
      </c>
      <c r="F173" s="355" t="s">
        <v>813</v>
      </c>
      <c r="G173" s="353" t="s">
        <v>851</v>
      </c>
      <c r="H173" s="357" t="s">
        <v>491</v>
      </c>
      <c r="R173" s="354" t="s">
        <v>136</v>
      </c>
    </row>
    <row r="174" spans="1:18" s="16" customFormat="1">
      <c r="A174" s="353" t="s">
        <v>853</v>
      </c>
      <c r="B174" s="355" t="s">
        <v>849</v>
      </c>
      <c r="C174" s="353" t="s">
        <v>853</v>
      </c>
      <c r="D174" s="356" t="s">
        <v>854</v>
      </c>
      <c r="E174" s="353" t="s">
        <v>853</v>
      </c>
      <c r="F174" s="355" t="s">
        <v>813</v>
      </c>
      <c r="G174" s="353" t="s">
        <v>853</v>
      </c>
      <c r="H174" s="357" t="s">
        <v>491</v>
      </c>
      <c r="R174" s="354" t="s">
        <v>136</v>
      </c>
    </row>
    <row r="175" spans="1:18" s="16" customFormat="1">
      <c r="A175" s="353" t="s">
        <v>855</v>
      </c>
      <c r="B175" s="355" t="s">
        <v>849</v>
      </c>
      <c r="C175" s="353" t="s">
        <v>855</v>
      </c>
      <c r="D175" s="356" t="s">
        <v>856</v>
      </c>
      <c r="E175" s="353" t="s">
        <v>855</v>
      </c>
      <c r="F175" s="355" t="s">
        <v>813</v>
      </c>
      <c r="G175" s="353" t="s">
        <v>855</v>
      </c>
      <c r="H175" s="357" t="s">
        <v>491</v>
      </c>
      <c r="R175" s="354" t="s">
        <v>136</v>
      </c>
    </row>
    <row r="176" spans="1:18" s="16" customFormat="1">
      <c r="A176" s="353" t="s">
        <v>857</v>
      </c>
      <c r="B176" s="355" t="s">
        <v>849</v>
      </c>
      <c r="C176" s="353" t="s">
        <v>857</v>
      </c>
      <c r="D176" s="356" t="s">
        <v>699</v>
      </c>
      <c r="E176" s="353" t="s">
        <v>857</v>
      </c>
      <c r="F176" s="355" t="s">
        <v>813</v>
      </c>
      <c r="G176" s="353" t="s">
        <v>857</v>
      </c>
      <c r="H176" s="357" t="s">
        <v>491</v>
      </c>
      <c r="R176" s="354" t="s">
        <v>136</v>
      </c>
    </row>
    <row r="177" spans="1:22">
      <c r="A177" s="306" t="s">
        <v>858</v>
      </c>
      <c r="B177" s="332" t="s">
        <v>859</v>
      </c>
      <c r="C177" s="306" t="s">
        <v>858</v>
      </c>
      <c r="D177" s="308" t="s">
        <v>860</v>
      </c>
      <c r="E177" s="308" t="s">
        <v>858</v>
      </c>
      <c r="F177" s="332" t="s">
        <v>813</v>
      </c>
      <c r="G177" s="308" t="s">
        <v>858</v>
      </c>
      <c r="H177" s="309" t="s">
        <v>491</v>
      </c>
      <c r="R177" s="192" t="s">
        <v>136</v>
      </c>
    </row>
    <row r="178" spans="1:22">
      <c r="A178" s="306" t="s">
        <v>861</v>
      </c>
      <c r="B178" s="332" t="s">
        <v>859</v>
      </c>
      <c r="C178" s="306" t="s">
        <v>861</v>
      </c>
      <c r="D178" s="308" t="s">
        <v>699</v>
      </c>
      <c r="E178" s="308" t="s">
        <v>861</v>
      </c>
      <c r="F178" s="332" t="s">
        <v>813</v>
      </c>
      <c r="G178" s="308" t="s">
        <v>861</v>
      </c>
      <c r="H178" s="309" t="s">
        <v>491</v>
      </c>
      <c r="R178" s="192" t="s">
        <v>136</v>
      </c>
    </row>
    <row r="179" spans="1:22">
      <c r="A179" s="306" t="s">
        <v>862</v>
      </c>
      <c r="B179" s="332" t="s">
        <v>863</v>
      </c>
      <c r="C179" s="306" t="s">
        <v>862</v>
      </c>
      <c r="D179" s="308" t="s">
        <v>864</v>
      </c>
      <c r="E179" s="308" t="s">
        <v>862</v>
      </c>
      <c r="F179" s="332" t="s">
        <v>813</v>
      </c>
      <c r="G179" s="308" t="s">
        <v>862</v>
      </c>
      <c r="H179" s="309" t="s">
        <v>491</v>
      </c>
      <c r="R179" s="192" t="s">
        <v>136</v>
      </c>
    </row>
    <row r="180" spans="1:22">
      <c r="A180" s="306" t="s">
        <v>865</v>
      </c>
      <c r="B180" s="332" t="s">
        <v>863</v>
      </c>
      <c r="C180" s="306" t="s">
        <v>865</v>
      </c>
      <c r="D180" s="308" t="s">
        <v>866</v>
      </c>
      <c r="E180" s="308" t="s">
        <v>865</v>
      </c>
      <c r="F180" s="332" t="s">
        <v>813</v>
      </c>
      <c r="G180" s="308" t="s">
        <v>865</v>
      </c>
      <c r="H180" s="309" t="s">
        <v>491</v>
      </c>
      <c r="R180" s="192" t="s">
        <v>136</v>
      </c>
    </row>
    <row r="181" spans="1:22">
      <c r="A181" s="306" t="s">
        <v>867</v>
      </c>
      <c r="B181" s="332" t="s">
        <v>863</v>
      </c>
      <c r="C181" s="306" t="s">
        <v>867</v>
      </c>
      <c r="D181" s="308" t="s">
        <v>774</v>
      </c>
      <c r="E181" s="308" t="s">
        <v>867</v>
      </c>
      <c r="F181" s="332" t="s">
        <v>813</v>
      </c>
      <c r="G181" s="308" t="s">
        <v>867</v>
      </c>
      <c r="H181" s="309" t="s">
        <v>491</v>
      </c>
      <c r="R181" s="192" t="s">
        <v>136</v>
      </c>
    </row>
    <row r="182" spans="1:22">
      <c r="A182" s="306" t="s">
        <v>868</v>
      </c>
      <c r="B182" s="332" t="s">
        <v>206</v>
      </c>
      <c r="C182" s="306" t="s">
        <v>868</v>
      </c>
      <c r="D182" s="192" t="s">
        <v>776</v>
      </c>
      <c r="E182" s="306" t="s">
        <v>868</v>
      </c>
      <c r="F182" s="332" t="s">
        <v>813</v>
      </c>
      <c r="G182" s="306" t="s">
        <v>868</v>
      </c>
      <c r="H182" s="309" t="s">
        <v>491</v>
      </c>
      <c r="R182" s="192" t="s">
        <v>136</v>
      </c>
    </row>
    <row r="183" spans="1:22">
      <c r="A183" s="306" t="s">
        <v>869</v>
      </c>
      <c r="B183" s="332" t="s">
        <v>206</v>
      </c>
      <c r="C183" s="306" t="s">
        <v>869</v>
      </c>
      <c r="D183" s="308" t="s">
        <v>870</v>
      </c>
      <c r="E183" s="306" t="s">
        <v>869</v>
      </c>
      <c r="F183" s="332" t="s">
        <v>813</v>
      </c>
      <c r="G183" s="306" t="s">
        <v>869</v>
      </c>
      <c r="H183" s="309" t="s">
        <v>491</v>
      </c>
      <c r="R183" s="192" t="s">
        <v>136</v>
      </c>
    </row>
    <row r="184" spans="1:22">
      <c r="A184" s="306" t="s">
        <v>871</v>
      </c>
      <c r="B184" s="332" t="s">
        <v>206</v>
      </c>
      <c r="C184" s="306" t="s">
        <v>871</v>
      </c>
      <c r="D184" s="308" t="s">
        <v>685</v>
      </c>
      <c r="E184" s="306" t="s">
        <v>871</v>
      </c>
      <c r="F184" s="332" t="s">
        <v>813</v>
      </c>
      <c r="G184" s="306" t="s">
        <v>871</v>
      </c>
      <c r="H184" s="309" t="s">
        <v>491</v>
      </c>
      <c r="R184" s="192" t="s">
        <v>136</v>
      </c>
    </row>
    <row r="185" spans="1:22">
      <c r="A185" s="345" t="s">
        <v>872</v>
      </c>
      <c r="B185" s="346" t="s">
        <v>873</v>
      </c>
      <c r="C185" s="345" t="s">
        <v>872</v>
      </c>
      <c r="D185" s="347" t="s">
        <v>874</v>
      </c>
      <c r="E185" s="345" t="s">
        <v>872</v>
      </c>
      <c r="F185" s="346" t="s">
        <v>875</v>
      </c>
      <c r="G185" s="345" t="s">
        <v>872</v>
      </c>
      <c r="H185" s="348" t="s">
        <v>495</v>
      </c>
      <c r="T185" s="210" t="s">
        <v>781</v>
      </c>
      <c r="U185" s="210" t="s">
        <v>782</v>
      </c>
      <c r="V185" s="210" t="s">
        <v>783</v>
      </c>
    </row>
    <row r="186" spans="1:22">
      <c r="A186" s="345" t="s">
        <v>876</v>
      </c>
      <c r="B186" s="346" t="s">
        <v>873</v>
      </c>
      <c r="C186" s="345" t="s">
        <v>876</v>
      </c>
      <c r="D186" s="347" t="s">
        <v>877</v>
      </c>
      <c r="E186" s="345" t="s">
        <v>876</v>
      </c>
      <c r="F186" s="346" t="s">
        <v>875</v>
      </c>
      <c r="G186" s="345" t="s">
        <v>876</v>
      </c>
      <c r="H186" s="348" t="s">
        <v>495</v>
      </c>
      <c r="T186" s="210" t="s">
        <v>781</v>
      </c>
      <c r="U186" s="210" t="s">
        <v>782</v>
      </c>
      <c r="V186" s="210" t="s">
        <v>783</v>
      </c>
    </row>
    <row r="187" spans="1:22">
      <c r="A187" s="345" t="s">
        <v>878</v>
      </c>
      <c r="B187" s="346" t="s">
        <v>879</v>
      </c>
      <c r="C187" s="345" t="s">
        <v>878</v>
      </c>
      <c r="D187" s="347" t="s">
        <v>880</v>
      </c>
      <c r="E187" s="345" t="s">
        <v>878</v>
      </c>
      <c r="F187" s="346" t="s">
        <v>875</v>
      </c>
      <c r="G187" s="345" t="s">
        <v>878</v>
      </c>
      <c r="H187" s="348" t="s">
        <v>495</v>
      </c>
      <c r="T187" s="210" t="s">
        <v>781</v>
      </c>
      <c r="U187" s="210" t="s">
        <v>782</v>
      </c>
      <c r="V187" s="210" t="s">
        <v>783</v>
      </c>
    </row>
    <row r="188" spans="1:22">
      <c r="A188" s="345" t="s">
        <v>881</v>
      </c>
      <c r="B188" s="346" t="s">
        <v>879</v>
      </c>
      <c r="C188" s="345" t="s">
        <v>881</v>
      </c>
      <c r="D188" s="347" t="s">
        <v>882</v>
      </c>
      <c r="E188" s="345" t="s">
        <v>881</v>
      </c>
      <c r="F188" s="346" t="s">
        <v>875</v>
      </c>
      <c r="G188" s="345" t="s">
        <v>881</v>
      </c>
      <c r="H188" s="348" t="s">
        <v>495</v>
      </c>
      <c r="T188" s="210" t="s">
        <v>781</v>
      </c>
      <c r="U188" s="210" t="s">
        <v>782</v>
      </c>
      <c r="V188" s="210" t="s">
        <v>783</v>
      </c>
    </row>
    <row r="189" spans="1:22">
      <c r="A189" s="345" t="s">
        <v>883</v>
      </c>
      <c r="B189" s="346" t="s">
        <v>879</v>
      </c>
      <c r="C189" s="345" t="s">
        <v>883</v>
      </c>
      <c r="D189" s="347" t="s">
        <v>209</v>
      </c>
      <c r="E189" s="345" t="s">
        <v>883</v>
      </c>
      <c r="F189" s="346" t="s">
        <v>875</v>
      </c>
      <c r="G189" s="345" t="s">
        <v>883</v>
      </c>
      <c r="H189" s="348" t="s">
        <v>495</v>
      </c>
      <c r="T189" s="210" t="s">
        <v>781</v>
      </c>
      <c r="U189" s="210" t="s">
        <v>782</v>
      </c>
      <c r="V189" s="210" t="s">
        <v>783</v>
      </c>
    </row>
    <row r="190" spans="1:22">
      <c r="A190" s="345" t="s">
        <v>884</v>
      </c>
      <c r="B190" s="346" t="s">
        <v>885</v>
      </c>
      <c r="C190" s="345" t="s">
        <v>884</v>
      </c>
      <c r="D190" s="347" t="s">
        <v>886</v>
      </c>
      <c r="E190" s="345" t="s">
        <v>884</v>
      </c>
      <c r="F190" s="346" t="s">
        <v>875</v>
      </c>
      <c r="G190" s="345" t="s">
        <v>884</v>
      </c>
      <c r="H190" s="348" t="s">
        <v>495</v>
      </c>
      <c r="T190" s="210" t="s">
        <v>781</v>
      </c>
      <c r="U190" s="210" t="s">
        <v>782</v>
      </c>
      <c r="V190" s="210" t="s">
        <v>783</v>
      </c>
    </row>
    <row r="191" spans="1:22" s="16" customFormat="1">
      <c r="A191" s="358" t="s">
        <v>887</v>
      </c>
      <c r="B191" s="359" t="s">
        <v>885</v>
      </c>
      <c r="C191" s="358" t="s">
        <v>887</v>
      </c>
      <c r="D191" s="360" t="s">
        <v>888</v>
      </c>
      <c r="E191" s="358" t="s">
        <v>887</v>
      </c>
      <c r="F191" s="359" t="s">
        <v>875</v>
      </c>
      <c r="G191" s="358" t="s">
        <v>887</v>
      </c>
      <c r="H191" s="361" t="s">
        <v>495</v>
      </c>
      <c r="T191" s="362" t="s">
        <v>781</v>
      </c>
      <c r="U191" s="362" t="s">
        <v>782</v>
      </c>
      <c r="V191" s="362" t="s">
        <v>783</v>
      </c>
    </row>
    <row r="192" spans="1:22" s="16" customFormat="1">
      <c r="A192" s="358" t="s">
        <v>889</v>
      </c>
      <c r="B192" s="359" t="s">
        <v>885</v>
      </c>
      <c r="C192" s="358" t="s">
        <v>889</v>
      </c>
      <c r="D192" s="360" t="s">
        <v>890</v>
      </c>
      <c r="E192" s="358" t="s">
        <v>889</v>
      </c>
      <c r="F192" s="359" t="s">
        <v>875</v>
      </c>
      <c r="G192" s="358" t="s">
        <v>889</v>
      </c>
      <c r="H192" s="361" t="s">
        <v>495</v>
      </c>
      <c r="T192" s="362" t="s">
        <v>781</v>
      </c>
      <c r="U192" s="362" t="s">
        <v>782</v>
      </c>
      <c r="V192" s="362" t="s">
        <v>783</v>
      </c>
    </row>
    <row r="193" spans="1:22" s="16" customFormat="1">
      <c r="A193" s="358" t="s">
        <v>891</v>
      </c>
      <c r="B193" s="359" t="s">
        <v>885</v>
      </c>
      <c r="C193" s="358" t="s">
        <v>891</v>
      </c>
      <c r="D193" s="360" t="s">
        <v>892</v>
      </c>
      <c r="E193" s="358" t="s">
        <v>891</v>
      </c>
      <c r="F193" s="359" t="s">
        <v>875</v>
      </c>
      <c r="G193" s="358" t="s">
        <v>891</v>
      </c>
      <c r="H193" s="361" t="s">
        <v>495</v>
      </c>
      <c r="T193" s="362" t="s">
        <v>781</v>
      </c>
      <c r="U193" s="362" t="s">
        <v>782</v>
      </c>
      <c r="V193" s="362" t="s">
        <v>783</v>
      </c>
    </row>
    <row r="194" spans="1:22" s="16" customFormat="1">
      <c r="A194" s="358" t="s">
        <v>893</v>
      </c>
      <c r="B194" s="359" t="s">
        <v>885</v>
      </c>
      <c r="C194" s="358" t="s">
        <v>893</v>
      </c>
      <c r="D194" s="360" t="s">
        <v>894</v>
      </c>
      <c r="E194" s="358" t="s">
        <v>893</v>
      </c>
      <c r="F194" s="359" t="s">
        <v>875</v>
      </c>
      <c r="G194" s="358" t="s">
        <v>893</v>
      </c>
      <c r="H194" s="361" t="s">
        <v>495</v>
      </c>
      <c r="T194" s="362" t="s">
        <v>781</v>
      </c>
      <c r="U194" s="362" t="s">
        <v>782</v>
      </c>
      <c r="V194" s="362" t="s">
        <v>783</v>
      </c>
    </row>
    <row r="195" spans="1:22" s="16" customFormat="1">
      <c r="A195" s="358" t="s">
        <v>895</v>
      </c>
      <c r="B195" s="359" t="s">
        <v>885</v>
      </c>
      <c r="C195" s="358" t="s">
        <v>895</v>
      </c>
      <c r="D195" s="360" t="s">
        <v>896</v>
      </c>
      <c r="E195" s="358" t="s">
        <v>895</v>
      </c>
      <c r="F195" s="359" t="s">
        <v>875</v>
      </c>
      <c r="G195" s="358" t="s">
        <v>895</v>
      </c>
      <c r="H195" s="361" t="s">
        <v>495</v>
      </c>
      <c r="T195" s="362" t="s">
        <v>781</v>
      </c>
      <c r="U195" s="362" t="s">
        <v>782</v>
      </c>
      <c r="V195" s="362" t="s">
        <v>783</v>
      </c>
    </row>
    <row r="196" spans="1:22">
      <c r="A196" s="345" t="s">
        <v>897</v>
      </c>
      <c r="B196" s="346" t="s">
        <v>898</v>
      </c>
      <c r="C196" s="345" t="s">
        <v>897</v>
      </c>
      <c r="D196" s="347" t="s">
        <v>899</v>
      </c>
      <c r="E196" s="345" t="s">
        <v>897</v>
      </c>
      <c r="F196" s="346" t="s">
        <v>875</v>
      </c>
      <c r="G196" s="345" t="s">
        <v>897</v>
      </c>
      <c r="H196" s="348" t="s">
        <v>495</v>
      </c>
      <c r="T196" s="210" t="s">
        <v>781</v>
      </c>
      <c r="U196" s="210" t="s">
        <v>782</v>
      </c>
      <c r="V196" s="210" t="s">
        <v>783</v>
      </c>
    </row>
    <row r="197" spans="1:22">
      <c r="A197" s="345" t="s">
        <v>900</v>
      </c>
      <c r="B197" s="346" t="s">
        <v>898</v>
      </c>
      <c r="C197" s="345" t="s">
        <v>900</v>
      </c>
      <c r="D197" s="347" t="s">
        <v>798</v>
      </c>
      <c r="E197" s="345" t="s">
        <v>900</v>
      </c>
      <c r="F197" s="346" t="s">
        <v>875</v>
      </c>
      <c r="G197" s="345" t="s">
        <v>900</v>
      </c>
      <c r="H197" s="348" t="s">
        <v>495</v>
      </c>
      <c r="T197" s="210" t="s">
        <v>781</v>
      </c>
      <c r="U197" s="210" t="s">
        <v>782</v>
      </c>
      <c r="V197" s="210" t="s">
        <v>783</v>
      </c>
    </row>
    <row r="198" spans="1:22">
      <c r="A198" s="345" t="s">
        <v>901</v>
      </c>
      <c r="B198" s="346" t="s">
        <v>898</v>
      </c>
      <c r="C198" s="345" t="s">
        <v>901</v>
      </c>
      <c r="D198" s="347" t="s">
        <v>800</v>
      </c>
      <c r="E198" s="345" t="s">
        <v>901</v>
      </c>
      <c r="F198" s="346" t="s">
        <v>875</v>
      </c>
      <c r="G198" s="345" t="s">
        <v>901</v>
      </c>
      <c r="H198" s="348" t="s">
        <v>495</v>
      </c>
      <c r="T198" s="210" t="s">
        <v>781</v>
      </c>
      <c r="U198" s="210" t="s">
        <v>782</v>
      </c>
      <c r="V198" s="210" t="s">
        <v>783</v>
      </c>
    </row>
    <row r="199" spans="1:22">
      <c r="A199" s="345" t="s">
        <v>902</v>
      </c>
      <c r="B199" s="346" t="s">
        <v>898</v>
      </c>
      <c r="C199" s="345" t="s">
        <v>902</v>
      </c>
      <c r="D199" s="347" t="s">
        <v>903</v>
      </c>
      <c r="E199" s="345" t="s">
        <v>902</v>
      </c>
      <c r="F199" s="346" t="s">
        <v>875</v>
      </c>
      <c r="G199" s="345" t="s">
        <v>902</v>
      </c>
      <c r="H199" s="348" t="s">
        <v>495</v>
      </c>
      <c r="T199" s="210" t="s">
        <v>781</v>
      </c>
      <c r="U199" s="210" t="s">
        <v>782</v>
      </c>
      <c r="V199" s="210" t="s">
        <v>783</v>
      </c>
    </row>
    <row r="200" spans="1:22">
      <c r="A200" s="345" t="s">
        <v>904</v>
      </c>
      <c r="B200" s="346" t="s">
        <v>898</v>
      </c>
      <c r="C200" s="345" t="s">
        <v>904</v>
      </c>
      <c r="D200" s="347" t="s">
        <v>905</v>
      </c>
      <c r="E200" s="345" t="s">
        <v>904</v>
      </c>
      <c r="F200" s="346" t="s">
        <v>875</v>
      </c>
      <c r="G200" s="345" t="s">
        <v>904</v>
      </c>
      <c r="H200" s="348" t="s">
        <v>495</v>
      </c>
      <c r="T200" s="210" t="s">
        <v>781</v>
      </c>
      <c r="U200" s="210" t="s">
        <v>782</v>
      </c>
      <c r="V200" s="210" t="s">
        <v>783</v>
      </c>
    </row>
    <row r="202" spans="1:22">
      <c r="A202" s="1" t="s">
        <v>808</v>
      </c>
      <c r="B202" s="1" t="s">
        <v>906</v>
      </c>
    </row>
    <row r="203" spans="1:22">
      <c r="A203" s="302" t="s">
        <v>529</v>
      </c>
      <c r="B203" s="51" t="s">
        <v>108</v>
      </c>
      <c r="C203" s="302" t="s">
        <v>529</v>
      </c>
      <c r="D203" s="12" t="s">
        <v>530</v>
      </c>
      <c r="E203" s="302" t="s">
        <v>529</v>
      </c>
      <c r="F203" s="56" t="s">
        <v>531</v>
      </c>
      <c r="G203" s="302" t="s">
        <v>529</v>
      </c>
      <c r="H203" s="303" t="s">
        <v>532</v>
      </c>
      <c r="I203" s="1"/>
      <c r="J203" s="1"/>
      <c r="K203" s="1"/>
      <c r="L203" s="1"/>
      <c r="M203" s="1"/>
      <c r="N203" s="1"/>
    </row>
    <row r="204" spans="1:22">
      <c r="A204" s="304" t="s">
        <v>46</v>
      </c>
      <c r="B204" s="305" t="s">
        <v>46</v>
      </c>
      <c r="C204" s="305" t="s">
        <v>46</v>
      </c>
      <c r="D204" s="305" t="s">
        <v>46</v>
      </c>
      <c r="E204" s="305" t="s">
        <v>46</v>
      </c>
      <c r="F204" s="20" t="s">
        <v>46</v>
      </c>
      <c r="G204" s="305" t="s">
        <v>46</v>
      </c>
      <c r="H204" s="21" t="s">
        <v>46</v>
      </c>
      <c r="I204" s="1"/>
      <c r="J204" s="1"/>
      <c r="K204" s="1"/>
      <c r="L204" s="1"/>
      <c r="M204" s="1"/>
      <c r="N204" s="1"/>
    </row>
    <row r="205" spans="1:22">
      <c r="A205" s="306" t="s">
        <v>810</v>
      </c>
      <c r="B205" s="332" t="s">
        <v>811</v>
      </c>
      <c r="C205" s="308" t="s">
        <v>810</v>
      </c>
      <c r="D205" s="307" t="s">
        <v>812</v>
      </c>
      <c r="E205" s="308" t="s">
        <v>810</v>
      </c>
      <c r="F205" s="332" t="s">
        <v>813</v>
      </c>
      <c r="G205" s="308" t="s">
        <v>810</v>
      </c>
      <c r="H205" s="309" t="s">
        <v>491</v>
      </c>
      <c r="R205" s="192" t="s">
        <v>136</v>
      </c>
    </row>
    <row r="206" spans="1:22">
      <c r="A206" s="306" t="s">
        <v>814</v>
      </c>
      <c r="B206" s="332" t="s">
        <v>811</v>
      </c>
      <c r="C206" s="308" t="s">
        <v>814</v>
      </c>
      <c r="D206" s="307" t="s">
        <v>815</v>
      </c>
      <c r="E206" s="308" t="s">
        <v>814</v>
      </c>
      <c r="F206" s="332" t="s">
        <v>813</v>
      </c>
      <c r="G206" s="308" t="s">
        <v>814</v>
      </c>
      <c r="H206" s="309" t="s">
        <v>491</v>
      </c>
      <c r="R206" s="192" t="s">
        <v>136</v>
      </c>
    </row>
    <row r="207" spans="1:22">
      <c r="A207" s="306" t="s">
        <v>816</v>
      </c>
      <c r="B207" s="332" t="s">
        <v>811</v>
      </c>
      <c r="C207" s="308" t="s">
        <v>816</v>
      </c>
      <c r="D207" s="307" t="s">
        <v>817</v>
      </c>
      <c r="E207" s="308" t="s">
        <v>816</v>
      </c>
      <c r="F207" s="332" t="s">
        <v>813</v>
      </c>
      <c r="G207" s="308" t="s">
        <v>816</v>
      </c>
      <c r="H207" s="309" t="s">
        <v>491</v>
      </c>
      <c r="R207" s="192" t="s">
        <v>136</v>
      </c>
    </row>
    <row r="208" spans="1:22">
      <c r="A208" s="306" t="s">
        <v>818</v>
      </c>
      <c r="B208" s="332" t="s">
        <v>811</v>
      </c>
      <c r="C208" s="308" t="s">
        <v>818</v>
      </c>
      <c r="D208" s="307" t="s">
        <v>819</v>
      </c>
      <c r="E208" s="308" t="s">
        <v>818</v>
      </c>
      <c r="F208" s="332" t="s">
        <v>813</v>
      </c>
      <c r="G208" s="308" t="s">
        <v>818</v>
      </c>
      <c r="H208" s="309" t="s">
        <v>491</v>
      </c>
      <c r="R208" s="192" t="s">
        <v>136</v>
      </c>
    </row>
    <row r="209" spans="1:18">
      <c r="A209" s="306" t="s">
        <v>820</v>
      </c>
      <c r="B209" s="332" t="s">
        <v>821</v>
      </c>
      <c r="C209" s="306" t="s">
        <v>820</v>
      </c>
      <c r="D209" s="307" t="s">
        <v>822</v>
      </c>
      <c r="E209" s="306" t="s">
        <v>820</v>
      </c>
      <c r="F209" s="332" t="s">
        <v>813</v>
      </c>
      <c r="G209" s="306" t="s">
        <v>820</v>
      </c>
      <c r="H209" s="309" t="s">
        <v>491</v>
      </c>
      <c r="R209" s="192" t="s">
        <v>136</v>
      </c>
    </row>
    <row r="210" spans="1:18">
      <c r="A210" s="306" t="s">
        <v>823</v>
      </c>
      <c r="B210" s="332" t="s">
        <v>821</v>
      </c>
      <c r="C210" s="306" t="s">
        <v>823</v>
      </c>
      <c r="D210" s="307" t="s">
        <v>824</v>
      </c>
      <c r="E210" s="306" t="s">
        <v>823</v>
      </c>
      <c r="F210" s="332" t="s">
        <v>813</v>
      </c>
      <c r="G210" s="306" t="s">
        <v>823</v>
      </c>
      <c r="H210" s="309" t="s">
        <v>491</v>
      </c>
      <c r="R210" s="192" t="s">
        <v>136</v>
      </c>
    </row>
    <row r="211" spans="1:18">
      <c r="A211" s="306" t="s">
        <v>758</v>
      </c>
      <c r="B211" s="306" t="s">
        <v>825</v>
      </c>
      <c r="C211" s="306" t="s">
        <v>758</v>
      </c>
      <c r="D211" s="306" t="s">
        <v>826</v>
      </c>
      <c r="E211" s="306" t="s">
        <v>758</v>
      </c>
      <c r="F211" s="306" t="s">
        <v>813</v>
      </c>
      <c r="G211" s="306" t="s">
        <v>758</v>
      </c>
      <c r="H211" s="306" t="s">
        <v>491</v>
      </c>
      <c r="R211" s="192" t="s">
        <v>136</v>
      </c>
    </row>
    <row r="212" spans="1:18">
      <c r="A212" s="306" t="s">
        <v>760</v>
      </c>
      <c r="B212" s="332" t="s">
        <v>825</v>
      </c>
      <c r="C212" s="308" t="s">
        <v>760</v>
      </c>
      <c r="D212" s="307" t="s">
        <v>827</v>
      </c>
      <c r="E212" s="306" t="s">
        <v>760</v>
      </c>
      <c r="F212" s="332" t="s">
        <v>813</v>
      </c>
      <c r="G212" s="306" t="s">
        <v>760</v>
      </c>
      <c r="H212" s="309" t="s">
        <v>491</v>
      </c>
      <c r="R212" s="192" t="s">
        <v>136</v>
      </c>
    </row>
    <row r="213" spans="1:18">
      <c r="A213" s="306" t="s">
        <v>122</v>
      </c>
      <c r="B213" s="332" t="s">
        <v>825</v>
      </c>
      <c r="C213" s="308" t="s">
        <v>122</v>
      </c>
      <c r="D213" s="307" t="s">
        <v>669</v>
      </c>
      <c r="E213" s="306" t="s">
        <v>122</v>
      </c>
      <c r="F213" s="332" t="s">
        <v>813</v>
      </c>
      <c r="G213" s="306" t="s">
        <v>122</v>
      </c>
      <c r="H213" s="309" t="s">
        <v>491</v>
      </c>
      <c r="R213" s="192" t="s">
        <v>136</v>
      </c>
    </row>
    <row r="214" spans="1:18">
      <c r="A214" s="306" t="s">
        <v>762</v>
      </c>
      <c r="B214" s="332" t="s">
        <v>828</v>
      </c>
      <c r="C214" s="306" t="s">
        <v>762</v>
      </c>
      <c r="D214" s="307" t="s">
        <v>829</v>
      </c>
      <c r="E214" s="308" t="s">
        <v>762</v>
      </c>
      <c r="F214" s="332" t="s">
        <v>813</v>
      </c>
      <c r="G214" s="308" t="s">
        <v>762</v>
      </c>
      <c r="H214" s="309" t="s">
        <v>491</v>
      </c>
      <c r="R214" s="192" t="s">
        <v>136</v>
      </c>
    </row>
    <row r="215" spans="1:18" s="16" customFormat="1">
      <c r="A215" s="353" t="s">
        <v>768</v>
      </c>
      <c r="B215" s="353" t="s">
        <v>830</v>
      </c>
      <c r="C215" s="353" t="s">
        <v>768</v>
      </c>
      <c r="D215" s="353" t="s">
        <v>831</v>
      </c>
      <c r="E215" s="353" t="s">
        <v>768</v>
      </c>
      <c r="F215" s="353" t="s">
        <v>813</v>
      </c>
      <c r="G215" s="353" t="s">
        <v>768</v>
      </c>
      <c r="H215" s="353" t="s">
        <v>491</v>
      </c>
      <c r="R215" s="354" t="s">
        <v>136</v>
      </c>
    </row>
    <row r="216" spans="1:18" s="16" customFormat="1">
      <c r="A216" s="353" t="s">
        <v>771</v>
      </c>
      <c r="B216" s="353" t="s">
        <v>830</v>
      </c>
      <c r="C216" s="353" t="s">
        <v>771</v>
      </c>
      <c r="D216" s="353" t="s">
        <v>832</v>
      </c>
      <c r="E216" s="353" t="s">
        <v>771</v>
      </c>
      <c r="F216" s="353" t="s">
        <v>813</v>
      </c>
      <c r="G216" s="353" t="s">
        <v>771</v>
      </c>
      <c r="H216" s="353" t="s">
        <v>491</v>
      </c>
      <c r="R216" s="354" t="s">
        <v>136</v>
      </c>
    </row>
    <row r="217" spans="1:18" s="16" customFormat="1">
      <c r="A217" s="353" t="s">
        <v>773</v>
      </c>
      <c r="B217" s="353" t="s">
        <v>830</v>
      </c>
      <c r="C217" s="353" t="s">
        <v>773</v>
      </c>
      <c r="D217" s="353" t="s">
        <v>833</v>
      </c>
      <c r="E217" s="353" t="s">
        <v>773</v>
      </c>
      <c r="F217" s="353" t="s">
        <v>813</v>
      </c>
      <c r="G217" s="353" t="s">
        <v>773</v>
      </c>
      <c r="H217" s="353" t="s">
        <v>491</v>
      </c>
      <c r="R217" s="354" t="s">
        <v>136</v>
      </c>
    </row>
    <row r="219" spans="1:18">
      <c r="A219" s="1" t="s">
        <v>808</v>
      </c>
      <c r="B219" s="1" t="s">
        <v>907</v>
      </c>
    </row>
    <row r="220" spans="1:18">
      <c r="A220" s="302" t="s">
        <v>529</v>
      </c>
      <c r="B220" s="51" t="s">
        <v>108</v>
      </c>
      <c r="C220" s="302" t="s">
        <v>529</v>
      </c>
      <c r="D220" s="12" t="s">
        <v>530</v>
      </c>
      <c r="E220" s="302" t="s">
        <v>529</v>
      </c>
      <c r="F220" s="56" t="s">
        <v>531</v>
      </c>
      <c r="G220" s="302" t="s">
        <v>529</v>
      </c>
      <c r="H220" s="303" t="s">
        <v>532</v>
      </c>
      <c r="I220" s="1"/>
      <c r="J220" s="1"/>
      <c r="K220" s="1"/>
      <c r="L220" s="1"/>
      <c r="M220" s="1"/>
      <c r="N220" s="1"/>
    </row>
    <row r="221" spans="1:18">
      <c r="A221" s="304" t="s">
        <v>46</v>
      </c>
      <c r="B221" s="305" t="s">
        <v>46</v>
      </c>
      <c r="C221" s="305" t="s">
        <v>46</v>
      </c>
      <c r="D221" s="305" t="s">
        <v>46</v>
      </c>
      <c r="E221" s="305" t="s">
        <v>46</v>
      </c>
      <c r="F221" s="20" t="s">
        <v>46</v>
      </c>
      <c r="G221" s="305" t="s">
        <v>46</v>
      </c>
      <c r="H221" s="21" t="s">
        <v>46</v>
      </c>
      <c r="I221" s="1"/>
      <c r="J221" s="1"/>
      <c r="K221" s="1"/>
      <c r="L221" s="1"/>
      <c r="M221" s="1"/>
      <c r="N221" s="1"/>
    </row>
    <row r="222" spans="1:18">
      <c r="A222" s="306" t="s">
        <v>775</v>
      </c>
      <c r="B222" s="332" t="s">
        <v>455</v>
      </c>
      <c r="C222" s="308" t="s">
        <v>775</v>
      </c>
      <c r="D222" s="307" t="s">
        <v>834</v>
      </c>
      <c r="E222" s="308" t="s">
        <v>775</v>
      </c>
      <c r="F222" s="332" t="s">
        <v>813</v>
      </c>
      <c r="G222" s="308" t="s">
        <v>775</v>
      </c>
      <c r="H222" s="309" t="s">
        <v>491</v>
      </c>
      <c r="R222" s="192" t="s">
        <v>136</v>
      </c>
    </row>
    <row r="223" spans="1:18">
      <c r="A223" s="306" t="s">
        <v>835</v>
      </c>
      <c r="B223" s="332" t="s">
        <v>836</v>
      </c>
      <c r="C223" s="308" t="s">
        <v>835</v>
      </c>
      <c r="D223" s="307" t="s">
        <v>697</v>
      </c>
      <c r="E223" s="306" t="s">
        <v>835</v>
      </c>
      <c r="F223" s="332" t="s">
        <v>813</v>
      </c>
      <c r="G223" s="306" t="s">
        <v>835</v>
      </c>
      <c r="H223" s="309" t="s">
        <v>491</v>
      </c>
      <c r="R223" s="192" t="s">
        <v>136</v>
      </c>
    </row>
    <row r="224" spans="1:18">
      <c r="A224" s="306" t="s">
        <v>837</v>
      </c>
      <c r="B224" s="332" t="s">
        <v>694</v>
      </c>
      <c r="C224" s="306" t="s">
        <v>837</v>
      </c>
      <c r="D224" s="307" t="s">
        <v>838</v>
      </c>
      <c r="E224" s="306" t="s">
        <v>837</v>
      </c>
      <c r="F224" s="332" t="s">
        <v>813</v>
      </c>
      <c r="G224" s="306" t="s">
        <v>837</v>
      </c>
      <c r="H224" s="309" t="s">
        <v>491</v>
      </c>
      <c r="R224" s="192" t="s">
        <v>136</v>
      </c>
    </row>
    <row r="225" spans="1:18">
      <c r="A225" s="306" t="s">
        <v>839</v>
      </c>
      <c r="B225" s="332" t="s">
        <v>694</v>
      </c>
      <c r="C225" s="306" t="s">
        <v>839</v>
      </c>
      <c r="D225" s="307" t="s">
        <v>840</v>
      </c>
      <c r="E225" s="306" t="s">
        <v>839</v>
      </c>
      <c r="F225" s="332" t="s">
        <v>813</v>
      </c>
      <c r="G225" s="306" t="s">
        <v>839</v>
      </c>
      <c r="H225" s="309" t="s">
        <v>491</v>
      </c>
      <c r="R225" s="192" t="s">
        <v>136</v>
      </c>
    </row>
    <row r="226" spans="1:18">
      <c r="A226" s="306" t="s">
        <v>841</v>
      </c>
      <c r="B226" s="332" t="s">
        <v>694</v>
      </c>
      <c r="C226" s="306" t="s">
        <v>841</v>
      </c>
      <c r="D226" s="307" t="s">
        <v>697</v>
      </c>
      <c r="E226" s="306" t="s">
        <v>841</v>
      </c>
      <c r="F226" s="332" t="s">
        <v>813</v>
      </c>
      <c r="G226" s="306" t="s">
        <v>841</v>
      </c>
      <c r="H226" s="309" t="s">
        <v>491</v>
      </c>
      <c r="R226" s="192" t="s">
        <v>136</v>
      </c>
    </row>
    <row r="227" spans="1:18">
      <c r="A227" s="306" t="s">
        <v>842</v>
      </c>
      <c r="B227" s="332" t="s">
        <v>694</v>
      </c>
      <c r="C227" s="306" t="s">
        <v>842</v>
      </c>
      <c r="D227" s="307" t="s">
        <v>843</v>
      </c>
      <c r="E227" s="306" t="s">
        <v>842</v>
      </c>
      <c r="F227" s="332" t="s">
        <v>813</v>
      </c>
      <c r="G227" s="306" t="s">
        <v>842</v>
      </c>
      <c r="H227" s="309" t="s">
        <v>491</v>
      </c>
      <c r="R227" s="192" t="s">
        <v>136</v>
      </c>
    </row>
    <row r="228" spans="1:18">
      <c r="A228" s="306" t="s">
        <v>844</v>
      </c>
      <c r="B228" s="332" t="s">
        <v>694</v>
      </c>
      <c r="C228" s="306" t="s">
        <v>844</v>
      </c>
      <c r="D228" s="307" t="s">
        <v>845</v>
      </c>
      <c r="E228" s="306" t="s">
        <v>844</v>
      </c>
      <c r="F228" s="332" t="s">
        <v>813</v>
      </c>
      <c r="G228" s="306" t="s">
        <v>844</v>
      </c>
      <c r="H228" s="309" t="s">
        <v>491</v>
      </c>
      <c r="R228" s="192" t="s">
        <v>136</v>
      </c>
    </row>
    <row r="229" spans="1:18">
      <c r="A229" s="306" t="s">
        <v>846</v>
      </c>
      <c r="B229" s="332" t="s">
        <v>694</v>
      </c>
      <c r="C229" s="306" t="s">
        <v>846</v>
      </c>
      <c r="D229" s="307" t="s">
        <v>847</v>
      </c>
      <c r="E229" s="306" t="s">
        <v>846</v>
      </c>
      <c r="F229" s="332" t="s">
        <v>813</v>
      </c>
      <c r="G229" s="306" t="s">
        <v>846</v>
      </c>
      <c r="H229" s="309" t="s">
        <v>491</v>
      </c>
      <c r="R229" s="192" t="s">
        <v>136</v>
      </c>
    </row>
    <row r="230" spans="1:18" s="16" customFormat="1">
      <c r="A230" s="353" t="s">
        <v>848</v>
      </c>
      <c r="B230" s="355" t="s">
        <v>849</v>
      </c>
      <c r="C230" s="353" t="s">
        <v>848</v>
      </c>
      <c r="D230" s="356" t="s">
        <v>850</v>
      </c>
      <c r="E230" s="353" t="s">
        <v>848</v>
      </c>
      <c r="F230" s="355" t="s">
        <v>813</v>
      </c>
      <c r="G230" s="353" t="s">
        <v>848</v>
      </c>
      <c r="H230" s="357" t="s">
        <v>491</v>
      </c>
      <c r="R230" s="354" t="s">
        <v>136</v>
      </c>
    </row>
    <row r="231" spans="1:18" s="16" customFormat="1">
      <c r="A231" s="353" t="s">
        <v>851</v>
      </c>
      <c r="B231" s="355" t="s">
        <v>849</v>
      </c>
      <c r="C231" s="353" t="s">
        <v>851</v>
      </c>
      <c r="D231" s="356" t="s">
        <v>852</v>
      </c>
      <c r="E231" s="353" t="s">
        <v>851</v>
      </c>
      <c r="F231" s="355" t="s">
        <v>813</v>
      </c>
      <c r="G231" s="353" t="s">
        <v>851</v>
      </c>
      <c r="H231" s="357" t="s">
        <v>491</v>
      </c>
      <c r="R231" s="354" t="s">
        <v>136</v>
      </c>
    </row>
    <row r="232" spans="1:18" s="16" customFormat="1">
      <c r="A232" s="353" t="s">
        <v>853</v>
      </c>
      <c r="B232" s="355" t="s">
        <v>849</v>
      </c>
      <c r="C232" s="353" t="s">
        <v>853</v>
      </c>
      <c r="D232" s="356" t="s">
        <v>854</v>
      </c>
      <c r="E232" s="353" t="s">
        <v>853</v>
      </c>
      <c r="F232" s="355" t="s">
        <v>813</v>
      </c>
      <c r="G232" s="353" t="s">
        <v>853</v>
      </c>
      <c r="H232" s="357" t="s">
        <v>491</v>
      </c>
      <c r="R232" s="354" t="s">
        <v>136</v>
      </c>
    </row>
    <row r="233" spans="1:18" s="16" customFormat="1">
      <c r="A233" s="353" t="s">
        <v>855</v>
      </c>
      <c r="B233" s="355" t="s">
        <v>849</v>
      </c>
      <c r="C233" s="353" t="s">
        <v>855</v>
      </c>
      <c r="D233" s="356" t="s">
        <v>856</v>
      </c>
      <c r="E233" s="353" t="s">
        <v>855</v>
      </c>
      <c r="F233" s="355" t="s">
        <v>813</v>
      </c>
      <c r="G233" s="353" t="s">
        <v>855</v>
      </c>
      <c r="H233" s="357" t="s">
        <v>491</v>
      </c>
      <c r="R233" s="354" t="s">
        <v>136</v>
      </c>
    </row>
    <row r="234" spans="1:18" s="16" customFormat="1">
      <c r="A234" s="353" t="s">
        <v>857</v>
      </c>
      <c r="B234" s="355" t="s">
        <v>849</v>
      </c>
      <c r="C234" s="353" t="s">
        <v>857</v>
      </c>
      <c r="D234" s="356" t="s">
        <v>699</v>
      </c>
      <c r="E234" s="353" t="s">
        <v>857</v>
      </c>
      <c r="F234" s="355" t="s">
        <v>813</v>
      </c>
      <c r="G234" s="353" t="s">
        <v>857</v>
      </c>
      <c r="H234" s="357" t="s">
        <v>491</v>
      </c>
      <c r="R234" s="354" t="s">
        <v>136</v>
      </c>
    </row>
    <row r="235" spans="1:18">
      <c r="A235" s="306" t="s">
        <v>858</v>
      </c>
      <c r="B235" s="332" t="s">
        <v>859</v>
      </c>
      <c r="C235" s="306" t="s">
        <v>858</v>
      </c>
      <c r="D235" s="308" t="s">
        <v>860</v>
      </c>
      <c r="E235" s="308" t="s">
        <v>858</v>
      </c>
      <c r="F235" s="332" t="s">
        <v>813</v>
      </c>
      <c r="G235" s="308" t="s">
        <v>858</v>
      </c>
      <c r="H235" s="309" t="s">
        <v>491</v>
      </c>
      <c r="R235" s="192" t="s">
        <v>136</v>
      </c>
    </row>
    <row r="236" spans="1:18">
      <c r="A236" s="306" t="s">
        <v>861</v>
      </c>
      <c r="B236" s="332" t="s">
        <v>859</v>
      </c>
      <c r="C236" s="306" t="s">
        <v>861</v>
      </c>
      <c r="D236" s="308" t="s">
        <v>699</v>
      </c>
      <c r="E236" s="308" t="s">
        <v>861</v>
      </c>
      <c r="F236" s="332" t="s">
        <v>813</v>
      </c>
      <c r="G236" s="308" t="s">
        <v>861</v>
      </c>
      <c r="H236" s="309" t="s">
        <v>491</v>
      </c>
      <c r="R236" s="192" t="s">
        <v>136</v>
      </c>
    </row>
    <row r="237" spans="1:18">
      <c r="A237" s="306" t="s">
        <v>862</v>
      </c>
      <c r="B237" s="332" t="s">
        <v>863</v>
      </c>
      <c r="C237" s="306" t="s">
        <v>862</v>
      </c>
      <c r="D237" s="308" t="s">
        <v>864</v>
      </c>
      <c r="E237" s="308" t="s">
        <v>862</v>
      </c>
      <c r="F237" s="332" t="s">
        <v>813</v>
      </c>
      <c r="G237" s="308" t="s">
        <v>862</v>
      </c>
      <c r="H237" s="309" t="s">
        <v>491</v>
      </c>
      <c r="R237" s="192" t="s">
        <v>136</v>
      </c>
    </row>
    <row r="238" spans="1:18">
      <c r="A238" s="306" t="s">
        <v>865</v>
      </c>
      <c r="B238" s="332" t="s">
        <v>863</v>
      </c>
      <c r="C238" s="306" t="s">
        <v>865</v>
      </c>
      <c r="D238" s="308" t="s">
        <v>866</v>
      </c>
      <c r="E238" s="308" t="s">
        <v>865</v>
      </c>
      <c r="F238" s="332" t="s">
        <v>813</v>
      </c>
      <c r="G238" s="308" t="s">
        <v>865</v>
      </c>
      <c r="H238" s="309" t="s">
        <v>491</v>
      </c>
      <c r="R238" s="192" t="s">
        <v>136</v>
      </c>
    </row>
    <row r="239" spans="1:18">
      <c r="A239" s="306" t="s">
        <v>867</v>
      </c>
      <c r="B239" s="332" t="s">
        <v>863</v>
      </c>
      <c r="C239" s="306" t="s">
        <v>867</v>
      </c>
      <c r="D239" s="308" t="s">
        <v>774</v>
      </c>
      <c r="E239" s="308" t="s">
        <v>867</v>
      </c>
      <c r="F239" s="332" t="s">
        <v>813</v>
      </c>
      <c r="G239" s="308" t="s">
        <v>867</v>
      </c>
      <c r="H239" s="309" t="s">
        <v>491</v>
      </c>
      <c r="R239" s="192" t="s">
        <v>136</v>
      </c>
    </row>
    <row r="240" spans="1:18">
      <c r="A240" s="306" t="s">
        <v>868</v>
      </c>
      <c r="B240" s="332" t="s">
        <v>206</v>
      </c>
      <c r="C240" s="306" t="s">
        <v>868</v>
      </c>
      <c r="D240" s="192" t="s">
        <v>776</v>
      </c>
      <c r="E240" s="306" t="s">
        <v>868</v>
      </c>
      <c r="F240" s="332" t="s">
        <v>813</v>
      </c>
      <c r="G240" s="306" t="s">
        <v>868</v>
      </c>
      <c r="H240" s="309" t="s">
        <v>491</v>
      </c>
      <c r="R240" s="192" t="s">
        <v>136</v>
      </c>
    </row>
    <row r="241" spans="1:22">
      <c r="A241" s="306" t="s">
        <v>869</v>
      </c>
      <c r="B241" s="332" t="s">
        <v>206</v>
      </c>
      <c r="C241" s="306" t="s">
        <v>869</v>
      </c>
      <c r="D241" s="308" t="s">
        <v>870</v>
      </c>
      <c r="E241" s="306" t="s">
        <v>869</v>
      </c>
      <c r="F241" s="332" t="s">
        <v>813</v>
      </c>
      <c r="G241" s="306" t="s">
        <v>869</v>
      </c>
      <c r="H241" s="309" t="s">
        <v>491</v>
      </c>
      <c r="R241" s="192" t="s">
        <v>136</v>
      </c>
    </row>
    <row r="242" spans="1:22">
      <c r="A242" s="306" t="s">
        <v>871</v>
      </c>
      <c r="B242" s="332" t="s">
        <v>206</v>
      </c>
      <c r="C242" s="306" t="s">
        <v>871</v>
      </c>
      <c r="D242" s="308" t="s">
        <v>685</v>
      </c>
      <c r="E242" s="306" t="s">
        <v>871</v>
      </c>
      <c r="F242" s="332" t="s">
        <v>813</v>
      </c>
      <c r="G242" s="306" t="s">
        <v>871</v>
      </c>
      <c r="H242" s="309" t="s">
        <v>491</v>
      </c>
      <c r="R242" s="192" t="s">
        <v>136</v>
      </c>
    </row>
    <row r="243" spans="1:22">
      <c r="A243" s="345" t="s">
        <v>872</v>
      </c>
      <c r="B243" s="346" t="s">
        <v>873</v>
      </c>
      <c r="C243" s="345" t="s">
        <v>872</v>
      </c>
      <c r="D243" s="347" t="s">
        <v>874</v>
      </c>
      <c r="E243" s="345" t="s">
        <v>872</v>
      </c>
      <c r="F243" s="346" t="s">
        <v>875</v>
      </c>
      <c r="G243" s="345" t="s">
        <v>872</v>
      </c>
      <c r="H243" s="348" t="s">
        <v>495</v>
      </c>
      <c r="T243" s="210" t="s">
        <v>781</v>
      </c>
      <c r="U243" s="210" t="s">
        <v>782</v>
      </c>
      <c r="V243" s="210" t="s">
        <v>783</v>
      </c>
    </row>
    <row r="244" spans="1:22">
      <c r="A244" s="345" t="s">
        <v>876</v>
      </c>
      <c r="B244" s="346" t="s">
        <v>873</v>
      </c>
      <c r="C244" s="345" t="s">
        <v>876</v>
      </c>
      <c r="D244" s="347" t="s">
        <v>877</v>
      </c>
      <c r="E244" s="345" t="s">
        <v>876</v>
      </c>
      <c r="F244" s="346" t="s">
        <v>875</v>
      </c>
      <c r="G244" s="345" t="s">
        <v>876</v>
      </c>
      <c r="H244" s="348" t="s">
        <v>495</v>
      </c>
      <c r="T244" s="210" t="s">
        <v>781</v>
      </c>
      <c r="U244" s="210" t="s">
        <v>782</v>
      </c>
      <c r="V244" s="210" t="s">
        <v>783</v>
      </c>
    </row>
    <row r="245" spans="1:22">
      <c r="A245" s="345" t="s">
        <v>878</v>
      </c>
      <c r="B245" s="346" t="s">
        <v>879</v>
      </c>
      <c r="C245" s="345" t="s">
        <v>878</v>
      </c>
      <c r="D245" s="347" t="s">
        <v>880</v>
      </c>
      <c r="E245" s="345" t="s">
        <v>878</v>
      </c>
      <c r="F245" s="346" t="s">
        <v>875</v>
      </c>
      <c r="G245" s="345" t="s">
        <v>878</v>
      </c>
      <c r="H245" s="348" t="s">
        <v>495</v>
      </c>
      <c r="T245" s="210" t="s">
        <v>781</v>
      </c>
      <c r="U245" s="210" t="s">
        <v>782</v>
      </c>
      <c r="V245" s="210" t="s">
        <v>783</v>
      </c>
    </row>
    <row r="246" spans="1:22">
      <c r="A246" s="345" t="s">
        <v>881</v>
      </c>
      <c r="B246" s="346" t="s">
        <v>879</v>
      </c>
      <c r="C246" s="345" t="s">
        <v>881</v>
      </c>
      <c r="D246" s="347" t="s">
        <v>882</v>
      </c>
      <c r="E246" s="345" t="s">
        <v>881</v>
      </c>
      <c r="F246" s="346" t="s">
        <v>875</v>
      </c>
      <c r="G246" s="345" t="s">
        <v>881</v>
      </c>
      <c r="H246" s="348" t="s">
        <v>495</v>
      </c>
      <c r="T246" s="210" t="s">
        <v>781</v>
      </c>
      <c r="U246" s="210" t="s">
        <v>782</v>
      </c>
      <c r="V246" s="210" t="s">
        <v>783</v>
      </c>
    </row>
    <row r="247" spans="1:22">
      <c r="A247" s="345" t="s">
        <v>883</v>
      </c>
      <c r="B247" s="346" t="s">
        <v>879</v>
      </c>
      <c r="C247" s="345" t="s">
        <v>883</v>
      </c>
      <c r="D247" s="347" t="s">
        <v>209</v>
      </c>
      <c r="E247" s="345" t="s">
        <v>883</v>
      </c>
      <c r="F247" s="346" t="s">
        <v>875</v>
      </c>
      <c r="G247" s="345" t="s">
        <v>883</v>
      </c>
      <c r="H247" s="348" t="s">
        <v>495</v>
      </c>
      <c r="T247" s="210" t="s">
        <v>781</v>
      </c>
      <c r="U247" s="210" t="s">
        <v>782</v>
      </c>
      <c r="V247" s="210" t="s">
        <v>783</v>
      </c>
    </row>
    <row r="248" spans="1:22">
      <c r="A248" s="345" t="s">
        <v>884</v>
      </c>
      <c r="B248" s="346" t="s">
        <v>885</v>
      </c>
      <c r="C248" s="345" t="s">
        <v>884</v>
      </c>
      <c r="D248" s="347" t="s">
        <v>886</v>
      </c>
      <c r="E248" s="345" t="s">
        <v>884</v>
      </c>
      <c r="F248" s="346" t="s">
        <v>875</v>
      </c>
      <c r="G248" s="345" t="s">
        <v>884</v>
      </c>
      <c r="H248" s="348" t="s">
        <v>495</v>
      </c>
      <c r="T248" s="210" t="s">
        <v>781</v>
      </c>
      <c r="U248" s="210" t="s">
        <v>782</v>
      </c>
      <c r="V248" s="210" t="s">
        <v>783</v>
      </c>
    </row>
    <row r="249" spans="1:22" s="16" customFormat="1">
      <c r="A249" s="358" t="s">
        <v>887</v>
      </c>
      <c r="B249" s="359" t="s">
        <v>885</v>
      </c>
      <c r="C249" s="358" t="s">
        <v>887</v>
      </c>
      <c r="D249" s="360" t="s">
        <v>888</v>
      </c>
      <c r="E249" s="358" t="s">
        <v>887</v>
      </c>
      <c r="F249" s="359" t="s">
        <v>875</v>
      </c>
      <c r="G249" s="358" t="s">
        <v>887</v>
      </c>
      <c r="H249" s="361" t="s">
        <v>495</v>
      </c>
      <c r="T249" s="362" t="s">
        <v>781</v>
      </c>
      <c r="U249" s="362" t="s">
        <v>782</v>
      </c>
      <c r="V249" s="362" t="s">
        <v>783</v>
      </c>
    </row>
    <row r="250" spans="1:22" s="16" customFormat="1">
      <c r="A250" s="358" t="s">
        <v>889</v>
      </c>
      <c r="B250" s="359" t="s">
        <v>885</v>
      </c>
      <c r="C250" s="358" t="s">
        <v>889</v>
      </c>
      <c r="D250" s="360" t="s">
        <v>890</v>
      </c>
      <c r="E250" s="358" t="s">
        <v>889</v>
      </c>
      <c r="F250" s="359" t="s">
        <v>875</v>
      </c>
      <c r="G250" s="358" t="s">
        <v>889</v>
      </c>
      <c r="H250" s="361" t="s">
        <v>495</v>
      </c>
      <c r="T250" s="362" t="s">
        <v>781</v>
      </c>
      <c r="U250" s="362" t="s">
        <v>782</v>
      </c>
      <c r="V250" s="362" t="s">
        <v>783</v>
      </c>
    </row>
    <row r="251" spans="1:22" s="16" customFormat="1">
      <c r="A251" s="358" t="s">
        <v>891</v>
      </c>
      <c r="B251" s="359" t="s">
        <v>885</v>
      </c>
      <c r="C251" s="358" t="s">
        <v>891</v>
      </c>
      <c r="D251" s="360" t="s">
        <v>892</v>
      </c>
      <c r="E251" s="358" t="s">
        <v>891</v>
      </c>
      <c r="F251" s="359" t="s">
        <v>875</v>
      </c>
      <c r="G251" s="358" t="s">
        <v>891</v>
      </c>
      <c r="H251" s="361" t="s">
        <v>495</v>
      </c>
      <c r="T251" s="362" t="s">
        <v>781</v>
      </c>
      <c r="U251" s="362" t="s">
        <v>782</v>
      </c>
      <c r="V251" s="362" t="s">
        <v>783</v>
      </c>
    </row>
    <row r="252" spans="1:22" s="16" customFormat="1">
      <c r="A252" s="358" t="s">
        <v>893</v>
      </c>
      <c r="B252" s="359" t="s">
        <v>885</v>
      </c>
      <c r="C252" s="358" t="s">
        <v>893</v>
      </c>
      <c r="D252" s="360" t="s">
        <v>894</v>
      </c>
      <c r="E252" s="358" t="s">
        <v>893</v>
      </c>
      <c r="F252" s="359" t="s">
        <v>875</v>
      </c>
      <c r="G252" s="358" t="s">
        <v>893</v>
      </c>
      <c r="H252" s="361" t="s">
        <v>495</v>
      </c>
      <c r="T252" s="362" t="s">
        <v>781</v>
      </c>
      <c r="U252" s="362" t="s">
        <v>782</v>
      </c>
      <c r="V252" s="362" t="s">
        <v>783</v>
      </c>
    </row>
    <row r="253" spans="1:22" s="16" customFormat="1">
      <c r="A253" s="358" t="s">
        <v>895</v>
      </c>
      <c r="B253" s="359" t="s">
        <v>885</v>
      </c>
      <c r="C253" s="358" t="s">
        <v>895</v>
      </c>
      <c r="D253" s="360" t="s">
        <v>896</v>
      </c>
      <c r="E253" s="358" t="s">
        <v>895</v>
      </c>
      <c r="F253" s="359" t="s">
        <v>875</v>
      </c>
      <c r="G253" s="358" t="s">
        <v>895</v>
      </c>
      <c r="H253" s="361" t="s">
        <v>495</v>
      </c>
      <c r="T253" s="362" t="s">
        <v>781</v>
      </c>
      <c r="U253" s="362" t="s">
        <v>782</v>
      </c>
      <c r="V253" s="362" t="s">
        <v>783</v>
      </c>
    </row>
    <row r="254" spans="1:22">
      <c r="A254" s="345" t="s">
        <v>897</v>
      </c>
      <c r="B254" s="346" t="s">
        <v>898</v>
      </c>
      <c r="C254" s="345" t="s">
        <v>897</v>
      </c>
      <c r="D254" s="347" t="s">
        <v>899</v>
      </c>
      <c r="E254" s="345" t="s">
        <v>897</v>
      </c>
      <c r="F254" s="346" t="s">
        <v>875</v>
      </c>
      <c r="G254" s="345" t="s">
        <v>897</v>
      </c>
      <c r="H254" s="348" t="s">
        <v>495</v>
      </c>
      <c r="T254" s="210" t="s">
        <v>781</v>
      </c>
      <c r="U254" s="210" t="s">
        <v>782</v>
      </c>
      <c r="V254" s="210" t="s">
        <v>783</v>
      </c>
    </row>
    <row r="255" spans="1:22">
      <c r="A255" s="345" t="s">
        <v>900</v>
      </c>
      <c r="B255" s="346" t="s">
        <v>898</v>
      </c>
      <c r="C255" s="345" t="s">
        <v>900</v>
      </c>
      <c r="D255" s="347" t="s">
        <v>798</v>
      </c>
      <c r="E255" s="345" t="s">
        <v>900</v>
      </c>
      <c r="F255" s="346" t="s">
        <v>875</v>
      </c>
      <c r="G255" s="345" t="s">
        <v>900</v>
      </c>
      <c r="H255" s="348" t="s">
        <v>495</v>
      </c>
      <c r="T255" s="210" t="s">
        <v>781</v>
      </c>
      <c r="U255" s="210" t="s">
        <v>782</v>
      </c>
      <c r="V255" s="210" t="s">
        <v>783</v>
      </c>
    </row>
    <row r="256" spans="1:22">
      <c r="A256" s="345" t="s">
        <v>901</v>
      </c>
      <c r="B256" s="346" t="s">
        <v>898</v>
      </c>
      <c r="C256" s="345" t="s">
        <v>901</v>
      </c>
      <c r="D256" s="347" t="s">
        <v>800</v>
      </c>
      <c r="E256" s="345" t="s">
        <v>901</v>
      </c>
      <c r="F256" s="346" t="s">
        <v>875</v>
      </c>
      <c r="G256" s="345" t="s">
        <v>901</v>
      </c>
      <c r="H256" s="348" t="s">
        <v>495</v>
      </c>
      <c r="T256" s="210" t="s">
        <v>781</v>
      </c>
      <c r="U256" s="210" t="s">
        <v>782</v>
      </c>
      <c r="V256" s="210" t="s">
        <v>783</v>
      </c>
    </row>
    <row r="257" spans="1:22">
      <c r="A257" s="345" t="s">
        <v>902</v>
      </c>
      <c r="B257" s="346" t="s">
        <v>898</v>
      </c>
      <c r="C257" s="345" t="s">
        <v>902</v>
      </c>
      <c r="D257" s="347" t="s">
        <v>903</v>
      </c>
      <c r="E257" s="345" t="s">
        <v>902</v>
      </c>
      <c r="F257" s="346" t="s">
        <v>875</v>
      </c>
      <c r="G257" s="345" t="s">
        <v>902</v>
      </c>
      <c r="H257" s="348" t="s">
        <v>495</v>
      </c>
      <c r="T257" s="210" t="s">
        <v>781</v>
      </c>
      <c r="U257" s="210" t="s">
        <v>782</v>
      </c>
      <c r="V257" s="210" t="s">
        <v>783</v>
      </c>
    </row>
    <row r="258" spans="1:22">
      <c r="A258" s="345" t="s">
        <v>904</v>
      </c>
      <c r="B258" s="346" t="s">
        <v>898</v>
      </c>
      <c r="C258" s="345" t="s">
        <v>904</v>
      </c>
      <c r="D258" s="347" t="s">
        <v>905</v>
      </c>
      <c r="E258" s="345" t="s">
        <v>904</v>
      </c>
      <c r="F258" s="346" t="s">
        <v>875</v>
      </c>
      <c r="G258" s="345" t="s">
        <v>904</v>
      </c>
      <c r="H258" s="348" t="s">
        <v>495</v>
      </c>
      <c r="T258" s="210" t="s">
        <v>781</v>
      </c>
      <c r="U258" s="210" t="s">
        <v>782</v>
      </c>
      <c r="V258" s="210" t="s">
        <v>783</v>
      </c>
    </row>
  </sheetData>
  <pageMargins left="0.7" right="0.7" top="0.75" bottom="0.75" header="0.3" footer="0.3"/>
  <pageSetup paperSize="9" firstPageNumber="2147483648"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Z68"/>
  <sheetViews>
    <sheetView topLeftCell="B25" workbookViewId="0">
      <selection activeCell="B41" sqref="A41:XFD41"/>
    </sheetView>
  </sheetViews>
  <sheetFormatPr baseColWidth="10" defaultRowHeight="15"/>
  <cols>
    <col min="3" max="3" width="44.7109375" customWidth="1"/>
    <col min="5" max="5" width="5.7109375" customWidth="1"/>
    <col min="7" max="7" width="57.7109375" customWidth="1"/>
    <col min="8" max="8" width="6.42578125" customWidth="1"/>
    <col min="9" max="9" width="6.5703125" customWidth="1"/>
    <col min="10" max="10" width="7" customWidth="1"/>
    <col min="11" max="11" width="5.7109375" customWidth="1"/>
    <col min="12" max="12" width="27" customWidth="1"/>
    <col min="13" max="13" width="7.28515625" customWidth="1"/>
    <col min="14" max="14" width="69.7109375" customWidth="1"/>
    <col min="19" max="19" width="3.5703125" customWidth="1"/>
    <col min="20" max="20" width="4" customWidth="1"/>
    <col min="21" max="22" width="3.7109375" customWidth="1"/>
    <col min="23" max="23" width="3.5703125" customWidth="1"/>
    <col min="24" max="25" width="4.28515625" customWidth="1"/>
    <col min="26" max="26" width="3.5703125" customWidth="1"/>
  </cols>
  <sheetData>
    <row r="2" spans="2:26" ht="218.1" customHeight="1">
      <c r="H2" s="363" t="s">
        <v>74</v>
      </c>
      <c r="I2" s="363" t="s">
        <v>228</v>
      </c>
      <c r="J2" s="363" t="s">
        <v>230</v>
      </c>
      <c r="K2" s="363" t="s">
        <v>285</v>
      </c>
      <c r="S2" s="364" t="s">
        <v>262</v>
      </c>
      <c r="T2" s="364" t="s">
        <v>263</v>
      </c>
      <c r="U2" s="364" t="s">
        <v>264</v>
      </c>
      <c r="V2" s="364" t="s">
        <v>265</v>
      </c>
      <c r="W2" s="364" t="s">
        <v>266</v>
      </c>
      <c r="X2" s="364" t="s">
        <v>267</v>
      </c>
      <c r="Y2" s="364" t="s">
        <v>268</v>
      </c>
      <c r="Z2" s="364" t="s">
        <v>269</v>
      </c>
    </row>
    <row r="3" spans="2:26">
      <c r="D3" t="s">
        <v>46</v>
      </c>
      <c r="E3" t="s">
        <v>46</v>
      </c>
      <c r="F3" t="str">
        <f t="shared" ref="F3:F41" si="0">D3</f>
        <v>?</v>
      </c>
      <c r="G3" t="str">
        <f>E3</f>
        <v>?</v>
      </c>
    </row>
    <row r="4" spans="2:26">
      <c r="B4" t="s">
        <v>908</v>
      </c>
      <c r="C4" t="s">
        <v>909</v>
      </c>
      <c r="D4" t="s">
        <v>910</v>
      </c>
      <c r="E4" t="s">
        <v>908</v>
      </c>
      <c r="F4" t="str">
        <f t="shared" si="0"/>
        <v>S11</v>
      </c>
      <c r="G4" t="s">
        <v>911</v>
      </c>
      <c r="H4" t="s">
        <v>199</v>
      </c>
      <c r="I4" t="s">
        <v>199</v>
      </c>
      <c r="J4" t="s">
        <v>199</v>
      </c>
      <c r="K4" t="s">
        <v>199</v>
      </c>
      <c r="M4" t="s">
        <v>277</v>
      </c>
      <c r="N4" t="s">
        <v>912</v>
      </c>
      <c r="O4" t="s">
        <v>262</v>
      </c>
      <c r="S4" t="s">
        <v>199</v>
      </c>
      <c r="T4" t="s">
        <v>199</v>
      </c>
      <c r="U4" t="s">
        <v>199</v>
      </c>
      <c r="X4" t="s">
        <v>199</v>
      </c>
      <c r="Y4" t="s">
        <v>199</v>
      </c>
    </row>
    <row r="5" spans="2:26">
      <c r="D5" t="s">
        <v>913</v>
      </c>
      <c r="E5" t="s">
        <v>908</v>
      </c>
      <c r="F5" t="str">
        <f t="shared" si="0"/>
        <v>S12</v>
      </c>
      <c r="G5" t="s">
        <v>914</v>
      </c>
      <c r="H5" t="s">
        <v>199</v>
      </c>
      <c r="I5" t="s">
        <v>199</v>
      </c>
      <c r="J5" t="s">
        <v>199</v>
      </c>
      <c r="K5" t="s">
        <v>199</v>
      </c>
      <c r="M5" t="s">
        <v>277</v>
      </c>
      <c r="N5" t="s">
        <v>912</v>
      </c>
      <c r="O5" t="s">
        <v>263</v>
      </c>
    </row>
    <row r="6" spans="2:26">
      <c r="D6" t="s">
        <v>915</v>
      </c>
      <c r="E6" t="s">
        <v>908</v>
      </c>
      <c r="F6" t="str">
        <f t="shared" si="0"/>
        <v>S13</v>
      </c>
      <c r="G6" t="s">
        <v>916</v>
      </c>
      <c r="H6" t="s">
        <v>199</v>
      </c>
      <c r="I6" t="s">
        <v>199</v>
      </c>
      <c r="J6" t="s">
        <v>199</v>
      </c>
      <c r="K6" t="s">
        <v>199</v>
      </c>
      <c r="M6" t="s">
        <v>277</v>
      </c>
      <c r="N6" t="s">
        <v>912</v>
      </c>
      <c r="O6" t="s">
        <v>264</v>
      </c>
    </row>
    <row r="7" spans="2:26">
      <c r="D7" t="s">
        <v>917</v>
      </c>
      <c r="E7" t="s">
        <v>908</v>
      </c>
      <c r="F7" t="str">
        <f t="shared" si="0"/>
        <v>S14</v>
      </c>
      <c r="G7" t="s">
        <v>918</v>
      </c>
      <c r="H7" t="s">
        <v>199</v>
      </c>
      <c r="I7" t="s">
        <v>199</v>
      </c>
      <c r="J7" t="s">
        <v>199</v>
      </c>
      <c r="K7" t="s">
        <v>199</v>
      </c>
      <c r="M7" t="s">
        <v>277</v>
      </c>
      <c r="N7" t="s">
        <v>912</v>
      </c>
      <c r="O7" t="s">
        <v>267</v>
      </c>
    </row>
    <row r="8" spans="2:26">
      <c r="D8" t="s">
        <v>919</v>
      </c>
      <c r="E8" t="s">
        <v>908</v>
      </c>
      <c r="F8" t="str">
        <f t="shared" si="0"/>
        <v>S15</v>
      </c>
      <c r="G8" t="s">
        <v>920</v>
      </c>
      <c r="H8" t="s">
        <v>199</v>
      </c>
      <c r="I8" t="s">
        <v>199</v>
      </c>
      <c r="J8" t="s">
        <v>199</v>
      </c>
      <c r="K8" t="s">
        <v>199</v>
      </c>
      <c r="M8" t="s">
        <v>277</v>
      </c>
      <c r="N8" t="s">
        <v>912</v>
      </c>
      <c r="O8" t="s">
        <v>268</v>
      </c>
    </row>
    <row r="9" spans="2:26">
      <c r="B9" t="s">
        <v>921</v>
      </c>
      <c r="C9" t="s">
        <v>922</v>
      </c>
      <c r="D9" t="s">
        <v>123</v>
      </c>
      <c r="E9" t="s">
        <v>921</v>
      </c>
      <c r="F9" t="str">
        <f t="shared" si="0"/>
        <v>S21</v>
      </c>
      <c r="G9" t="s">
        <v>923</v>
      </c>
      <c r="H9" t="s">
        <v>199</v>
      </c>
      <c r="I9" t="s">
        <v>199</v>
      </c>
      <c r="J9" t="s">
        <v>199</v>
      </c>
      <c r="K9" t="s">
        <v>199</v>
      </c>
    </row>
    <row r="10" spans="2:26">
      <c r="D10" t="s">
        <v>924</v>
      </c>
      <c r="E10" t="s">
        <v>921</v>
      </c>
      <c r="F10" t="str">
        <f t="shared" si="0"/>
        <v>S22</v>
      </c>
      <c r="G10" t="s">
        <v>925</v>
      </c>
      <c r="H10" t="s">
        <v>199</v>
      </c>
      <c r="I10" t="s">
        <v>199</v>
      </c>
      <c r="J10" t="s">
        <v>199</v>
      </c>
      <c r="K10" t="s">
        <v>199</v>
      </c>
      <c r="M10" t="s">
        <v>283</v>
      </c>
      <c r="N10" t="s">
        <v>926</v>
      </c>
      <c r="O10" t="s">
        <v>262</v>
      </c>
      <c r="S10" t="s">
        <v>199</v>
      </c>
      <c r="U10" t="s">
        <v>199</v>
      </c>
      <c r="V10" t="s">
        <v>199</v>
      </c>
      <c r="X10" t="s">
        <v>199</v>
      </c>
    </row>
    <row r="11" spans="2:26">
      <c r="D11" t="s">
        <v>927</v>
      </c>
      <c r="E11" t="s">
        <v>921</v>
      </c>
      <c r="F11" t="str">
        <f t="shared" si="0"/>
        <v>S23</v>
      </c>
      <c r="G11" t="s">
        <v>928</v>
      </c>
      <c r="H11" t="s">
        <v>199</v>
      </c>
      <c r="I11" t="s">
        <v>199</v>
      </c>
      <c r="J11" t="s">
        <v>199</v>
      </c>
      <c r="K11" t="s">
        <v>199</v>
      </c>
      <c r="M11" t="s">
        <v>283</v>
      </c>
      <c r="N11" t="s">
        <v>926</v>
      </c>
      <c r="O11" t="s">
        <v>264</v>
      </c>
    </row>
    <row r="12" spans="2:26">
      <c r="D12" t="s">
        <v>929</v>
      </c>
      <c r="E12" t="s">
        <v>921</v>
      </c>
      <c r="F12" t="str">
        <f t="shared" si="0"/>
        <v>S24</v>
      </c>
      <c r="G12" t="s">
        <v>930</v>
      </c>
      <c r="H12" t="s">
        <v>199</v>
      </c>
      <c r="I12" t="s">
        <v>199</v>
      </c>
      <c r="J12" t="s">
        <v>199</v>
      </c>
      <c r="K12" t="s">
        <v>199</v>
      </c>
      <c r="M12" t="s">
        <v>283</v>
      </c>
      <c r="N12" t="s">
        <v>926</v>
      </c>
      <c r="O12" t="s">
        <v>931</v>
      </c>
    </row>
    <row r="13" spans="2:26">
      <c r="D13" t="s">
        <v>932</v>
      </c>
      <c r="E13" t="s">
        <v>921</v>
      </c>
      <c r="F13" t="str">
        <f t="shared" si="0"/>
        <v>S25</v>
      </c>
      <c r="G13" t="s">
        <v>933</v>
      </c>
      <c r="H13" t="s">
        <v>199</v>
      </c>
      <c r="I13" t="s">
        <v>199</v>
      </c>
      <c r="J13" t="s">
        <v>199</v>
      </c>
      <c r="K13" t="s">
        <v>199</v>
      </c>
      <c r="M13" t="s">
        <v>283</v>
      </c>
      <c r="N13" t="s">
        <v>926</v>
      </c>
      <c r="O13" t="s">
        <v>934</v>
      </c>
    </row>
    <row r="14" spans="2:26">
      <c r="D14" t="s">
        <v>935</v>
      </c>
      <c r="E14" t="s">
        <v>921</v>
      </c>
      <c r="F14" t="str">
        <f t="shared" si="0"/>
        <v>S26</v>
      </c>
      <c r="G14" t="s">
        <v>936</v>
      </c>
      <c r="H14" t="s">
        <v>199</v>
      </c>
      <c r="I14" t="s">
        <v>199</v>
      </c>
      <c r="J14" t="s">
        <v>199</v>
      </c>
      <c r="K14" t="s">
        <v>199</v>
      </c>
    </row>
    <row r="15" spans="2:26">
      <c r="D15" t="s">
        <v>937</v>
      </c>
      <c r="E15" t="s">
        <v>921</v>
      </c>
      <c r="F15" t="str">
        <f t="shared" si="0"/>
        <v>S27</v>
      </c>
      <c r="G15" t="s">
        <v>938</v>
      </c>
      <c r="H15" t="s">
        <v>199</v>
      </c>
      <c r="I15" t="s">
        <v>199</v>
      </c>
      <c r="J15" t="s">
        <v>199</v>
      </c>
      <c r="K15" t="s">
        <v>199</v>
      </c>
      <c r="M15" t="s">
        <v>288</v>
      </c>
      <c r="N15" t="s">
        <v>939</v>
      </c>
      <c r="O15" t="s">
        <v>262</v>
      </c>
      <c r="S15" t="s">
        <v>199</v>
      </c>
      <c r="T15" t="s">
        <v>199</v>
      </c>
      <c r="U15" t="s">
        <v>199</v>
      </c>
      <c r="W15" t="s">
        <v>199</v>
      </c>
      <c r="X15" t="s">
        <v>199</v>
      </c>
      <c r="Y15" t="s">
        <v>199</v>
      </c>
    </row>
    <row r="16" spans="2:26">
      <c r="D16" t="s">
        <v>940</v>
      </c>
      <c r="E16" t="s">
        <v>921</v>
      </c>
      <c r="F16" t="str">
        <f t="shared" si="0"/>
        <v>S28</v>
      </c>
      <c r="G16" t="s">
        <v>941</v>
      </c>
      <c r="H16" t="s">
        <v>199</v>
      </c>
      <c r="I16" t="s">
        <v>199</v>
      </c>
      <c r="J16" t="s">
        <v>199</v>
      </c>
      <c r="K16" t="s">
        <v>199</v>
      </c>
      <c r="M16" t="s">
        <v>288</v>
      </c>
      <c r="N16" t="s">
        <v>939</v>
      </c>
      <c r="O16" t="s">
        <v>263</v>
      </c>
    </row>
    <row r="17" spans="2:25">
      <c r="D17" t="s">
        <v>128</v>
      </c>
      <c r="E17" t="s">
        <v>921</v>
      </c>
      <c r="F17" t="str">
        <f t="shared" si="0"/>
        <v>S29</v>
      </c>
      <c r="G17" t="s">
        <v>942</v>
      </c>
      <c r="H17" t="s">
        <v>199</v>
      </c>
      <c r="I17" t="s">
        <v>199</v>
      </c>
      <c r="J17" t="s">
        <v>199</v>
      </c>
      <c r="K17" t="s">
        <v>199</v>
      </c>
      <c r="M17" t="s">
        <v>288</v>
      </c>
      <c r="N17" t="s">
        <v>939</v>
      </c>
      <c r="O17" t="s">
        <v>264</v>
      </c>
    </row>
    <row r="18" spans="2:25">
      <c r="B18" t="s">
        <v>943</v>
      </c>
      <c r="C18" t="s">
        <v>944</v>
      </c>
      <c r="D18" t="s">
        <v>945</v>
      </c>
      <c r="E18" t="s">
        <v>943</v>
      </c>
      <c r="F18" t="str">
        <f t="shared" si="0"/>
        <v>S31</v>
      </c>
      <c r="G18" t="s">
        <v>946</v>
      </c>
      <c r="H18" t="s">
        <v>199</v>
      </c>
      <c r="I18" t="s">
        <v>199</v>
      </c>
      <c r="J18" t="s">
        <v>199</v>
      </c>
      <c r="K18" t="s">
        <v>199</v>
      </c>
      <c r="M18" t="s">
        <v>288</v>
      </c>
      <c r="N18" t="s">
        <v>939</v>
      </c>
      <c r="O18" t="s">
        <v>266</v>
      </c>
    </row>
    <row r="19" spans="2:25">
      <c r="D19" t="s">
        <v>947</v>
      </c>
      <c r="E19" t="s">
        <v>943</v>
      </c>
      <c r="F19" t="str">
        <f t="shared" si="0"/>
        <v>S32</v>
      </c>
      <c r="G19" t="s">
        <v>948</v>
      </c>
      <c r="H19" t="s">
        <v>199</v>
      </c>
      <c r="I19" t="s">
        <v>199</v>
      </c>
      <c r="J19" t="s">
        <v>199</v>
      </c>
      <c r="K19" t="s">
        <v>199</v>
      </c>
      <c r="M19" t="s">
        <v>288</v>
      </c>
      <c r="N19" t="s">
        <v>939</v>
      </c>
      <c r="O19" t="s">
        <v>267</v>
      </c>
    </row>
    <row r="20" spans="2:25">
      <c r="D20" t="s">
        <v>949</v>
      </c>
      <c r="E20" t="s">
        <v>943</v>
      </c>
      <c r="F20" t="str">
        <f t="shared" si="0"/>
        <v>S33</v>
      </c>
      <c r="G20" t="s">
        <v>950</v>
      </c>
      <c r="H20" t="s">
        <v>199</v>
      </c>
      <c r="I20" t="s">
        <v>199</v>
      </c>
      <c r="J20" t="s">
        <v>199</v>
      </c>
      <c r="K20" t="s">
        <v>199</v>
      </c>
      <c r="M20" t="s">
        <v>288</v>
      </c>
      <c r="N20" t="s">
        <v>939</v>
      </c>
      <c r="O20" t="s">
        <v>268</v>
      </c>
    </row>
    <row r="21" spans="2:25">
      <c r="D21" t="s">
        <v>951</v>
      </c>
      <c r="E21" t="s">
        <v>943</v>
      </c>
      <c r="F21" t="str">
        <f t="shared" si="0"/>
        <v>S34</v>
      </c>
      <c r="G21" t="s">
        <v>952</v>
      </c>
      <c r="K21" t="s">
        <v>199</v>
      </c>
    </row>
    <row r="22" spans="2:25">
      <c r="D22" t="s">
        <v>953</v>
      </c>
      <c r="E22" t="s">
        <v>943</v>
      </c>
      <c r="F22" t="str">
        <f t="shared" si="0"/>
        <v>S35</v>
      </c>
      <c r="G22" t="s">
        <v>954</v>
      </c>
      <c r="K22" t="s">
        <v>199</v>
      </c>
      <c r="M22" t="s">
        <v>292</v>
      </c>
      <c r="N22" t="s">
        <v>955</v>
      </c>
      <c r="O22" t="s">
        <v>266</v>
      </c>
      <c r="W22" t="s">
        <v>199</v>
      </c>
      <c r="X22" t="s">
        <v>199</v>
      </c>
      <c r="Y22" t="s">
        <v>199</v>
      </c>
    </row>
    <row r="23" spans="2:25">
      <c r="B23" t="s">
        <v>956</v>
      </c>
      <c r="C23" t="s">
        <v>957</v>
      </c>
      <c r="D23" t="s">
        <v>958</v>
      </c>
      <c r="E23" t="s">
        <v>956</v>
      </c>
      <c r="F23" t="str">
        <f t="shared" si="0"/>
        <v>S41</v>
      </c>
      <c r="G23" t="s">
        <v>959</v>
      </c>
      <c r="H23" t="s">
        <v>199</v>
      </c>
      <c r="I23" t="s">
        <v>199</v>
      </c>
      <c r="J23" t="s">
        <v>199</v>
      </c>
      <c r="K23" t="s">
        <v>199</v>
      </c>
      <c r="M23" t="s">
        <v>292</v>
      </c>
      <c r="N23" t="s">
        <v>955</v>
      </c>
      <c r="O23" t="s">
        <v>267</v>
      </c>
    </row>
    <row r="24" spans="2:25">
      <c r="D24" t="s">
        <v>960</v>
      </c>
      <c r="E24" t="s">
        <v>956</v>
      </c>
      <c r="F24" t="str">
        <f t="shared" si="0"/>
        <v>S42</v>
      </c>
      <c r="G24" t="s">
        <v>961</v>
      </c>
      <c r="H24" t="s">
        <v>199</v>
      </c>
      <c r="I24" t="s">
        <v>199</v>
      </c>
      <c r="J24" t="s">
        <v>199</v>
      </c>
      <c r="K24" t="s">
        <v>199</v>
      </c>
      <c r="M24" t="s">
        <v>292</v>
      </c>
      <c r="N24" t="s">
        <v>955</v>
      </c>
      <c r="O24" t="s">
        <v>268</v>
      </c>
    </row>
    <row r="25" spans="2:25">
      <c r="D25" t="s">
        <v>962</v>
      </c>
      <c r="E25" t="s">
        <v>956</v>
      </c>
      <c r="F25" t="str">
        <f t="shared" si="0"/>
        <v>S43</v>
      </c>
      <c r="G25" t="s">
        <v>963</v>
      </c>
      <c r="H25" t="s">
        <v>199</v>
      </c>
      <c r="I25" t="s">
        <v>199</v>
      </c>
      <c r="J25" t="s">
        <v>199</v>
      </c>
      <c r="K25" t="s">
        <v>199</v>
      </c>
    </row>
    <row r="26" spans="2:25">
      <c r="D26" t="s">
        <v>964</v>
      </c>
      <c r="E26" t="s">
        <v>956</v>
      </c>
      <c r="F26" t="str">
        <f t="shared" si="0"/>
        <v>S44</v>
      </c>
      <c r="G26" t="s">
        <v>965</v>
      </c>
      <c r="H26" t="s">
        <v>199</v>
      </c>
      <c r="I26" t="s">
        <v>199</v>
      </c>
      <c r="J26" t="s">
        <v>199</v>
      </c>
      <c r="K26" t="s">
        <v>199</v>
      </c>
      <c r="M26" t="s">
        <v>345</v>
      </c>
      <c r="N26" t="s">
        <v>966</v>
      </c>
      <c r="O26" t="s">
        <v>263</v>
      </c>
      <c r="T26" t="s">
        <v>199</v>
      </c>
      <c r="W26" t="s">
        <v>199</v>
      </c>
      <c r="Y26" t="s">
        <v>199</v>
      </c>
    </row>
    <row r="27" spans="2:25">
      <c r="D27" t="s">
        <v>967</v>
      </c>
      <c r="E27" t="s">
        <v>956</v>
      </c>
      <c r="F27" t="str">
        <f t="shared" si="0"/>
        <v>S45</v>
      </c>
      <c r="G27" t="s">
        <v>968</v>
      </c>
      <c r="H27" t="s">
        <v>199</v>
      </c>
      <c r="I27" t="s">
        <v>199</v>
      </c>
      <c r="J27" t="s">
        <v>199</v>
      </c>
      <c r="K27" t="s">
        <v>199</v>
      </c>
      <c r="M27" t="s">
        <v>345</v>
      </c>
      <c r="N27" t="s">
        <v>966</v>
      </c>
      <c r="O27" t="s">
        <v>266</v>
      </c>
    </row>
    <row r="28" spans="2:25">
      <c r="D28" t="s">
        <v>969</v>
      </c>
      <c r="E28" t="s">
        <v>956</v>
      </c>
      <c r="F28" t="str">
        <f t="shared" si="0"/>
        <v>S46</v>
      </c>
      <c r="G28" t="s">
        <v>970</v>
      </c>
      <c r="H28" t="s">
        <v>199</v>
      </c>
      <c r="I28" t="s">
        <v>199</v>
      </c>
      <c r="J28" t="s">
        <v>199</v>
      </c>
      <c r="K28" t="s">
        <v>199</v>
      </c>
      <c r="M28" t="s">
        <v>345</v>
      </c>
      <c r="N28" t="s">
        <v>966</v>
      </c>
      <c r="O28" t="s">
        <v>268</v>
      </c>
    </row>
    <row r="29" spans="2:25">
      <c r="B29" t="s">
        <v>971</v>
      </c>
      <c r="C29" t="s">
        <v>972</v>
      </c>
      <c r="D29" t="s">
        <v>973</v>
      </c>
      <c r="E29" t="s">
        <v>971</v>
      </c>
      <c r="F29" t="str">
        <f t="shared" si="0"/>
        <v>S51</v>
      </c>
      <c r="G29" t="s">
        <v>974</v>
      </c>
      <c r="K29" t="s">
        <v>199</v>
      </c>
    </row>
    <row r="30" spans="2:25">
      <c r="D30" t="s">
        <v>125</v>
      </c>
      <c r="E30" t="s">
        <v>971</v>
      </c>
      <c r="F30" t="str">
        <f t="shared" si="0"/>
        <v>S52</v>
      </c>
      <c r="G30" t="s">
        <v>975</v>
      </c>
      <c r="K30" t="s">
        <v>199</v>
      </c>
      <c r="M30" t="s">
        <v>352</v>
      </c>
      <c r="N30" t="s">
        <v>976</v>
      </c>
      <c r="O30" t="s">
        <v>263</v>
      </c>
      <c r="T30" t="s">
        <v>199</v>
      </c>
      <c r="W30" t="s">
        <v>199</v>
      </c>
      <c r="X30" t="s">
        <v>199</v>
      </c>
      <c r="Y30" t="s">
        <v>199</v>
      </c>
    </row>
    <row r="31" spans="2:25">
      <c r="D31" t="s">
        <v>977</v>
      </c>
      <c r="E31" t="s">
        <v>971</v>
      </c>
      <c r="F31" t="str">
        <f t="shared" si="0"/>
        <v>S53</v>
      </c>
      <c r="G31" t="s">
        <v>978</v>
      </c>
      <c r="K31" t="s">
        <v>199</v>
      </c>
      <c r="M31" t="s">
        <v>352</v>
      </c>
      <c r="N31" t="s">
        <v>976</v>
      </c>
      <c r="O31" t="s">
        <v>266</v>
      </c>
    </row>
    <row r="32" spans="2:25">
      <c r="B32" t="s">
        <v>979</v>
      </c>
      <c r="C32" t="s">
        <v>980</v>
      </c>
      <c r="D32" t="s">
        <v>119</v>
      </c>
      <c r="E32" t="s">
        <v>979</v>
      </c>
      <c r="F32" t="str">
        <f t="shared" si="0"/>
        <v>S61</v>
      </c>
      <c r="G32" t="s">
        <v>981</v>
      </c>
      <c r="H32" t="s">
        <v>199</v>
      </c>
      <c r="I32" t="s">
        <v>199</v>
      </c>
      <c r="M32" t="s">
        <v>352</v>
      </c>
      <c r="N32" t="s">
        <v>976</v>
      </c>
      <c r="O32" t="s">
        <v>267</v>
      </c>
    </row>
    <row r="33" spans="2:26">
      <c r="D33" t="s">
        <v>121</v>
      </c>
      <c r="E33" t="s">
        <v>979</v>
      </c>
      <c r="F33" t="str">
        <f t="shared" si="0"/>
        <v>S62</v>
      </c>
      <c r="G33" t="s">
        <v>982</v>
      </c>
      <c r="H33" t="s">
        <v>199</v>
      </c>
      <c r="I33" t="s">
        <v>199</v>
      </c>
      <c r="J33" t="s">
        <v>199</v>
      </c>
      <c r="M33" t="s">
        <v>352</v>
      </c>
      <c r="N33" t="s">
        <v>976</v>
      </c>
      <c r="O33" t="s">
        <v>268</v>
      </c>
    </row>
    <row r="34" spans="2:26">
      <c r="B34" t="s">
        <v>983</v>
      </c>
      <c r="C34" t="s">
        <v>984</v>
      </c>
      <c r="D34" t="s">
        <v>985</v>
      </c>
      <c r="E34" t="s">
        <v>983</v>
      </c>
      <c r="F34" t="str">
        <f t="shared" si="0"/>
        <v>S71</v>
      </c>
      <c r="G34" t="s">
        <v>986</v>
      </c>
      <c r="H34" t="s">
        <v>199</v>
      </c>
      <c r="I34" t="s">
        <v>199</v>
      </c>
      <c r="J34" t="s">
        <v>199</v>
      </c>
      <c r="K34" t="s">
        <v>199</v>
      </c>
    </row>
    <row r="35" spans="2:26">
      <c r="D35" t="s">
        <v>125</v>
      </c>
      <c r="E35" t="s">
        <v>971</v>
      </c>
      <c r="F35" t="str">
        <f>D35</f>
        <v>S52</v>
      </c>
      <c r="G35" t="s">
        <v>975</v>
      </c>
      <c r="K35" t="s">
        <v>199</v>
      </c>
      <c r="M35" t="s">
        <v>393</v>
      </c>
      <c r="N35" t="s">
        <v>987</v>
      </c>
      <c r="O35" t="s">
        <v>263</v>
      </c>
      <c r="T35" t="s">
        <v>199</v>
      </c>
      <c r="V35" t="s">
        <v>199</v>
      </c>
      <c r="W35" t="s">
        <v>199</v>
      </c>
      <c r="X35" t="s">
        <v>199</v>
      </c>
      <c r="Y35" t="s">
        <v>199</v>
      </c>
    </row>
    <row r="36" spans="2:26">
      <c r="D36" t="s">
        <v>988</v>
      </c>
      <c r="E36" t="s">
        <v>983</v>
      </c>
      <c r="F36" t="str">
        <f t="shared" si="0"/>
        <v>S73</v>
      </c>
      <c r="G36" t="s">
        <v>989</v>
      </c>
      <c r="H36" t="s">
        <v>199</v>
      </c>
      <c r="I36" t="s">
        <v>199</v>
      </c>
      <c r="J36" t="s">
        <v>199</v>
      </c>
      <c r="K36" t="s">
        <v>199</v>
      </c>
      <c r="M36" t="s">
        <v>393</v>
      </c>
      <c r="N36" t="s">
        <v>987</v>
      </c>
      <c r="O36" t="s">
        <v>265</v>
      </c>
    </row>
    <row r="37" spans="2:26">
      <c r="D37" t="s">
        <v>990</v>
      </c>
      <c r="E37" t="s">
        <v>983</v>
      </c>
      <c r="F37" t="str">
        <f t="shared" si="0"/>
        <v>S74</v>
      </c>
      <c r="G37" t="s">
        <v>991</v>
      </c>
      <c r="H37" t="s">
        <v>199</v>
      </c>
      <c r="I37" t="s">
        <v>199</v>
      </c>
      <c r="J37" t="s">
        <v>199</v>
      </c>
      <c r="K37" t="s">
        <v>199</v>
      </c>
      <c r="M37" t="s">
        <v>393</v>
      </c>
      <c r="N37" t="s">
        <v>987</v>
      </c>
      <c r="O37" t="s">
        <v>266</v>
      </c>
    </row>
    <row r="38" spans="2:26">
      <c r="B38" t="s">
        <v>992</v>
      </c>
      <c r="C38" t="s">
        <v>993</v>
      </c>
      <c r="D38" t="s">
        <v>130</v>
      </c>
      <c r="E38" t="s">
        <v>994</v>
      </c>
      <c r="F38" t="str">
        <f t="shared" si="0"/>
        <v>S81</v>
      </c>
      <c r="G38" t="s">
        <v>995</v>
      </c>
      <c r="H38" t="s">
        <v>199</v>
      </c>
      <c r="I38" t="s">
        <v>199</v>
      </c>
      <c r="M38" t="s">
        <v>393</v>
      </c>
      <c r="N38" t="s">
        <v>987</v>
      </c>
      <c r="O38" t="s">
        <v>267</v>
      </c>
    </row>
    <row r="39" spans="2:26">
      <c r="D39" t="s">
        <v>996</v>
      </c>
      <c r="E39" t="s">
        <v>994</v>
      </c>
      <c r="F39" t="str">
        <f t="shared" si="0"/>
        <v>S82</v>
      </c>
      <c r="G39" t="s">
        <v>997</v>
      </c>
      <c r="H39" t="s">
        <v>199</v>
      </c>
      <c r="I39" t="s">
        <v>199</v>
      </c>
      <c r="M39" t="s">
        <v>393</v>
      </c>
      <c r="N39" t="s">
        <v>987</v>
      </c>
      <c r="O39" t="s">
        <v>268</v>
      </c>
    </row>
    <row r="40" spans="2:26">
      <c r="D40" t="s">
        <v>998</v>
      </c>
      <c r="E40" t="s">
        <v>994</v>
      </c>
      <c r="F40" t="str">
        <f t="shared" si="0"/>
        <v>S83</v>
      </c>
      <c r="G40" t="s">
        <v>999</v>
      </c>
      <c r="H40" t="s">
        <v>199</v>
      </c>
      <c r="I40" t="s">
        <v>199</v>
      </c>
    </row>
    <row r="41" spans="2:26">
      <c r="D41" t="s">
        <v>125</v>
      </c>
      <c r="E41" t="s">
        <v>971</v>
      </c>
      <c r="F41" t="str">
        <f t="shared" si="0"/>
        <v>S52</v>
      </c>
      <c r="G41" t="s">
        <v>975</v>
      </c>
      <c r="K41" t="s">
        <v>199</v>
      </c>
      <c r="M41" t="s">
        <v>399</v>
      </c>
      <c r="N41" t="s">
        <v>1000</v>
      </c>
      <c r="O41" t="s">
        <v>265</v>
      </c>
      <c r="V41" t="s">
        <v>199</v>
      </c>
      <c r="X41" t="s">
        <v>199</v>
      </c>
      <c r="Y41" t="s">
        <v>199</v>
      </c>
    </row>
    <row r="42" spans="2:26">
      <c r="M42" t="s">
        <v>399</v>
      </c>
      <c r="N42" t="s">
        <v>1000</v>
      </c>
      <c r="O42" t="s">
        <v>267</v>
      </c>
    </row>
    <row r="43" spans="2:26">
      <c r="M43" t="s">
        <v>399</v>
      </c>
      <c r="N43" t="s">
        <v>1000</v>
      </c>
      <c r="O43" t="s">
        <v>268</v>
      </c>
    </row>
    <row r="45" spans="2:26">
      <c r="M45" t="s">
        <v>403</v>
      </c>
      <c r="N45" t="s">
        <v>1001</v>
      </c>
      <c r="O45" t="s">
        <v>267</v>
      </c>
    </row>
    <row r="46" spans="2:26">
      <c r="M46" t="s">
        <v>403</v>
      </c>
      <c r="N46" t="s">
        <v>1001</v>
      </c>
      <c r="O46" t="s">
        <v>268</v>
      </c>
    </row>
    <row r="48" spans="2:26">
      <c r="M48" t="s">
        <v>468</v>
      </c>
      <c r="N48" t="s">
        <v>1002</v>
      </c>
      <c r="O48" t="s">
        <v>263</v>
      </c>
      <c r="T48" t="s">
        <v>199</v>
      </c>
      <c r="V48" t="s">
        <v>199</v>
      </c>
      <c r="X48" t="s">
        <v>199</v>
      </c>
      <c r="Y48" t="s">
        <v>199</v>
      </c>
      <c r="Z48" t="s">
        <v>199</v>
      </c>
    </row>
    <row r="49" spans="13:26">
      <c r="M49" t="s">
        <v>468</v>
      </c>
      <c r="N49" t="s">
        <v>1002</v>
      </c>
      <c r="O49" t="s">
        <v>265</v>
      </c>
    </row>
    <row r="50" spans="13:26">
      <c r="M50" t="s">
        <v>468</v>
      </c>
      <c r="N50" t="s">
        <v>1002</v>
      </c>
      <c r="O50" t="s">
        <v>267</v>
      </c>
    </row>
    <row r="51" spans="13:26">
      <c r="M51" t="s">
        <v>468</v>
      </c>
      <c r="N51" t="s">
        <v>1002</v>
      </c>
      <c r="O51" t="s">
        <v>1003</v>
      </c>
    </row>
    <row r="52" spans="13:26">
      <c r="M52" t="s">
        <v>468</v>
      </c>
      <c r="N52" t="s">
        <v>1002</v>
      </c>
      <c r="O52" t="s">
        <v>269</v>
      </c>
    </row>
    <row r="54" spans="13:26">
      <c r="M54" t="s">
        <v>491</v>
      </c>
      <c r="N54" t="s">
        <v>1004</v>
      </c>
      <c r="O54" t="s">
        <v>262</v>
      </c>
      <c r="S54" t="s">
        <v>199</v>
      </c>
      <c r="T54" t="s">
        <v>199</v>
      </c>
      <c r="V54" t="s">
        <v>199</v>
      </c>
      <c r="W54" t="s">
        <v>199</v>
      </c>
      <c r="Z54" t="s">
        <v>199</v>
      </c>
    </row>
    <row r="55" spans="13:26">
      <c r="M55" t="s">
        <v>491</v>
      </c>
      <c r="N55" t="s">
        <v>1004</v>
      </c>
      <c r="O55" t="s">
        <v>263</v>
      </c>
    </row>
    <row r="56" spans="13:26">
      <c r="M56" t="s">
        <v>491</v>
      </c>
      <c r="N56" t="s">
        <v>1004</v>
      </c>
      <c r="O56" t="s">
        <v>265</v>
      </c>
    </row>
    <row r="57" spans="13:26">
      <c r="M57" t="s">
        <v>491</v>
      </c>
      <c r="N57" t="s">
        <v>1004</v>
      </c>
      <c r="O57" t="s">
        <v>266</v>
      </c>
    </row>
    <row r="58" spans="13:26">
      <c r="M58" t="s">
        <v>491</v>
      </c>
      <c r="N58" t="s">
        <v>1004</v>
      </c>
      <c r="O58" t="s">
        <v>269</v>
      </c>
    </row>
    <row r="60" spans="13:26">
      <c r="M60" t="s">
        <v>495</v>
      </c>
      <c r="N60" t="s">
        <v>1005</v>
      </c>
      <c r="O60" t="s">
        <v>262</v>
      </c>
      <c r="S60" t="s">
        <v>199</v>
      </c>
      <c r="T60" t="s">
        <v>199</v>
      </c>
      <c r="V60" t="s">
        <v>199</v>
      </c>
      <c r="W60" t="s">
        <v>199</v>
      </c>
      <c r="Z60" t="s">
        <v>199</v>
      </c>
    </row>
    <row r="61" spans="13:26">
      <c r="M61" t="s">
        <v>495</v>
      </c>
      <c r="N61" t="s">
        <v>1005</v>
      </c>
      <c r="O61" t="s">
        <v>263</v>
      </c>
    </row>
    <row r="62" spans="13:26">
      <c r="M62" t="s">
        <v>495</v>
      </c>
      <c r="N62" t="s">
        <v>1005</v>
      </c>
      <c r="O62" t="s">
        <v>265</v>
      </c>
    </row>
    <row r="63" spans="13:26">
      <c r="M63" t="s">
        <v>495</v>
      </c>
      <c r="N63" t="s">
        <v>1005</v>
      </c>
      <c r="O63" t="s">
        <v>266</v>
      </c>
    </row>
    <row r="64" spans="13:26">
      <c r="M64" t="s">
        <v>495</v>
      </c>
      <c r="N64" t="s">
        <v>1005</v>
      </c>
      <c r="O64" t="s">
        <v>269</v>
      </c>
    </row>
    <row r="66" spans="13:26">
      <c r="M66" t="s">
        <v>112</v>
      </c>
      <c r="N66" t="s">
        <v>1006</v>
      </c>
      <c r="O66" t="s">
        <v>262</v>
      </c>
      <c r="S66" t="s">
        <v>199</v>
      </c>
      <c r="V66" t="s">
        <v>199</v>
      </c>
      <c r="Z66" t="s">
        <v>199</v>
      </c>
    </row>
    <row r="67" spans="13:26">
      <c r="M67" t="s">
        <v>112</v>
      </c>
      <c r="N67" t="s">
        <v>1006</v>
      </c>
      <c r="O67" t="s">
        <v>265</v>
      </c>
    </row>
    <row r="68" spans="13:26">
      <c r="M68" t="s">
        <v>112</v>
      </c>
      <c r="N68" t="s">
        <v>1006</v>
      </c>
      <c r="O68" t="s">
        <v>269</v>
      </c>
    </row>
  </sheetData>
  <pageMargins left="0.7" right="0.7" top="0.75" bottom="0.75" header="0.3" footer="0.3"/>
  <pageSetup paperSize="9" firstPageNumber="2147483648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Mode d'emploi</vt:lpstr>
      <vt:lpstr>1. Présentation générale</vt:lpstr>
      <vt:lpstr>2. Problématisation E32b</vt:lpstr>
      <vt:lpstr>3. Scénario E32b</vt:lpstr>
      <vt:lpstr>4. Barème E32b</vt:lpstr>
      <vt:lpstr>Données générales</vt:lpstr>
      <vt:lpstr>Tâches</vt:lpstr>
      <vt:lpstr>Compétences</vt:lpstr>
      <vt:lpstr>Savoirs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dramstein</dc:creator>
  <cp:lastModifiedBy>Vincent BOILEAU</cp:lastModifiedBy>
  <cp:revision>8</cp:revision>
  <dcterms:created xsi:type="dcterms:W3CDTF">2021-11-18T14:19:30Z</dcterms:created>
  <dcterms:modified xsi:type="dcterms:W3CDTF">2022-09-30T14:02:40Z</dcterms:modified>
</cp:coreProperties>
</file>