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Stephane\Pilotage\1 CGM\1 Sujets CGM\2022\Admissibilité CGM TCI 2022 - Lille\CGM 2022-FINAL\DOSSIER CORRIGE\"/>
    </mc:Choice>
  </mc:AlternateContent>
  <bookViews>
    <workbookView xWindow="-105" yWindow="-105" windowWidth="19425" windowHeight="10425" tabRatio="500"/>
  </bookViews>
  <sheets>
    <sheet name="Epreuve E2 bac TCI" sheetId="3" r:id="rId1"/>
    <sheet name="Feuil1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3" l="1"/>
  <c r="P22" i="3" l="1"/>
  <c r="N22" i="3"/>
  <c r="P28" i="3"/>
  <c r="N28" i="3"/>
  <c r="P21" i="3" l="1"/>
  <c r="N21" i="3"/>
  <c r="P34" i="3" l="1"/>
  <c r="N34" i="3"/>
  <c r="P32" i="3"/>
  <c r="P31" i="3"/>
  <c r="P30" i="3"/>
  <c r="N32" i="3"/>
  <c r="N31" i="3"/>
  <c r="N30" i="3"/>
  <c r="P29" i="3"/>
  <c r="P27" i="3"/>
  <c r="P26" i="3"/>
  <c r="N29" i="3"/>
  <c r="N27" i="3"/>
  <c r="N26" i="3"/>
  <c r="P20" i="3"/>
  <c r="N20" i="3"/>
  <c r="P17" i="3"/>
  <c r="N17" i="3"/>
  <c r="P16" i="3"/>
  <c r="N16" i="3"/>
  <c r="P8" i="3"/>
  <c r="N8" i="3"/>
  <c r="P9" i="3"/>
  <c r="N9" i="3"/>
  <c r="P7" i="3"/>
  <c r="N7" i="3"/>
  <c r="G44" i="3" l="1"/>
  <c r="P6" i="3"/>
  <c r="K6" i="3" s="1"/>
  <c r="K7" i="3"/>
  <c r="P10" i="3"/>
  <c r="K10" i="3" s="1"/>
  <c r="P12" i="3"/>
  <c r="K12" i="3" s="1"/>
  <c r="P13" i="3"/>
  <c r="K13" i="3" s="1"/>
  <c r="P14" i="3"/>
  <c r="K14" i="3" s="1"/>
  <c r="P15" i="3"/>
  <c r="K15" i="3" s="1"/>
  <c r="P18" i="3"/>
  <c r="K18" i="3" s="1"/>
  <c r="P19" i="3"/>
  <c r="K19" i="3" s="1"/>
  <c r="P23" i="3"/>
  <c r="K23" i="3" s="1"/>
  <c r="P25" i="3"/>
  <c r="K25" i="3" s="1"/>
  <c r="P33" i="3"/>
  <c r="K33" i="3" s="1"/>
  <c r="P35" i="3"/>
  <c r="K35" i="3" s="1"/>
  <c r="P36" i="3"/>
  <c r="K36" i="3" s="1"/>
  <c r="P37" i="3"/>
  <c r="K37" i="3" s="1"/>
  <c r="N6" i="3"/>
  <c r="N10" i="3"/>
  <c r="N33" i="3"/>
  <c r="N35" i="3"/>
  <c r="N36" i="3"/>
  <c r="N37" i="3"/>
  <c r="N18" i="3"/>
  <c r="N19" i="3"/>
  <c r="N23" i="3"/>
  <c r="N25" i="3"/>
  <c r="N12" i="3"/>
  <c r="O22" i="3" s="1"/>
  <c r="N13" i="3"/>
  <c r="N14" i="3"/>
  <c r="N15" i="3"/>
  <c r="L38" i="3"/>
  <c r="O28" i="3" l="1"/>
  <c r="O21" i="3"/>
  <c r="O8" i="3"/>
  <c r="O34" i="3"/>
  <c r="O32" i="3"/>
  <c r="O31" i="3"/>
  <c r="O30" i="3"/>
  <c r="O26" i="3"/>
  <c r="O29" i="3"/>
  <c r="O27" i="3"/>
  <c r="O20" i="3"/>
  <c r="O17" i="3"/>
  <c r="O16" i="3"/>
  <c r="O9" i="3"/>
  <c r="O7" i="3"/>
  <c r="O14" i="3"/>
  <c r="O23" i="3"/>
  <c r="M22" i="3" s="1"/>
  <c r="N11" i="3"/>
  <c r="G40" i="3" s="1"/>
  <c r="O18" i="3"/>
  <c r="O12" i="3"/>
  <c r="O25" i="3"/>
  <c r="M25" i="3" s="1"/>
  <c r="O19" i="3"/>
  <c r="O36" i="3"/>
  <c r="O15" i="3"/>
  <c r="O35" i="3"/>
  <c r="O33" i="3"/>
  <c r="O10" i="3"/>
  <c r="P38" i="3"/>
  <c r="O13" i="3"/>
  <c r="O6" i="3"/>
  <c r="N5" i="3"/>
  <c r="G39" i="3" s="1"/>
  <c r="O37" i="3"/>
  <c r="N24" i="3"/>
  <c r="G41" i="3" s="1"/>
  <c r="M30" i="3" l="1"/>
  <c r="M34" i="3"/>
  <c r="M26" i="3"/>
  <c r="M35" i="3"/>
  <c r="M36" i="3"/>
  <c r="M6" i="3"/>
  <c r="M5" i="3" s="1"/>
  <c r="M19" i="3"/>
  <c r="M15" i="3"/>
  <c r="M24" i="3" l="1"/>
  <c r="M11" i="3"/>
</calcChain>
</file>

<file path=xl/sharedStrings.xml><?xml version="1.0" encoding="utf-8"?>
<sst xmlns="http://schemas.openxmlformats.org/spreadsheetml/2006/main" count="228" uniqueCount="96">
  <si>
    <t>Baccalauréat professionnel Technicien en Chaudronnerie Industrielle</t>
  </si>
  <si>
    <t xml:space="preserve">Candidat : </t>
  </si>
  <si>
    <t>Épreuve E2 – Analyse et exploitation de données techniques</t>
  </si>
  <si>
    <t>Compétences</t>
  </si>
  <si>
    <t>Questions</t>
  </si>
  <si>
    <t>Indicateurs</t>
  </si>
  <si>
    <t>non</t>
  </si>
  <si>
    <t>1/3</t>
  </si>
  <si>
    <t>2/3</t>
  </si>
  <si>
    <t>3/3</t>
  </si>
  <si>
    <t>Poids</t>
  </si>
  <si>
    <t>Note</t>
  </si>
  <si>
    <t>C1  – Rechercher une information dans une documentation technique, en local ou à distance</t>
  </si>
  <si>
    <t>C1.1</t>
  </si>
  <si>
    <t>Mettre en œuvre une démarche de recherche d’information</t>
  </si>
  <si>
    <t>Q2</t>
  </si>
  <si>
    <t>La fiabilité des informations est vérifiée.</t>
  </si>
  <si>
    <t>Q12</t>
  </si>
  <si>
    <t>L'information recherchée est correctement réordonnée.</t>
  </si>
  <si>
    <t>La démarche pour l’obtention de l’information est pertinente.</t>
  </si>
  <si>
    <t>C4 – Interpréter et vérifier les données de définition de tout ou partie d’un ensemble chaudronné</t>
  </si>
  <si>
    <t>C4.2</t>
  </si>
  <si>
    <t>Q8</t>
  </si>
  <si>
    <t>Les liaisons sont identifiées et leurs caractéristiques sont interprétées.</t>
  </si>
  <si>
    <t>Les caractéristiques fonctionnelles (dimensionnelles et géométriques) sont identifiées et interprétées.</t>
  </si>
  <si>
    <t>Q16</t>
  </si>
  <si>
    <t>Les joints soudés sont repérés et explicités.</t>
  </si>
  <si>
    <t>C4.3</t>
  </si>
  <si>
    <t>Exploiter le modèle numérique de définition de tout ou partie d’un ensemble chaudronné</t>
  </si>
  <si>
    <t>Les dessins de définition des éléments sont extraits et exploités.</t>
  </si>
  <si>
    <t>Les recherches des données sont correctement faites sur la maquette 3D.</t>
  </si>
  <si>
    <t>C4.5</t>
  </si>
  <si>
    <t>Vérifier les caractéristiques de tout ou partie d’un ensemble chaudronné</t>
  </si>
  <si>
    <t>Les sollicitations mécaniques sont identifiées.</t>
  </si>
  <si>
    <t>Q5</t>
  </si>
  <si>
    <t>Les dimensionnements et/ou les caractéristiques mécaniques (effort, résistance) sont validés.</t>
  </si>
  <si>
    <t>C4.6</t>
  </si>
  <si>
    <t>Justifier les caractéristiques d’un ouvrage, d’un sous-ensemble, d’un élément, contraintes par ….</t>
  </si>
  <si>
    <t>Q6</t>
  </si>
  <si>
    <t>Les caractéristiques sont justifiées au regard des contraintes</t>
  </si>
  <si>
    <t>C5 – Préparer la fabrication de tout ou partie d’un ensemble chaudronné</t>
  </si>
  <si>
    <t>C5.2</t>
  </si>
  <si>
    <t>Définir les opérations de fabrication d’un élément et leur chronologie.</t>
  </si>
  <si>
    <t>Q20</t>
  </si>
  <si>
    <t>Les opérations sont définies et correctement ordonnées.</t>
  </si>
  <si>
    <t>C5.3</t>
  </si>
  <si>
    <t>Justifier les moyens de fabrication donnés.</t>
  </si>
  <si>
    <t>Les différents critères (disponibilité, capabilité…) sont correctement justifiés.</t>
  </si>
  <si>
    <t>C5.4</t>
  </si>
  <si>
    <t>Établir les documents opératoires.</t>
  </si>
  <si>
    <t>Les paramètres de fabrication sont déterminés, notamment : les réglages, les moyens de contrôle, les moyens de prévention.</t>
  </si>
  <si>
    <t>C5.5</t>
  </si>
  <si>
    <t>Proposer un graphe de montage d’un sous-ensemble.</t>
  </si>
  <si>
    <t>L’ordre de montage des éléments est cohérent.</t>
  </si>
  <si>
    <t>C5.6</t>
  </si>
  <si>
    <t>Élaborer un programme avec un logiciel de F.A.O.</t>
  </si>
  <si>
    <t>Le moyen de production, les outils et les paramètres sont correctement renseignés.</t>
  </si>
  <si>
    <t>C5.7</t>
  </si>
  <si>
    <t>Produire un développé avec une assistance numérique.</t>
  </si>
  <si>
    <t>Q24</t>
  </si>
  <si>
    <t>L’implantation des éléments sur tôle ou profilé est optimisée.</t>
  </si>
  <si>
    <t>Les cotes à renseigner sont déterminées (par calcul, par tracé, par consultation du modèle numérique)</t>
  </si>
  <si>
    <t>Taux Txd'indicateurs évalués pourla compétence C1</t>
  </si>
  <si>
    <t>Taux Tx d'indicateurs évalués pourla compétence C4</t>
  </si>
  <si>
    <t>Taux Tx d'indicateurs évalués pourla compétence C5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</si>
  <si>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</si>
  <si>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/20</t>
  </si>
  <si>
    <t>Note sur 20 proposée au jury* :</t>
  </si>
  <si>
    <t>Note x coefficient :</t>
  </si>
  <si>
    <t>/100</t>
  </si>
  <si>
    <t xml:space="preserve">* La note proposée, arrondie au demi point ou au point entier supérieur, est décidée par les évaluateurs à partir de la note brute </t>
  </si>
  <si>
    <t>Q7</t>
  </si>
  <si>
    <t>Q31</t>
  </si>
  <si>
    <t>Q26</t>
  </si>
  <si>
    <t xml:space="preserve">Q1 </t>
  </si>
  <si>
    <t>Q4</t>
  </si>
  <si>
    <t xml:space="preserve">Q3 </t>
  </si>
  <si>
    <t>Q14</t>
  </si>
  <si>
    <t>Q27</t>
  </si>
  <si>
    <t>Q30</t>
  </si>
  <si>
    <t xml:space="preserve">Q13 </t>
  </si>
  <si>
    <t>Q15</t>
  </si>
  <si>
    <t>Q18</t>
  </si>
  <si>
    <t>Q19</t>
  </si>
  <si>
    <t>Q21</t>
  </si>
  <si>
    <t>Q17</t>
  </si>
  <si>
    <t>Q29</t>
  </si>
  <si>
    <t>Q9</t>
  </si>
  <si>
    <t>Q10</t>
  </si>
  <si>
    <t xml:space="preserve">Q22/Q23 </t>
  </si>
  <si>
    <t>Q25</t>
  </si>
  <si>
    <t xml:space="preserve">Q28 </t>
  </si>
  <si>
    <t>Q11</t>
  </si>
  <si>
    <t>Numero Candidat :</t>
  </si>
  <si>
    <t>Analyer les solutions constructives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</si>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</sst>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3">
    <xf numFmtId="0" fontId="0" fillId="0" borderId="0" xfId="0"/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3" borderId="6" xfId="0" applyFill="1" applyBorder="1"/>
    <xf numFmtId="0" fontId="0" fillId="6" borderId="6" xfId="0" applyFill="1" applyBorder="1"/>
    <xf numFmtId="0" fontId="0" fillId="6" borderId="1" xfId="0" applyFill="1" applyBorder="1"/>
    <xf numFmtId="0" fontId="4" fillId="6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2" fontId="19" fillId="0" borderId="0" xfId="0" applyNumberFormat="1" applyFont="1" applyAlignment="1">
      <alignment horizontal="center" vertical="center"/>
    </xf>
    <xf numFmtId="0" fontId="4" fillId="3" borderId="13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Fill="1" applyBorder="1"/>
    <xf numFmtId="0" fontId="0" fillId="0" borderId="1" xfId="0" applyFill="1" applyBorder="1"/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3" fillId="0" borderId="15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9" fillId="5" borderId="0" xfId="0" applyFont="1" applyFill="1" applyAlignment="1">
      <alignment vertical="center"/>
    </xf>
    <xf numFmtId="0" fontId="4" fillId="0" borderId="3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7" fillId="0" borderId="18" xfId="0" applyFont="1" applyBorder="1" applyAlignment="1" applyProtection="1">
      <alignment horizontal="center" vertical="center"/>
    </xf>
    <xf numFmtId="49" fontId="7" fillId="0" borderId="18" xfId="0" applyNumberFormat="1" applyFont="1" applyBorder="1" applyAlignment="1" applyProtection="1">
      <alignment horizontal="center" vertical="center"/>
    </xf>
    <xf numFmtId="49" fontId="7" fillId="0" borderId="19" xfId="0" applyNumberFormat="1" applyFont="1" applyBorder="1" applyAlignment="1" applyProtection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6" borderId="23" xfId="0" applyFill="1" applyBorder="1"/>
    <xf numFmtId="0" fontId="0" fillId="3" borderId="23" xfId="0" applyFill="1" applyBorder="1"/>
    <xf numFmtId="0" fontId="0" fillId="0" borderId="23" xfId="0" applyFill="1" applyBorder="1"/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6" borderId="31" xfId="0" applyFill="1" applyBorder="1"/>
    <xf numFmtId="0" fontId="0" fillId="6" borderId="32" xfId="0" applyFill="1" applyBorder="1"/>
    <xf numFmtId="0" fontId="0" fillId="6" borderId="33" xfId="0" applyFill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17" fillId="0" borderId="0" xfId="0" applyFont="1" applyBorder="1" applyAlignment="1" applyProtection="1">
      <alignment horizontal="right" vertical="center"/>
    </xf>
    <xf numFmtId="0" fontId="20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14" fillId="0" borderId="7" xfId="0" applyNumberFormat="1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</xf>
    <xf numFmtId="164" fontId="16" fillId="4" borderId="7" xfId="0" applyNumberFormat="1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center" vertical="center"/>
    </xf>
    <xf numFmtId="9" fontId="1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2" borderId="5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2" borderId="20" xfId="0" applyFont="1" applyFill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/>
    </xf>
    <xf numFmtId="0" fontId="2" fillId="2" borderId="23" xfId="0" applyFont="1" applyFill="1" applyBorder="1" applyAlignment="1">
      <alignment horizontal="center" vertical="top"/>
    </xf>
    <xf numFmtId="0" fontId="0" fillId="0" borderId="26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/>
    </xf>
    <xf numFmtId="0" fontId="2" fillId="0" borderId="34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</cellXfs>
  <cellStyles count="29">
    <cellStyle name="Lien hypertexte" xfId="21" builtinId="8" hidden="1"/>
    <cellStyle name="Lien hypertexte" xfId="25" builtinId="8" hidden="1"/>
    <cellStyle name="Lien hypertexte" xfId="23" builtinId="8" hidden="1"/>
    <cellStyle name="Lien hypertexte" xfId="27" builtinId="8" hidden="1"/>
    <cellStyle name="Lien hypertexte" xfId="9" builtinId="8" hidden="1"/>
    <cellStyle name="Lien hypertexte" xfId="11" builtinId="8" hidden="1"/>
    <cellStyle name="Lien hypertexte" xfId="19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" builtinId="8" hidden="1"/>
    <cellStyle name="Lien hypertexte" xfId="5" builtinId="8" hidden="1"/>
    <cellStyle name="Lien hypertexte" xfId="3" builtinId="8" hidden="1"/>
    <cellStyle name="Lien hypertexte" xfId="7" builtinId="8" hidden="1"/>
    <cellStyle name="Lien hypertexte visité" xfId="2" builtinId="9" hidden="1"/>
    <cellStyle name="Lien hypertexte visité" xfId="8" builtinId="9" hidden="1"/>
    <cellStyle name="Lien hypertexte visité" xfId="24" builtinId="9" hidden="1"/>
    <cellStyle name="Lien hypertexte visité" xfId="26" builtinId="9" hidden="1"/>
    <cellStyle name="Lien hypertexte visité" xfId="16" builtinId="9" hidden="1"/>
    <cellStyle name="Lien hypertexte visité" xfId="20" builtinId="9" hidden="1"/>
    <cellStyle name="Lien hypertexte visité" xfId="14" builtinId="9" hidden="1"/>
    <cellStyle name="Lien hypertexte visité" xfId="22" builtinId="9" hidden="1"/>
    <cellStyle name="Lien hypertexte visité" xfId="12" builtinId="9" hidden="1"/>
    <cellStyle name="Lien hypertexte visité" xfId="4" builtinId="9" hidden="1"/>
    <cellStyle name="Lien hypertexte visité" xfId="6" builtinId="9" hidden="1"/>
    <cellStyle name="Lien hypertexte visité" xfId="18" builtinId="9" hidden="1"/>
    <cellStyle name="Lien hypertexte visité" xfId="10" builtinId="9" hidden="1"/>
    <cellStyle name="Lien hypertexte visité" xfId="2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topLeftCell="C26" zoomScale="80" zoomScaleNormal="80" workbookViewId="0">
      <selection activeCell="C40" sqref="C40"/>
    </sheetView>
  </sheetViews>
  <sheetFormatPr baseColWidth="10" defaultColWidth="11" defaultRowHeight="15.75" x14ac:dyDescent="0.25"/>
  <cols>
    <col min="1" max="1" width="3" customWidth="1"/>
    <col min="2" max="2" width="6.5" customWidth="1"/>
    <col min="3" max="3" width="49.875" style="4" customWidth="1"/>
    <col min="4" max="4" width="10.125" style="4" customWidth="1"/>
    <col min="5" max="5" width="75.625" customWidth="1"/>
    <col min="6" max="6" width="5.125" customWidth="1"/>
    <col min="7" max="7" width="5" customWidth="1"/>
    <col min="8" max="8" width="5.875" customWidth="1"/>
    <col min="9" max="9" width="5.625" customWidth="1"/>
    <col min="10" max="10" width="5.5" customWidth="1"/>
    <col min="11" max="11" width="6.125" style="9" customWidth="1"/>
    <col min="12" max="13" width="10.875" style="6"/>
    <col min="14" max="14" width="7.625" style="31" customWidth="1"/>
    <col min="15" max="15" width="8.5" style="32" customWidth="1"/>
    <col min="16" max="16" width="6" style="31" customWidth="1"/>
  </cols>
  <sheetData>
    <row r="1" spans="2:16" s="8" customFormat="1" ht="33" customHeight="1" x14ac:dyDescent="0.25">
      <c r="B1" s="20" t="s">
        <v>0</v>
      </c>
      <c r="C1" s="21"/>
      <c r="D1" s="21"/>
      <c r="F1" s="59" t="s">
        <v>1</v>
      </c>
      <c r="G1" s="59"/>
      <c r="H1" s="59"/>
      <c r="I1" s="59"/>
      <c r="J1" s="59"/>
      <c r="K1" s="59"/>
      <c r="L1" s="59"/>
      <c r="M1" s="59"/>
      <c r="N1" s="31"/>
      <c r="O1" s="32"/>
      <c r="P1" s="31"/>
    </row>
    <row r="2" spans="2:16" s="18" customFormat="1" ht="18.75" x14ac:dyDescent="0.3">
      <c r="B2" s="18" t="s">
        <v>2</v>
      </c>
      <c r="F2" s="100"/>
      <c r="G2" s="100"/>
      <c r="H2" s="100"/>
      <c r="I2" s="100"/>
      <c r="J2" s="100"/>
      <c r="K2" s="100"/>
      <c r="L2" s="100"/>
      <c r="M2" s="100"/>
      <c r="N2" s="19"/>
      <c r="O2" s="36"/>
      <c r="P2" s="19"/>
    </row>
    <row r="4" spans="2:16" x14ac:dyDescent="0.25">
      <c r="B4" s="104" t="s">
        <v>3</v>
      </c>
      <c r="C4" s="104"/>
      <c r="D4" s="40" t="s">
        <v>4</v>
      </c>
      <c r="E4" s="40" t="s">
        <v>5</v>
      </c>
      <c r="F4" s="1" t="s">
        <v>6</v>
      </c>
      <c r="G4" s="2">
        <v>0</v>
      </c>
      <c r="H4" s="2" t="s">
        <v>7</v>
      </c>
      <c r="I4" s="2" t="s">
        <v>8</v>
      </c>
      <c r="J4" s="2" t="s">
        <v>9</v>
      </c>
      <c r="L4" s="5" t="s">
        <v>10</v>
      </c>
      <c r="M4" s="5" t="s">
        <v>11</v>
      </c>
    </row>
    <row r="5" spans="2:16" x14ac:dyDescent="0.25">
      <c r="B5" s="105" t="s">
        <v>12</v>
      </c>
      <c r="C5" s="106"/>
      <c r="D5" s="107"/>
      <c r="E5" s="106"/>
      <c r="F5" s="106"/>
      <c r="G5" s="106"/>
      <c r="H5" s="106"/>
      <c r="I5" s="106"/>
      <c r="J5" s="108"/>
      <c r="L5" s="25">
        <v>0.2</v>
      </c>
      <c r="M5" s="7" t="e">
        <f>SUM(M6:M10)</f>
        <v>#DIV/0!</v>
      </c>
      <c r="N5" s="31">
        <f>SUM(N6:N10)</f>
        <v>0</v>
      </c>
    </row>
    <row r="6" spans="2:16" ht="24" customHeight="1" x14ac:dyDescent="0.25">
      <c r="B6" s="83" t="s">
        <v>13</v>
      </c>
      <c r="C6" s="109" t="s">
        <v>14</v>
      </c>
      <c r="D6" s="57" t="s">
        <v>15</v>
      </c>
      <c r="E6" s="44" t="s">
        <v>16</v>
      </c>
      <c r="F6" s="33" t="s">
        <v>95</v>
      </c>
      <c r="G6" s="39"/>
      <c r="H6" s="39"/>
      <c r="I6" s="39"/>
      <c r="J6" s="39"/>
      <c r="K6" s="22" t="str">
        <f>(IF(P6&lt;&gt;1,"◄",""))</f>
        <v/>
      </c>
      <c r="L6" s="39">
        <v>1</v>
      </c>
      <c r="M6" s="90" t="e">
        <f>SUM(O6:O10)</f>
        <v>#DIV/0!</v>
      </c>
      <c r="N6" s="31">
        <f>IF(F6&lt;&gt;"",0,L6)</f>
        <v>0</v>
      </c>
      <c r="O6" s="32" t="e">
        <f>(IF(H6&lt;&gt;"",1/3,0)+IF(I6&lt;&gt;"",2/3,0)+IF(J6&lt;&gt;"",1,0))*L$5*20*N6/SUM(N$6:N$10)</f>
        <v>#DIV/0!</v>
      </c>
      <c r="P6" s="31">
        <f>COUNTA(F6:J6)</f>
        <v>1</v>
      </c>
    </row>
    <row r="7" spans="2:16" x14ac:dyDescent="0.25">
      <c r="B7" s="84"/>
      <c r="C7" s="110"/>
      <c r="D7" s="57" t="s">
        <v>17</v>
      </c>
      <c r="E7" s="45" t="s">
        <v>18</v>
      </c>
      <c r="F7" s="34" t="s">
        <v>95</v>
      </c>
      <c r="G7" s="23"/>
      <c r="H7" s="23"/>
      <c r="I7" s="23"/>
      <c r="J7" s="23"/>
      <c r="K7" s="22" t="str">
        <f t="shared" ref="K7:K10" si="0">(IF(P7&lt;&gt;1,"◄",""))</f>
        <v/>
      </c>
      <c r="L7" s="39">
        <v>1</v>
      </c>
      <c r="M7" s="90"/>
      <c r="N7" s="31">
        <f t="shared" ref="N7:N9" si="1">IF(F7&lt;&gt;"",0,L7)</f>
        <v>0</v>
      </c>
      <c r="O7" s="32" t="e">
        <f>(IF(H7&lt;&gt;"",1/3,0)+IF(I7&lt;&gt;"",2/3,0)+IF(J7&lt;&gt;"",1,0))*L$5*20*N7/SUM(N$6:N$10)</f>
        <v>#DIV/0!</v>
      </c>
      <c r="P7" s="31">
        <f t="shared" ref="P7:P9" si="2">COUNTA(F7:J7)</f>
        <v>1</v>
      </c>
    </row>
    <row r="8" spans="2:16" x14ac:dyDescent="0.25">
      <c r="B8" s="84"/>
      <c r="C8" s="110"/>
      <c r="D8" s="57" t="s">
        <v>22</v>
      </c>
      <c r="E8" s="44" t="s">
        <v>19</v>
      </c>
      <c r="F8" s="54" t="s">
        <v>95</v>
      </c>
      <c r="G8" s="55"/>
      <c r="H8" s="55"/>
      <c r="I8" s="55"/>
      <c r="J8" s="55"/>
      <c r="K8" s="22"/>
      <c r="L8" s="43">
        <v>1</v>
      </c>
      <c r="M8" s="90"/>
      <c r="N8" s="31">
        <f t="shared" ref="N8" si="3">IF(F8&lt;&gt;"",0,L8)</f>
        <v>0</v>
      </c>
      <c r="O8" s="32" t="e">
        <f>(IF(H8&lt;&gt;"",1/3,0)+IF(I8&lt;&gt;"",2/3,0)+IF(J8&lt;&gt;"",1,0))*L$5*20*N8/SUM(N$6:N$10)</f>
        <v>#DIV/0!</v>
      </c>
      <c r="P8" s="31">
        <f t="shared" ref="P8" si="4">COUNTA(F8:J8)</f>
        <v>1</v>
      </c>
    </row>
    <row r="9" spans="2:16" x14ac:dyDescent="0.25">
      <c r="B9" s="84"/>
      <c r="C9" s="110"/>
      <c r="D9" s="57" t="s">
        <v>72</v>
      </c>
      <c r="E9" s="44" t="s">
        <v>19</v>
      </c>
      <c r="F9" s="54" t="s">
        <v>95</v>
      </c>
      <c r="G9" s="55"/>
      <c r="H9" s="55"/>
      <c r="I9" s="55"/>
      <c r="J9" s="55"/>
      <c r="K9" s="22"/>
      <c r="L9" s="43">
        <v>1</v>
      </c>
      <c r="M9" s="90"/>
      <c r="N9" s="31">
        <f t="shared" si="1"/>
        <v>0</v>
      </c>
      <c r="O9" s="32" t="e">
        <f>(IF(H9&lt;&gt;"",1/3,0)+IF(I9&lt;&gt;"",2/3,0)+IF(J9&lt;&gt;"",1,0))*L$5*20*N9/SUM(N$6:N$10)</f>
        <v>#DIV/0!</v>
      </c>
      <c r="P9" s="31">
        <f t="shared" si="2"/>
        <v>1</v>
      </c>
    </row>
    <row r="10" spans="2:16" x14ac:dyDescent="0.25">
      <c r="B10" s="88"/>
      <c r="C10" s="111"/>
      <c r="D10" s="57" t="s">
        <v>85</v>
      </c>
      <c r="E10" s="44" t="s">
        <v>19</v>
      </c>
      <c r="F10" s="33" t="s">
        <v>95</v>
      </c>
      <c r="G10" s="39"/>
      <c r="H10" s="39"/>
      <c r="I10" s="39"/>
      <c r="J10" s="39"/>
      <c r="K10" s="22" t="str">
        <f t="shared" si="0"/>
        <v/>
      </c>
      <c r="L10" s="39">
        <v>1</v>
      </c>
      <c r="M10" s="90"/>
      <c r="N10" s="31">
        <f t="shared" ref="N10" si="5">IF(F10&lt;&gt;"",0,L10)</f>
        <v>0</v>
      </c>
      <c r="O10" s="32" t="e">
        <f>(IF(H10&lt;&gt;"",1/3,0)+IF(I10&lt;&gt;"",2/3,0)+IF(J10&lt;&gt;"",1,0))*L$5*20*N10/SUM(N$6:N$10)</f>
        <v>#DIV/0!</v>
      </c>
      <c r="P10" s="31">
        <f t="shared" ref="P10" si="6">COUNTA(F10:J10)</f>
        <v>1</v>
      </c>
    </row>
    <row r="11" spans="2:16" x14ac:dyDescent="0.25">
      <c r="B11" s="102" t="s">
        <v>20</v>
      </c>
      <c r="C11" s="102"/>
      <c r="D11" s="102"/>
      <c r="E11" s="102"/>
      <c r="F11" s="102"/>
      <c r="G11" s="102"/>
      <c r="H11" s="102"/>
      <c r="I11" s="102"/>
      <c r="J11" s="102"/>
      <c r="K11" s="22"/>
      <c r="L11" s="25">
        <v>0.4</v>
      </c>
      <c r="M11" s="7" t="e">
        <f>SUM(M12:M22)</f>
        <v>#DIV/0!</v>
      </c>
      <c r="N11" s="31">
        <f>SUM(N12:N23)</f>
        <v>0</v>
      </c>
    </row>
    <row r="12" spans="2:16" x14ac:dyDescent="0.25">
      <c r="B12" s="114"/>
      <c r="C12" s="103"/>
      <c r="D12" s="61" t="s">
        <v>87</v>
      </c>
      <c r="E12" s="30" t="s">
        <v>23</v>
      </c>
      <c r="F12" s="28" t="s">
        <v>95</v>
      </c>
      <c r="G12" s="29"/>
      <c r="H12" s="29"/>
      <c r="I12" s="29"/>
      <c r="J12" s="29"/>
      <c r="K12" s="22" t="str">
        <f t="shared" ref="K12:K37" si="7">(IF(P12&lt;&gt;1,"◄",""))</f>
        <v/>
      </c>
      <c r="L12" s="39">
        <v>1</v>
      </c>
      <c r="M12" s="87"/>
      <c r="N12" s="31">
        <f t="shared" ref="N12:N37" si="8">IF(F12&lt;&gt;"",0,L12)</f>
        <v>0</v>
      </c>
      <c r="O12" s="32" t="e">
        <f>(IF(H12&lt;&gt;"",1/3,0)+IF(I12&lt;&gt;"",2/3,0)+IF(J12&lt;&gt;"",1,0))*L$11*20*N12/SUM(N$12:N$23)</f>
        <v>#DIV/0!</v>
      </c>
      <c r="P12" s="31">
        <f t="shared" ref="P12:P37" si="9">COUNTA(F12:J12)</f>
        <v>1</v>
      </c>
    </row>
    <row r="13" spans="2:16" ht="29.25" customHeight="1" x14ac:dyDescent="0.25">
      <c r="B13" s="114"/>
      <c r="C13" s="103"/>
      <c r="D13" s="61" t="s">
        <v>88</v>
      </c>
      <c r="E13" s="3" t="s">
        <v>24</v>
      </c>
      <c r="F13" s="27" t="s">
        <v>95</v>
      </c>
      <c r="G13" s="24"/>
      <c r="H13" s="24"/>
      <c r="I13" s="24"/>
      <c r="J13" s="24"/>
      <c r="K13" s="22" t="str">
        <f t="shared" si="7"/>
        <v/>
      </c>
      <c r="L13" s="39">
        <v>1</v>
      </c>
      <c r="M13" s="87"/>
      <c r="N13" s="31">
        <f t="shared" si="8"/>
        <v>0</v>
      </c>
      <c r="O13" s="32" t="e">
        <f>(IF(H13&lt;&gt;"",1/3,0)+IF(I13&lt;&gt;"",2/3,0)+IF(J13&lt;&gt;"",1,0))*L$11*20*N13/SUM(N$12:N$23)</f>
        <v>#DIV/0!</v>
      </c>
      <c r="P13" s="31">
        <f t="shared" si="9"/>
        <v>1</v>
      </c>
    </row>
    <row r="14" spans="2:16" x14ac:dyDescent="0.25">
      <c r="B14" s="114"/>
      <c r="C14" s="103"/>
      <c r="D14" s="61" t="s">
        <v>25</v>
      </c>
      <c r="E14" s="30" t="s">
        <v>26</v>
      </c>
      <c r="F14" s="28" t="s">
        <v>95</v>
      </c>
      <c r="G14" s="29"/>
      <c r="H14" s="29"/>
      <c r="I14" s="29"/>
      <c r="J14" s="29"/>
      <c r="K14" s="22" t="str">
        <f t="shared" si="7"/>
        <v/>
      </c>
      <c r="L14" s="39">
        <v>1</v>
      </c>
      <c r="M14" s="87"/>
      <c r="N14" s="31">
        <f t="shared" si="8"/>
        <v>0</v>
      </c>
      <c r="O14" s="32" t="e">
        <f>(IF(H14&lt;&gt;"",1/3,0)+IF(I14&lt;&gt;"",2/3,0)+IF(J14&lt;&gt;"",1,0))*L$11*20*N14/SUM(N$12:N$23)</f>
        <v>#DIV/0!</v>
      </c>
      <c r="P14" s="31">
        <f t="shared" si="9"/>
        <v>1</v>
      </c>
    </row>
    <row r="15" spans="2:16" ht="15" customHeight="1" x14ac:dyDescent="0.25">
      <c r="B15" s="115" t="s">
        <v>27</v>
      </c>
      <c r="C15" s="103" t="s">
        <v>28</v>
      </c>
      <c r="D15" s="61" t="s">
        <v>74</v>
      </c>
      <c r="E15" s="3" t="s">
        <v>29</v>
      </c>
      <c r="F15" s="27" t="s">
        <v>95</v>
      </c>
      <c r="G15" s="24"/>
      <c r="H15" s="24"/>
      <c r="I15" s="24"/>
      <c r="J15" s="24"/>
      <c r="K15" s="22" t="str">
        <f t="shared" si="7"/>
        <v/>
      </c>
      <c r="L15" s="39">
        <v>0.5</v>
      </c>
      <c r="M15" s="90" t="e">
        <f>SUM(O15:O18)</f>
        <v>#DIV/0!</v>
      </c>
      <c r="N15" s="31">
        <f t="shared" si="8"/>
        <v>0</v>
      </c>
      <c r="O15" s="32" t="e">
        <f>(IF(H15&lt;&gt;"",1/3,0)+IF(I15&lt;&gt;"",2/3,0)+IF(J15&lt;&gt;"",1,0))*L$11*20*N15/SUM(N$12:N$23)</f>
        <v>#DIV/0!</v>
      </c>
      <c r="P15" s="31">
        <f t="shared" si="9"/>
        <v>1</v>
      </c>
    </row>
    <row r="16" spans="2:16" ht="15" customHeight="1" x14ac:dyDescent="0.25">
      <c r="B16" s="115"/>
      <c r="C16" s="103"/>
      <c r="D16" s="61" t="s">
        <v>71</v>
      </c>
      <c r="E16" s="3" t="s">
        <v>29</v>
      </c>
      <c r="F16" s="27" t="s">
        <v>95</v>
      </c>
      <c r="G16" s="24"/>
      <c r="H16" s="24"/>
      <c r="I16" s="24"/>
      <c r="J16" s="24"/>
      <c r="K16" s="22"/>
      <c r="L16" s="43">
        <v>4</v>
      </c>
      <c r="M16" s="90"/>
      <c r="N16" s="31">
        <f t="shared" ref="N16:N17" si="10">IF(F16&lt;&gt;"",0,L16)</f>
        <v>0</v>
      </c>
      <c r="O16" s="32" t="e">
        <f>(IF(H16&lt;&gt;"",1/3,0)+IF(I16&lt;&gt;"",2/3,0)+IF(J16&lt;&gt;"",1,0))*L$11*20*N16/SUM(N$12:N$23)</f>
        <v>#DIV/0!</v>
      </c>
      <c r="P16" s="31">
        <f t="shared" ref="P16:P17" si="11">COUNTA(F16:J16)</f>
        <v>1</v>
      </c>
    </row>
    <row r="17" spans="2:16" ht="15" customHeight="1" x14ac:dyDescent="0.25">
      <c r="B17" s="115"/>
      <c r="C17" s="103"/>
      <c r="D17" s="61" t="s">
        <v>73</v>
      </c>
      <c r="E17" s="42" t="s">
        <v>30</v>
      </c>
      <c r="F17" s="52" t="s">
        <v>95</v>
      </c>
      <c r="G17" s="53"/>
      <c r="H17" s="53"/>
      <c r="I17" s="53"/>
      <c r="J17" s="53"/>
      <c r="K17" s="22"/>
      <c r="L17" s="43">
        <v>1</v>
      </c>
      <c r="M17" s="90"/>
      <c r="N17" s="31">
        <f t="shared" si="10"/>
        <v>0</v>
      </c>
      <c r="O17" s="32" t="e">
        <f>(IF(H17&lt;&gt;"",1/3,0)+IF(I17&lt;&gt;"",2/3,0)+IF(J17&lt;&gt;"",1,0))*L$11*20*N17/SUM(N$12:N$23)</f>
        <v>#DIV/0!</v>
      </c>
      <c r="P17" s="31">
        <f t="shared" si="11"/>
        <v>1</v>
      </c>
    </row>
    <row r="18" spans="2:16" x14ac:dyDescent="0.25">
      <c r="B18" s="115"/>
      <c r="C18" s="103"/>
      <c r="D18" s="61" t="s">
        <v>91</v>
      </c>
      <c r="E18" s="41" t="s">
        <v>30</v>
      </c>
      <c r="F18" s="28" t="s">
        <v>95</v>
      </c>
      <c r="G18" s="29"/>
      <c r="H18" s="29"/>
      <c r="I18" s="29"/>
      <c r="J18" s="29"/>
      <c r="K18" s="22" t="str">
        <f t="shared" si="7"/>
        <v/>
      </c>
      <c r="L18" s="39">
        <v>0.5</v>
      </c>
      <c r="M18" s="90"/>
      <c r="N18" s="31">
        <f t="shared" si="8"/>
        <v>0</v>
      </c>
      <c r="O18" s="32" t="e">
        <f>(IF(H18&lt;&gt;"",1/3,0)+IF(I18&lt;&gt;"",2/3,0)+IF(J18&lt;&gt;"",1,0))*L$11*20*N18/SUM(N$12:N$23)</f>
        <v>#DIV/0!</v>
      </c>
      <c r="P18" s="31">
        <f t="shared" si="9"/>
        <v>1</v>
      </c>
    </row>
    <row r="19" spans="2:16" x14ac:dyDescent="0.25">
      <c r="B19" s="83" t="s">
        <v>31</v>
      </c>
      <c r="C19" s="103" t="s">
        <v>32</v>
      </c>
      <c r="D19" s="61" t="s">
        <v>76</v>
      </c>
      <c r="E19" s="3" t="s">
        <v>33</v>
      </c>
      <c r="F19" s="27" t="s">
        <v>95</v>
      </c>
      <c r="G19" s="24"/>
      <c r="H19" s="24"/>
      <c r="I19" s="50"/>
      <c r="J19" s="24"/>
      <c r="K19" s="22" t="str">
        <f t="shared" si="7"/>
        <v/>
      </c>
      <c r="L19" s="39">
        <v>1</v>
      </c>
      <c r="M19" s="90" t="e">
        <f>SUM(O19:O21)</f>
        <v>#DIV/0!</v>
      </c>
      <c r="N19" s="31">
        <f t="shared" si="8"/>
        <v>0</v>
      </c>
      <c r="O19" s="32" t="e">
        <f>(IF(H19&lt;&gt;"",1/3,0)+IF(I19&lt;&gt;"",2/3,0)+IF(J19&lt;&gt;"",1,0))*L$11*20*N19/SUM(N$12:N$23)</f>
        <v>#DIV/0!</v>
      </c>
      <c r="P19" s="31">
        <f t="shared" si="9"/>
        <v>1</v>
      </c>
    </row>
    <row r="20" spans="2:16" x14ac:dyDescent="0.25">
      <c r="B20" s="84"/>
      <c r="C20" s="103"/>
      <c r="D20" s="61" t="s">
        <v>75</v>
      </c>
      <c r="E20" s="3" t="s">
        <v>33</v>
      </c>
      <c r="F20" s="27" t="s">
        <v>95</v>
      </c>
      <c r="G20" s="24"/>
      <c r="H20" s="24"/>
      <c r="I20" s="50"/>
      <c r="J20" s="24"/>
      <c r="K20" s="22"/>
      <c r="L20" s="43">
        <v>1</v>
      </c>
      <c r="M20" s="90"/>
      <c r="N20" s="31">
        <f t="shared" ref="N20:N21" si="12">IF(F20&lt;&gt;"",0,L20)</f>
        <v>0</v>
      </c>
      <c r="O20" s="32" t="e">
        <f>(IF(H20&lt;&gt;"",1/3,0)+IF(I20&lt;&gt;"",2/3,0)+IF(J20&lt;&gt;"",1,0))*L$11*20*N20/SUM(N$12:N$23)</f>
        <v>#DIV/0!</v>
      </c>
      <c r="P20" s="31">
        <f t="shared" ref="P20:P21" si="13">COUNTA(F20:J20)</f>
        <v>1</v>
      </c>
    </row>
    <row r="21" spans="2:16" x14ac:dyDescent="0.25">
      <c r="B21" s="84"/>
      <c r="C21" s="103"/>
      <c r="D21" s="61" t="s">
        <v>34</v>
      </c>
      <c r="E21" s="42" t="s">
        <v>35</v>
      </c>
      <c r="F21" s="52" t="s">
        <v>95</v>
      </c>
      <c r="G21" s="53"/>
      <c r="H21" s="53"/>
      <c r="I21" s="56"/>
      <c r="J21" s="53"/>
      <c r="K21" s="22"/>
      <c r="L21" s="43">
        <v>2</v>
      </c>
      <c r="M21" s="90"/>
      <c r="N21" s="31">
        <f t="shared" si="12"/>
        <v>0</v>
      </c>
      <c r="O21" s="32" t="e">
        <f>(IF(H21&lt;&gt;"",1/3,0)+IF(I21&lt;&gt;"",2/3,0)+IF(J21&lt;&gt;"",1,0))*L$11*20*N21/SUM(N$12:N$23)</f>
        <v>#DIV/0!</v>
      </c>
      <c r="P21" s="31">
        <f t="shared" si="13"/>
        <v>1</v>
      </c>
    </row>
    <row r="22" spans="2:16" x14ac:dyDescent="0.25">
      <c r="B22" s="83" t="s">
        <v>36</v>
      </c>
      <c r="C22" s="112" t="s">
        <v>37</v>
      </c>
      <c r="D22" s="61" t="s">
        <v>38</v>
      </c>
      <c r="E22" s="3" t="s">
        <v>39</v>
      </c>
      <c r="F22" s="28" t="s">
        <v>95</v>
      </c>
      <c r="G22" s="29"/>
      <c r="H22" s="29"/>
      <c r="I22" s="29"/>
      <c r="J22" s="29"/>
      <c r="K22" s="22"/>
      <c r="L22" s="58">
        <v>1</v>
      </c>
      <c r="M22" s="90" t="e">
        <f>SUM(O22:O23)</f>
        <v>#DIV/0!</v>
      </c>
      <c r="N22" s="31">
        <f>IF(F22&lt;&gt;"",0,L22)</f>
        <v>0</v>
      </c>
      <c r="O22" s="32" t="e">
        <f>(IF(H22&lt;&gt;"",1/3,0)+IF(I22&lt;&gt;"",2/3,0)+IF(J22&lt;&gt;"",1,0))*L$11*20*N22/SUM(N$12:N$23)</f>
        <v>#DIV/0!</v>
      </c>
      <c r="P22" s="31">
        <f t="shared" ref="P22" si="14">COUNTA(F22:J22)</f>
        <v>1</v>
      </c>
    </row>
    <row r="23" spans="2:16" x14ac:dyDescent="0.25">
      <c r="B23" s="88"/>
      <c r="C23" s="113"/>
      <c r="D23" s="61" t="s">
        <v>92</v>
      </c>
      <c r="E23" s="3" t="s">
        <v>39</v>
      </c>
      <c r="F23" s="27" t="s">
        <v>95</v>
      </c>
      <c r="G23" s="24"/>
      <c r="H23" s="24"/>
      <c r="I23" s="24"/>
      <c r="J23" s="24"/>
      <c r="K23" s="22" t="str">
        <f t="shared" si="7"/>
        <v/>
      </c>
      <c r="L23" s="47">
        <v>1</v>
      </c>
      <c r="M23" s="90"/>
      <c r="N23" s="31">
        <f>IF(F23&lt;&gt;"",0,L23)</f>
        <v>0</v>
      </c>
      <c r="O23" s="32" t="e">
        <f>(IF(H23&lt;&gt;"",1/3,0)+IF(I23&lt;&gt;"",2/3,0)+IF(J23&lt;&gt;"",1,0))*L$11*20*N23/SUM(N$12:N$23)</f>
        <v>#DIV/0!</v>
      </c>
      <c r="P23" s="31">
        <f t="shared" si="9"/>
        <v>1</v>
      </c>
    </row>
    <row r="24" spans="2:16" x14ac:dyDescent="0.25">
      <c r="B24" s="101" t="s">
        <v>40</v>
      </c>
      <c r="C24" s="101"/>
      <c r="D24" s="101"/>
      <c r="E24" s="101"/>
      <c r="F24" s="102"/>
      <c r="G24" s="102"/>
      <c r="H24" s="102"/>
      <c r="I24" s="102"/>
      <c r="J24" s="102"/>
      <c r="K24" s="22"/>
      <c r="L24" s="25">
        <v>0.4</v>
      </c>
      <c r="M24" s="7" t="e">
        <f>SUM(M25:M37)</f>
        <v>#DIV/0!</v>
      </c>
      <c r="N24" s="31">
        <f>SUM(N25:N37)</f>
        <v>0</v>
      </c>
    </row>
    <row r="25" spans="2:16" ht="25.5" x14ac:dyDescent="0.25">
      <c r="B25" s="39" t="s">
        <v>41</v>
      </c>
      <c r="C25" s="41" t="s">
        <v>42</v>
      </c>
      <c r="D25" s="62" t="s">
        <v>43</v>
      </c>
      <c r="E25" s="37" t="s">
        <v>44</v>
      </c>
      <c r="F25" s="27" t="s">
        <v>95</v>
      </c>
      <c r="G25" s="24"/>
      <c r="H25" s="24"/>
      <c r="I25" s="24"/>
      <c r="J25" s="24"/>
      <c r="K25" s="22" t="str">
        <f t="shared" si="7"/>
        <v/>
      </c>
      <c r="L25" s="39">
        <v>1</v>
      </c>
      <c r="M25" s="38" t="e">
        <f>SUM(O25:O25)</f>
        <v>#DIV/0!</v>
      </c>
      <c r="N25" s="31">
        <f t="shared" si="8"/>
        <v>0</v>
      </c>
      <c r="O25" s="32" t="e">
        <f t="shared" ref="O25:O37" si="15">(IF(H25&lt;&gt;"",1/3,0)+IF(I25&lt;&gt;"",2/3,0)+IF(J25&lt;&gt;"",1,0))*L$24*20*N25/SUM(N$25:N$37)</f>
        <v>#DIV/0!</v>
      </c>
      <c r="P25" s="31">
        <f t="shared" si="9"/>
        <v>1</v>
      </c>
    </row>
    <row r="26" spans="2:16" x14ac:dyDescent="0.25">
      <c r="B26" s="83" t="s">
        <v>45</v>
      </c>
      <c r="C26" s="85" t="s">
        <v>46</v>
      </c>
      <c r="D26" s="62" t="s">
        <v>80</v>
      </c>
      <c r="E26" s="35" t="s">
        <v>47</v>
      </c>
      <c r="F26" s="27" t="s">
        <v>95</v>
      </c>
      <c r="G26" s="24"/>
      <c r="H26" s="24"/>
      <c r="I26" s="24"/>
      <c r="J26" s="24"/>
      <c r="K26" s="22"/>
      <c r="L26" s="43">
        <v>1</v>
      </c>
      <c r="M26" s="87" t="e">
        <f>SUM(O26:O29)</f>
        <v>#DIV/0!</v>
      </c>
      <c r="N26" s="31">
        <f t="shared" si="8"/>
        <v>0</v>
      </c>
      <c r="O26" s="32" t="e">
        <f t="shared" si="15"/>
        <v>#DIV/0!</v>
      </c>
      <c r="P26" s="31">
        <f t="shared" ref="P26:P29" si="16">COUNTA(F26:J26)</f>
        <v>1</v>
      </c>
    </row>
    <row r="27" spans="2:16" x14ac:dyDescent="0.25">
      <c r="B27" s="84"/>
      <c r="C27" s="86"/>
      <c r="D27" s="62" t="s">
        <v>78</v>
      </c>
      <c r="E27" s="35" t="s">
        <v>47</v>
      </c>
      <c r="F27" s="27" t="s">
        <v>95</v>
      </c>
      <c r="G27" s="24"/>
      <c r="H27" s="24"/>
      <c r="I27" s="24"/>
      <c r="J27" s="24"/>
      <c r="K27" s="22"/>
      <c r="L27" s="43">
        <v>1</v>
      </c>
      <c r="M27" s="87"/>
      <c r="N27" s="31">
        <f t="shared" si="8"/>
        <v>0</v>
      </c>
      <c r="O27" s="32" t="e">
        <f t="shared" si="15"/>
        <v>#DIV/0!</v>
      </c>
      <c r="P27" s="31">
        <f t="shared" si="16"/>
        <v>1</v>
      </c>
    </row>
    <row r="28" spans="2:16" x14ac:dyDescent="0.25">
      <c r="B28" s="84"/>
      <c r="C28" s="86"/>
      <c r="D28" s="62" t="s">
        <v>86</v>
      </c>
      <c r="E28" s="35" t="s">
        <v>47</v>
      </c>
      <c r="F28" s="27" t="s">
        <v>95</v>
      </c>
      <c r="G28" s="24"/>
      <c r="H28" s="24"/>
      <c r="I28" s="24"/>
      <c r="J28" s="24"/>
      <c r="K28" s="22"/>
      <c r="L28" s="47">
        <v>1</v>
      </c>
      <c r="M28" s="87"/>
      <c r="N28" s="31">
        <f t="shared" ref="N28" si="17">IF(F28&lt;&gt;"",0,L28)</f>
        <v>0</v>
      </c>
      <c r="O28" s="32" t="e">
        <f t="shared" si="15"/>
        <v>#DIV/0!</v>
      </c>
      <c r="P28" s="31">
        <f t="shared" ref="P28" si="18">COUNTA(F28:J28)</f>
        <v>1</v>
      </c>
    </row>
    <row r="29" spans="2:16" x14ac:dyDescent="0.25">
      <c r="B29" s="84"/>
      <c r="C29" s="86"/>
      <c r="D29" s="62" t="s">
        <v>79</v>
      </c>
      <c r="E29" s="35" t="s">
        <v>47</v>
      </c>
      <c r="F29" s="27" t="s">
        <v>95</v>
      </c>
      <c r="G29" s="24"/>
      <c r="H29" s="24"/>
      <c r="I29" s="24"/>
      <c r="J29" s="24"/>
      <c r="K29" s="22"/>
      <c r="L29" s="43">
        <v>1</v>
      </c>
      <c r="M29" s="87"/>
      <c r="N29" s="31">
        <f t="shared" si="8"/>
        <v>0</v>
      </c>
      <c r="O29" s="32" t="e">
        <f t="shared" si="15"/>
        <v>#DIV/0!</v>
      </c>
      <c r="P29" s="31">
        <f t="shared" si="16"/>
        <v>1</v>
      </c>
    </row>
    <row r="30" spans="2:16" ht="25.5" x14ac:dyDescent="0.25">
      <c r="B30" s="83" t="s">
        <v>48</v>
      </c>
      <c r="C30" s="85" t="s">
        <v>49</v>
      </c>
      <c r="D30" s="62" t="s">
        <v>77</v>
      </c>
      <c r="E30" s="37" t="s">
        <v>50</v>
      </c>
      <c r="F30" s="28" t="s">
        <v>95</v>
      </c>
      <c r="G30" s="29"/>
      <c r="H30" s="29"/>
      <c r="I30" s="29"/>
      <c r="J30" s="29"/>
      <c r="K30" s="22"/>
      <c r="L30" s="43">
        <v>1</v>
      </c>
      <c r="M30" s="87" t="e">
        <f>SUM(O30:O33)</f>
        <v>#DIV/0!</v>
      </c>
      <c r="N30" s="31">
        <f t="shared" si="8"/>
        <v>0</v>
      </c>
      <c r="O30" s="32" t="e">
        <f t="shared" si="15"/>
        <v>#DIV/0!</v>
      </c>
      <c r="P30" s="31">
        <f t="shared" si="9"/>
        <v>1</v>
      </c>
    </row>
    <row r="31" spans="2:16" ht="25.5" x14ac:dyDescent="0.25">
      <c r="B31" s="84"/>
      <c r="C31" s="86"/>
      <c r="D31" s="62" t="s">
        <v>81</v>
      </c>
      <c r="E31" s="37" t="s">
        <v>50</v>
      </c>
      <c r="F31" s="28" t="s">
        <v>95</v>
      </c>
      <c r="G31" s="29"/>
      <c r="H31" s="29"/>
      <c r="I31" s="29"/>
      <c r="J31" s="29"/>
      <c r="K31" s="22"/>
      <c r="L31" s="43">
        <v>1</v>
      </c>
      <c r="M31" s="87"/>
      <c r="N31" s="31">
        <f t="shared" si="8"/>
        <v>0</v>
      </c>
      <c r="O31" s="32" t="e">
        <f t="shared" si="15"/>
        <v>#DIV/0!</v>
      </c>
      <c r="P31" s="31">
        <f t="shared" si="9"/>
        <v>1</v>
      </c>
    </row>
    <row r="32" spans="2:16" ht="25.5" x14ac:dyDescent="0.25">
      <c r="B32" s="84"/>
      <c r="C32" s="86"/>
      <c r="D32" s="62" t="s">
        <v>82</v>
      </c>
      <c r="E32" s="37" t="s">
        <v>50</v>
      </c>
      <c r="F32" s="28" t="s">
        <v>95</v>
      </c>
      <c r="G32" s="29"/>
      <c r="H32" s="29"/>
      <c r="I32" s="29"/>
      <c r="J32" s="29"/>
      <c r="K32" s="22"/>
      <c r="L32" s="43">
        <v>1</v>
      </c>
      <c r="M32" s="87"/>
      <c r="N32" s="31">
        <f t="shared" si="8"/>
        <v>0</v>
      </c>
      <c r="O32" s="32" t="e">
        <f t="shared" si="15"/>
        <v>#DIV/0!</v>
      </c>
      <c r="P32" s="31">
        <f t="shared" si="9"/>
        <v>1</v>
      </c>
    </row>
    <row r="33" spans="1:16" ht="25.5" x14ac:dyDescent="0.25">
      <c r="B33" s="88"/>
      <c r="C33" s="89"/>
      <c r="D33" s="62" t="s">
        <v>83</v>
      </c>
      <c r="E33" s="37" t="s">
        <v>50</v>
      </c>
      <c r="F33" s="27" t="s">
        <v>95</v>
      </c>
      <c r="G33" s="24"/>
      <c r="H33" s="24"/>
      <c r="I33" s="24"/>
      <c r="J33" s="24"/>
      <c r="K33" s="22" t="str">
        <f t="shared" si="7"/>
        <v/>
      </c>
      <c r="L33" s="39">
        <v>1</v>
      </c>
      <c r="M33" s="87"/>
      <c r="N33" s="31">
        <f t="shared" si="8"/>
        <v>0</v>
      </c>
      <c r="O33" s="32" t="e">
        <f t="shared" si="15"/>
        <v>#DIV/0!</v>
      </c>
      <c r="P33" s="31">
        <f t="shared" si="9"/>
        <v>1</v>
      </c>
    </row>
    <row r="34" spans="1:16" x14ac:dyDescent="0.25">
      <c r="B34" s="48" t="s">
        <v>51</v>
      </c>
      <c r="C34" s="51" t="s">
        <v>52</v>
      </c>
      <c r="D34" s="62" t="s">
        <v>84</v>
      </c>
      <c r="E34" s="35" t="s">
        <v>53</v>
      </c>
      <c r="F34" s="27" t="s">
        <v>95</v>
      </c>
      <c r="G34" s="24"/>
      <c r="H34" s="24"/>
      <c r="I34" s="24"/>
      <c r="J34" s="24"/>
      <c r="K34" s="22"/>
      <c r="L34" s="43">
        <v>1</v>
      </c>
      <c r="M34" s="46" t="e">
        <f>SUM(O34:O34)</f>
        <v>#DIV/0!</v>
      </c>
      <c r="N34" s="31">
        <f t="shared" si="8"/>
        <v>0</v>
      </c>
      <c r="O34" s="32" t="e">
        <f t="shared" si="15"/>
        <v>#DIV/0!</v>
      </c>
      <c r="P34" s="31">
        <f t="shared" si="9"/>
        <v>1</v>
      </c>
    </row>
    <row r="35" spans="1:16" x14ac:dyDescent="0.25">
      <c r="B35" s="48" t="s">
        <v>54</v>
      </c>
      <c r="C35" s="49" t="s">
        <v>55</v>
      </c>
      <c r="D35" s="62" t="s">
        <v>90</v>
      </c>
      <c r="E35" s="37" t="s">
        <v>56</v>
      </c>
      <c r="F35" s="27" t="s">
        <v>95</v>
      </c>
      <c r="G35" s="24"/>
      <c r="H35" s="24"/>
      <c r="I35" s="24"/>
      <c r="J35" s="24"/>
      <c r="K35" s="22" t="str">
        <f t="shared" si="7"/>
        <v/>
      </c>
      <c r="L35" s="39">
        <v>1</v>
      </c>
      <c r="M35" s="46" t="e">
        <f>SUM(O35:O35)</f>
        <v>#DIV/0!</v>
      </c>
      <c r="N35" s="31">
        <f t="shared" si="8"/>
        <v>0</v>
      </c>
      <c r="O35" s="32" t="e">
        <f t="shared" si="15"/>
        <v>#DIV/0!</v>
      </c>
      <c r="P35" s="31">
        <f t="shared" si="9"/>
        <v>1</v>
      </c>
    </row>
    <row r="36" spans="1:16" x14ac:dyDescent="0.25">
      <c r="B36" s="83" t="s">
        <v>57</v>
      </c>
      <c r="C36" s="85" t="s">
        <v>58</v>
      </c>
      <c r="D36" s="63" t="s">
        <v>59</v>
      </c>
      <c r="E36" s="37" t="s">
        <v>60</v>
      </c>
      <c r="F36" s="27" t="s">
        <v>95</v>
      </c>
      <c r="G36" s="24"/>
      <c r="H36" s="24"/>
      <c r="I36" s="24"/>
      <c r="J36" s="24"/>
      <c r="K36" s="22" t="str">
        <f t="shared" si="7"/>
        <v/>
      </c>
      <c r="L36" s="39">
        <v>1</v>
      </c>
      <c r="M36" s="90" t="e">
        <f>SUM(O36:O37)</f>
        <v>#DIV/0!</v>
      </c>
      <c r="N36" s="31">
        <f t="shared" si="8"/>
        <v>0</v>
      </c>
      <c r="O36" s="32" t="e">
        <f t="shared" si="15"/>
        <v>#DIV/0!</v>
      </c>
      <c r="P36" s="31">
        <f t="shared" si="9"/>
        <v>1</v>
      </c>
    </row>
    <row r="37" spans="1:16" ht="25.5" x14ac:dyDescent="0.25">
      <c r="B37" s="84"/>
      <c r="C37" s="89"/>
      <c r="D37" s="64" t="s">
        <v>89</v>
      </c>
      <c r="E37" s="35" t="s">
        <v>61</v>
      </c>
      <c r="F37" s="28" t="s">
        <v>95</v>
      </c>
      <c r="G37" s="29"/>
      <c r="H37" s="29"/>
      <c r="I37" s="29"/>
      <c r="J37" s="29"/>
      <c r="K37" s="22" t="str">
        <f t="shared" si="7"/>
        <v/>
      </c>
      <c r="L37" s="39">
        <v>1</v>
      </c>
      <c r="M37" s="90"/>
      <c r="N37" s="31">
        <f t="shared" si="8"/>
        <v>0</v>
      </c>
      <c r="O37" s="32" t="e">
        <f t="shared" si="15"/>
        <v>#DIV/0!</v>
      </c>
      <c r="P37" s="31">
        <f t="shared" si="9"/>
        <v>1</v>
      </c>
    </row>
    <row r="38" spans="1:16" x14ac:dyDescent="0.25">
      <c r="L38" s="26">
        <f>SUM(L5+L11+L24)</f>
        <v>1</v>
      </c>
      <c r="P38" s="31">
        <f>SUM(P6:P37)</f>
        <v>30</v>
      </c>
    </row>
    <row r="39" spans="1:16" x14ac:dyDescent="0.25">
      <c r="E39" s="10" t="s">
        <v>62</v>
      </c>
      <c r="F39" s="11"/>
      <c r="G39" s="99">
        <f>N5/SUM(L6:L10)</f>
        <v>0</v>
      </c>
      <c r="H39" s="99"/>
      <c r="I39" s="99"/>
      <c r="J39" s="99"/>
    </row>
    <row r="40" spans="1:16" x14ac:dyDescent="0.25">
      <c r="E40" s="10" t="s">
        <v>63</v>
      </c>
      <c r="F40" s="11"/>
      <c r="G40" s="99">
        <f>N11/SUM(L12:L23)</f>
        <v>0</v>
      </c>
      <c r="H40" s="99"/>
      <c r="I40" s="99"/>
      <c r="J40" s="99"/>
    </row>
    <row r="41" spans="1:16" x14ac:dyDescent="0.25">
      <c r="E41" s="10" t="s">
        <v>64</v>
      </c>
      <c r="F41" s="11"/>
      <c r="G41" s="99">
        <f>N24/SUM(L25:L37)</f>
        <v>0</v>
      </c>
      <c r="H41" s="99"/>
      <c r="I41" s="99"/>
      <c r="J41" s="99"/>
    </row>
    <row r="42" spans="1:16" s="9" customFormat="1" ht="27.95" customHeight="1" thickBot="1" x14ac:dyDescent="0.3">
      <c r="A42"/>
      <c r="B42"/>
      <c r="C42" s="4"/>
      <c r="D42" s="4"/>
      <c r="E42" s="12" t="s">
        <v>65</v>
      </c>
      <c r="F42"/>
      <c r="G42" s="92" t="str">
        <f>IF(OR(G39&lt;0.5,G40&lt;0.5,G41&lt;0.5),"Tx&lt;50",IF(P38&lt;&gt;30,"Erreur",(M5+M11+M24)))</f>
        <v>Tx&lt;50</v>
      </c>
      <c r="H42" s="92"/>
      <c r="I42" s="93" t="s">
        <v>66</v>
      </c>
      <c r="J42" s="94"/>
      <c r="L42" s="6"/>
      <c r="M42" s="6"/>
      <c r="N42" s="31"/>
      <c r="O42" s="32"/>
      <c r="P42" s="31"/>
    </row>
    <row r="43" spans="1:16" s="9" customFormat="1" ht="24" customHeight="1" thickBot="1" x14ac:dyDescent="0.3">
      <c r="A43"/>
      <c r="B43" s="13"/>
      <c r="C43" s="14"/>
      <c r="D43" s="14"/>
      <c r="E43" s="15" t="s">
        <v>67</v>
      </c>
      <c r="F43" s="16"/>
      <c r="G43" s="95"/>
      <c r="H43" s="95"/>
      <c r="I43" s="96" t="s">
        <v>66</v>
      </c>
      <c r="J43" s="96"/>
      <c r="L43" s="6"/>
      <c r="M43" s="6"/>
      <c r="N43" s="31"/>
      <c r="O43" s="32"/>
      <c r="P43" s="31"/>
    </row>
    <row r="44" spans="1:16" s="9" customFormat="1" ht="24" customHeight="1" thickBot="1" x14ac:dyDescent="0.3">
      <c r="A44"/>
      <c r="B44" s="13"/>
      <c r="C44" s="14"/>
      <c r="D44" s="14"/>
      <c r="E44" s="17" t="s">
        <v>68</v>
      </c>
      <c r="F44" s="11"/>
      <c r="G44" s="97">
        <f>G43*5</f>
        <v>0</v>
      </c>
      <c r="H44" s="97"/>
      <c r="I44" s="98" t="s">
        <v>69</v>
      </c>
      <c r="J44" s="98"/>
      <c r="L44" s="6"/>
      <c r="M44" s="6"/>
      <c r="N44" s="31"/>
      <c r="O44" s="32"/>
      <c r="P44" s="31"/>
    </row>
    <row r="45" spans="1:16" s="9" customFormat="1" x14ac:dyDescent="0.25">
      <c r="A45"/>
      <c r="B45" s="91" t="s">
        <v>70</v>
      </c>
      <c r="C45" s="91"/>
      <c r="D45" s="91"/>
      <c r="E45" s="91"/>
      <c r="F45" s="91"/>
      <c r="G45" s="91"/>
      <c r="H45" s="91"/>
      <c r="I45" s="91"/>
      <c r="J45" s="91"/>
      <c r="L45" s="6"/>
      <c r="M45" s="6"/>
      <c r="N45" s="31"/>
      <c r="O45" s="32"/>
      <c r="P45" s="31"/>
    </row>
  </sheetData>
  <mergeCells count="39">
    <mergeCell ref="C12:C14"/>
    <mergeCell ref="B12:B14"/>
    <mergeCell ref="C15:C18"/>
    <mergeCell ref="B15:B18"/>
    <mergeCell ref="M6:M10"/>
    <mergeCell ref="M12:M14"/>
    <mergeCell ref="M15:M18"/>
    <mergeCell ref="F2:M2"/>
    <mergeCell ref="B24:J24"/>
    <mergeCell ref="C19:C21"/>
    <mergeCell ref="B19:B21"/>
    <mergeCell ref="B4:C4"/>
    <mergeCell ref="B5:J5"/>
    <mergeCell ref="B11:J11"/>
    <mergeCell ref="C6:C10"/>
    <mergeCell ref="B6:B10"/>
    <mergeCell ref="B22:B23"/>
    <mergeCell ref="C22:C23"/>
    <mergeCell ref="M22:M23"/>
    <mergeCell ref="M19:M21"/>
    <mergeCell ref="M36:M37"/>
    <mergeCell ref="B45:J45"/>
    <mergeCell ref="G42:H42"/>
    <mergeCell ref="I42:J42"/>
    <mergeCell ref="G43:H43"/>
    <mergeCell ref="I43:J43"/>
    <mergeCell ref="G44:H44"/>
    <mergeCell ref="I44:J44"/>
    <mergeCell ref="G41:J41"/>
    <mergeCell ref="G39:J39"/>
    <mergeCell ref="G40:J40"/>
    <mergeCell ref="B36:B37"/>
    <mergeCell ref="C36:C37"/>
    <mergeCell ref="B26:B29"/>
    <mergeCell ref="C26:C29"/>
    <mergeCell ref="M26:M29"/>
    <mergeCell ref="B30:B33"/>
    <mergeCell ref="C30:C33"/>
    <mergeCell ref="M30:M33"/>
  </mergeCells>
  <pageMargins left="0.75" right="0.75" top="1" bottom="1" header="0.5" footer="0.5"/>
  <pageSetup paperSize="9" scale="5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6" workbookViewId="0">
      <selection activeCell="B11" sqref="B11:B13"/>
    </sheetView>
  </sheetViews>
  <sheetFormatPr baseColWidth="10" defaultRowHeight="15.75" x14ac:dyDescent="0.25"/>
  <cols>
    <col min="1" max="1" width="11" style="66"/>
    <col min="2" max="2" width="33.375" style="66" customWidth="1"/>
    <col min="3" max="3" width="11" style="66"/>
    <col min="4" max="4" width="84.5" style="66" customWidth="1"/>
    <col min="5" max="9" width="4.625" style="66" customWidth="1"/>
    <col min="10" max="16384" width="11" style="66"/>
  </cols>
  <sheetData>
    <row r="1" spans="1:9" s="67" customFormat="1" ht="27" customHeight="1" thickBot="1" x14ac:dyDescent="0.3">
      <c r="B1" s="130" t="s">
        <v>93</v>
      </c>
      <c r="C1" s="131"/>
      <c r="D1" s="132"/>
    </row>
    <row r="2" spans="1:9" ht="16.5" thickBot="1" x14ac:dyDescent="0.3"/>
    <row r="3" spans="1:9" x14ac:dyDescent="0.25">
      <c r="A3" s="121" t="s">
        <v>3</v>
      </c>
      <c r="B3" s="122"/>
      <c r="C3" s="68" t="s">
        <v>4</v>
      </c>
      <c r="D3" s="68" t="s">
        <v>5</v>
      </c>
      <c r="E3" s="69" t="s">
        <v>6</v>
      </c>
      <c r="F3" s="70">
        <v>0</v>
      </c>
      <c r="G3" s="70" t="s">
        <v>7</v>
      </c>
      <c r="H3" s="70" t="s">
        <v>8</v>
      </c>
      <c r="I3" s="71" t="s">
        <v>9</v>
      </c>
    </row>
    <row r="4" spans="1:9" x14ac:dyDescent="0.25">
      <c r="A4" s="123" t="s">
        <v>12</v>
      </c>
      <c r="B4" s="106"/>
      <c r="C4" s="107"/>
      <c r="D4" s="106"/>
      <c r="E4" s="106"/>
      <c r="F4" s="106"/>
      <c r="G4" s="106"/>
      <c r="H4" s="106"/>
      <c r="I4" s="124"/>
    </row>
    <row r="5" spans="1:9" x14ac:dyDescent="0.25">
      <c r="A5" s="116" t="s">
        <v>13</v>
      </c>
      <c r="B5" s="109" t="s">
        <v>14</v>
      </c>
      <c r="C5" s="57" t="s">
        <v>15</v>
      </c>
      <c r="D5" s="44" t="s">
        <v>16</v>
      </c>
      <c r="E5" s="33"/>
      <c r="F5" s="47"/>
      <c r="G5" s="47"/>
      <c r="H5" s="47"/>
      <c r="I5" s="72"/>
    </row>
    <row r="6" spans="1:9" x14ac:dyDescent="0.25">
      <c r="A6" s="117"/>
      <c r="B6" s="110"/>
      <c r="C6" s="57" t="s">
        <v>17</v>
      </c>
      <c r="D6" s="45" t="s">
        <v>18</v>
      </c>
      <c r="E6" s="34"/>
      <c r="F6" s="23"/>
      <c r="G6" s="23"/>
      <c r="H6" s="23"/>
      <c r="I6" s="73"/>
    </row>
    <row r="7" spans="1:9" x14ac:dyDescent="0.25">
      <c r="A7" s="117"/>
      <c r="B7" s="110"/>
      <c r="C7" s="57" t="s">
        <v>22</v>
      </c>
      <c r="D7" s="44" t="s">
        <v>19</v>
      </c>
      <c r="E7" s="54"/>
      <c r="F7" s="58"/>
      <c r="G7" s="58"/>
      <c r="H7" s="58"/>
      <c r="I7" s="74"/>
    </row>
    <row r="8" spans="1:9" x14ac:dyDescent="0.25">
      <c r="A8" s="117"/>
      <c r="B8" s="110"/>
      <c r="C8" s="57" t="s">
        <v>72</v>
      </c>
      <c r="D8" s="44" t="s">
        <v>19</v>
      </c>
      <c r="E8" s="54"/>
      <c r="F8" s="58"/>
      <c r="G8" s="58"/>
      <c r="H8" s="58"/>
      <c r="I8" s="74"/>
    </row>
    <row r="9" spans="1:9" x14ac:dyDescent="0.25">
      <c r="A9" s="118"/>
      <c r="B9" s="111"/>
      <c r="C9" s="57" t="s">
        <v>85</v>
      </c>
      <c r="D9" s="44" t="s">
        <v>19</v>
      </c>
      <c r="E9" s="33"/>
      <c r="F9" s="47"/>
      <c r="G9" s="47"/>
      <c r="H9" s="47"/>
      <c r="I9" s="72"/>
    </row>
    <row r="10" spans="1:9" x14ac:dyDescent="0.25">
      <c r="A10" s="125" t="s">
        <v>20</v>
      </c>
      <c r="B10" s="102"/>
      <c r="C10" s="102"/>
      <c r="D10" s="102"/>
      <c r="E10" s="102"/>
      <c r="F10" s="102"/>
      <c r="G10" s="102"/>
      <c r="H10" s="102"/>
      <c r="I10" s="126"/>
    </row>
    <row r="11" spans="1:9" x14ac:dyDescent="0.25">
      <c r="A11" s="127" t="s">
        <v>21</v>
      </c>
      <c r="B11" s="103" t="s">
        <v>94</v>
      </c>
      <c r="C11" s="61" t="s">
        <v>87</v>
      </c>
      <c r="D11" s="30" t="s">
        <v>23</v>
      </c>
      <c r="E11" s="28"/>
      <c r="F11" s="29"/>
      <c r="G11" s="29"/>
      <c r="H11" s="29"/>
      <c r="I11" s="75"/>
    </row>
    <row r="12" spans="1:9" x14ac:dyDescent="0.25">
      <c r="A12" s="127"/>
      <c r="B12" s="103"/>
      <c r="C12" s="61" t="s">
        <v>88</v>
      </c>
      <c r="D12" s="3" t="s">
        <v>24</v>
      </c>
      <c r="E12" s="27"/>
      <c r="F12" s="24"/>
      <c r="G12" s="24"/>
      <c r="H12" s="24"/>
      <c r="I12" s="76"/>
    </row>
    <row r="13" spans="1:9" x14ac:dyDescent="0.25">
      <c r="A13" s="127"/>
      <c r="B13" s="103"/>
      <c r="C13" s="61" t="s">
        <v>25</v>
      </c>
      <c r="D13" s="30" t="s">
        <v>26</v>
      </c>
      <c r="E13" s="28"/>
      <c r="F13" s="29"/>
      <c r="G13" s="29"/>
      <c r="H13" s="29"/>
      <c r="I13" s="75"/>
    </row>
    <row r="14" spans="1:9" x14ac:dyDescent="0.25">
      <c r="A14" s="128" t="s">
        <v>27</v>
      </c>
      <c r="B14" s="103" t="s">
        <v>28</v>
      </c>
      <c r="C14" s="61" t="s">
        <v>74</v>
      </c>
      <c r="D14" s="3" t="s">
        <v>29</v>
      </c>
      <c r="E14" s="27"/>
      <c r="F14" s="24"/>
      <c r="G14" s="24"/>
      <c r="H14" s="24"/>
      <c r="I14" s="76"/>
    </row>
    <row r="15" spans="1:9" x14ac:dyDescent="0.25">
      <c r="A15" s="128"/>
      <c r="B15" s="103"/>
      <c r="C15" s="61" t="s">
        <v>71</v>
      </c>
      <c r="D15" s="3" t="s">
        <v>29</v>
      </c>
      <c r="E15" s="27"/>
      <c r="F15" s="24"/>
      <c r="G15" s="24"/>
      <c r="H15" s="24"/>
      <c r="I15" s="76"/>
    </row>
    <row r="16" spans="1:9" x14ac:dyDescent="0.25">
      <c r="A16" s="128"/>
      <c r="B16" s="103"/>
      <c r="C16" s="61" t="s">
        <v>73</v>
      </c>
      <c r="D16" s="49" t="s">
        <v>30</v>
      </c>
      <c r="E16" s="52"/>
      <c r="F16" s="53"/>
      <c r="G16" s="53"/>
      <c r="H16" s="53"/>
      <c r="I16" s="77"/>
    </row>
    <row r="17" spans="1:9" x14ac:dyDescent="0.25">
      <c r="A17" s="128"/>
      <c r="B17" s="103"/>
      <c r="C17" s="61" t="s">
        <v>91</v>
      </c>
      <c r="D17" s="49" t="s">
        <v>30</v>
      </c>
      <c r="E17" s="28"/>
      <c r="F17" s="29"/>
      <c r="G17" s="29"/>
      <c r="H17" s="29"/>
      <c r="I17" s="75"/>
    </row>
    <row r="18" spans="1:9" x14ac:dyDescent="0.25">
      <c r="A18" s="116" t="s">
        <v>31</v>
      </c>
      <c r="B18" s="103" t="s">
        <v>32</v>
      </c>
      <c r="C18" s="61" t="s">
        <v>76</v>
      </c>
      <c r="D18" s="3" t="s">
        <v>33</v>
      </c>
      <c r="E18" s="27"/>
      <c r="F18" s="24"/>
      <c r="G18" s="24"/>
      <c r="H18" s="50"/>
      <c r="I18" s="76"/>
    </row>
    <row r="19" spans="1:9" x14ac:dyDescent="0.25">
      <c r="A19" s="117"/>
      <c r="B19" s="103"/>
      <c r="C19" s="61" t="s">
        <v>75</v>
      </c>
      <c r="D19" s="3" t="s">
        <v>33</v>
      </c>
      <c r="E19" s="27"/>
      <c r="F19" s="24"/>
      <c r="G19" s="24"/>
      <c r="H19" s="50"/>
      <c r="I19" s="76"/>
    </row>
    <row r="20" spans="1:9" x14ac:dyDescent="0.25">
      <c r="A20" s="117"/>
      <c r="B20" s="103"/>
      <c r="C20" s="61" t="s">
        <v>34</v>
      </c>
      <c r="D20" s="49" t="s">
        <v>35</v>
      </c>
      <c r="E20" s="52"/>
      <c r="F20" s="53"/>
      <c r="G20" s="53"/>
      <c r="H20" s="56"/>
      <c r="I20" s="77"/>
    </row>
    <row r="21" spans="1:9" x14ac:dyDescent="0.25">
      <c r="A21" s="116" t="s">
        <v>36</v>
      </c>
      <c r="B21" s="112" t="s">
        <v>37</v>
      </c>
      <c r="C21" s="61" t="s">
        <v>38</v>
      </c>
      <c r="D21" s="3" t="s">
        <v>39</v>
      </c>
      <c r="E21" s="28"/>
      <c r="F21" s="29"/>
      <c r="G21" s="29"/>
      <c r="H21" s="29"/>
      <c r="I21" s="75"/>
    </row>
    <row r="22" spans="1:9" x14ac:dyDescent="0.25">
      <c r="A22" s="118"/>
      <c r="B22" s="113"/>
      <c r="C22" s="61" t="s">
        <v>92</v>
      </c>
      <c r="D22" s="3" t="s">
        <v>39</v>
      </c>
      <c r="E22" s="27"/>
      <c r="F22" s="24"/>
      <c r="G22" s="24"/>
      <c r="H22" s="24"/>
      <c r="I22" s="76"/>
    </row>
    <row r="23" spans="1:9" x14ac:dyDescent="0.25">
      <c r="A23" s="129" t="s">
        <v>40</v>
      </c>
      <c r="B23" s="101"/>
      <c r="C23" s="101"/>
      <c r="D23" s="101"/>
      <c r="E23" s="102"/>
      <c r="F23" s="102"/>
      <c r="G23" s="102"/>
      <c r="H23" s="102"/>
      <c r="I23" s="126"/>
    </row>
    <row r="24" spans="1:9" ht="25.5" x14ac:dyDescent="0.25">
      <c r="A24" s="78" t="s">
        <v>41</v>
      </c>
      <c r="B24" s="49" t="s">
        <v>42</v>
      </c>
      <c r="C24" s="62" t="s">
        <v>43</v>
      </c>
      <c r="D24" s="37" t="s">
        <v>44</v>
      </c>
      <c r="E24" s="27"/>
      <c r="F24" s="24"/>
      <c r="G24" s="24"/>
      <c r="H24" s="24"/>
      <c r="I24" s="76"/>
    </row>
    <row r="25" spans="1:9" x14ac:dyDescent="0.25">
      <c r="A25" s="116" t="s">
        <v>45</v>
      </c>
      <c r="B25" s="85" t="s">
        <v>46</v>
      </c>
      <c r="C25" s="62" t="s">
        <v>80</v>
      </c>
      <c r="D25" s="35" t="s">
        <v>47</v>
      </c>
      <c r="E25" s="27"/>
      <c r="F25" s="24"/>
      <c r="G25" s="24"/>
      <c r="H25" s="24"/>
      <c r="I25" s="76"/>
    </row>
    <row r="26" spans="1:9" x14ac:dyDescent="0.25">
      <c r="A26" s="117"/>
      <c r="B26" s="86"/>
      <c r="C26" s="62" t="s">
        <v>78</v>
      </c>
      <c r="D26" s="35" t="s">
        <v>47</v>
      </c>
      <c r="E26" s="27"/>
      <c r="F26" s="24"/>
      <c r="G26" s="24"/>
      <c r="H26" s="24"/>
      <c r="I26" s="76"/>
    </row>
    <row r="27" spans="1:9" x14ac:dyDescent="0.25">
      <c r="A27" s="117"/>
      <c r="B27" s="86"/>
      <c r="C27" s="62" t="s">
        <v>86</v>
      </c>
      <c r="D27" s="35" t="s">
        <v>47</v>
      </c>
      <c r="E27" s="27"/>
      <c r="F27" s="24"/>
      <c r="G27" s="24"/>
      <c r="H27" s="24"/>
      <c r="I27" s="76"/>
    </row>
    <row r="28" spans="1:9" x14ac:dyDescent="0.25">
      <c r="A28" s="117"/>
      <c r="B28" s="86"/>
      <c r="C28" s="62" t="s">
        <v>79</v>
      </c>
      <c r="D28" s="35" t="s">
        <v>47</v>
      </c>
      <c r="E28" s="27"/>
      <c r="F28" s="24"/>
      <c r="G28" s="24"/>
      <c r="H28" s="24"/>
      <c r="I28" s="76"/>
    </row>
    <row r="29" spans="1:9" ht="25.5" x14ac:dyDescent="0.25">
      <c r="A29" s="116" t="s">
        <v>48</v>
      </c>
      <c r="B29" s="85" t="s">
        <v>49</v>
      </c>
      <c r="C29" s="62" t="s">
        <v>77</v>
      </c>
      <c r="D29" s="37" t="s">
        <v>50</v>
      </c>
      <c r="E29" s="28"/>
      <c r="F29" s="29"/>
      <c r="G29" s="29"/>
      <c r="H29" s="29"/>
      <c r="I29" s="75"/>
    </row>
    <row r="30" spans="1:9" ht="25.5" x14ac:dyDescent="0.25">
      <c r="A30" s="117"/>
      <c r="B30" s="86"/>
      <c r="C30" s="62" t="s">
        <v>81</v>
      </c>
      <c r="D30" s="37" t="s">
        <v>50</v>
      </c>
      <c r="E30" s="28"/>
      <c r="F30" s="29"/>
      <c r="G30" s="29"/>
      <c r="H30" s="29"/>
      <c r="I30" s="75"/>
    </row>
    <row r="31" spans="1:9" ht="25.5" x14ac:dyDescent="0.25">
      <c r="A31" s="117"/>
      <c r="B31" s="86"/>
      <c r="C31" s="62" t="s">
        <v>82</v>
      </c>
      <c r="D31" s="37" t="s">
        <v>50</v>
      </c>
      <c r="E31" s="28"/>
      <c r="F31" s="29"/>
      <c r="G31" s="29"/>
      <c r="H31" s="29"/>
      <c r="I31" s="75"/>
    </row>
    <row r="32" spans="1:9" ht="25.5" x14ac:dyDescent="0.25">
      <c r="A32" s="118"/>
      <c r="B32" s="89"/>
      <c r="C32" s="62" t="s">
        <v>83</v>
      </c>
      <c r="D32" s="37" t="s">
        <v>50</v>
      </c>
      <c r="E32" s="27"/>
      <c r="F32" s="24"/>
      <c r="G32" s="24"/>
      <c r="H32" s="24"/>
      <c r="I32" s="76"/>
    </row>
    <row r="33" spans="1:9" ht="25.5" x14ac:dyDescent="0.25">
      <c r="A33" s="79" t="s">
        <v>51</v>
      </c>
      <c r="B33" s="51" t="s">
        <v>52</v>
      </c>
      <c r="C33" s="62" t="s">
        <v>84</v>
      </c>
      <c r="D33" s="35" t="s">
        <v>53</v>
      </c>
      <c r="E33" s="27"/>
      <c r="F33" s="24"/>
      <c r="G33" s="24"/>
      <c r="H33" s="24"/>
      <c r="I33" s="76"/>
    </row>
    <row r="34" spans="1:9" ht="25.5" x14ac:dyDescent="0.25">
      <c r="A34" s="79" t="s">
        <v>54</v>
      </c>
      <c r="B34" s="49" t="s">
        <v>55</v>
      </c>
      <c r="C34" s="62" t="s">
        <v>90</v>
      </c>
      <c r="D34" s="37" t="s">
        <v>56</v>
      </c>
      <c r="E34" s="27"/>
      <c r="F34" s="24"/>
      <c r="G34" s="24"/>
      <c r="H34" s="24"/>
      <c r="I34" s="76"/>
    </row>
    <row r="35" spans="1:9" x14ac:dyDescent="0.25">
      <c r="A35" s="116" t="s">
        <v>57</v>
      </c>
      <c r="B35" s="85" t="s">
        <v>58</v>
      </c>
      <c r="C35" s="63" t="s">
        <v>59</v>
      </c>
      <c r="D35" s="37" t="s">
        <v>60</v>
      </c>
      <c r="E35" s="27"/>
      <c r="F35" s="24"/>
      <c r="G35" s="24"/>
      <c r="H35" s="24"/>
      <c r="I35" s="76"/>
    </row>
    <row r="36" spans="1:9" ht="16.5" thickBot="1" x14ac:dyDescent="0.3">
      <c r="A36" s="119"/>
      <c r="B36" s="120"/>
      <c r="C36" s="65" t="s">
        <v>89</v>
      </c>
      <c r="D36" s="60" t="s">
        <v>61</v>
      </c>
      <c r="E36" s="80"/>
      <c r="F36" s="81"/>
      <c r="G36" s="81"/>
      <c r="H36" s="81"/>
      <c r="I36" s="82"/>
    </row>
  </sheetData>
  <mergeCells count="21">
    <mergeCell ref="B1:D1"/>
    <mergeCell ref="A21:A22"/>
    <mergeCell ref="B21:B22"/>
    <mergeCell ref="A25:A28"/>
    <mergeCell ref="B25:B28"/>
    <mergeCell ref="A29:A32"/>
    <mergeCell ref="B29:B32"/>
    <mergeCell ref="A35:A36"/>
    <mergeCell ref="B35:B36"/>
    <mergeCell ref="A3:B3"/>
    <mergeCell ref="A4:I4"/>
    <mergeCell ref="A5:A9"/>
    <mergeCell ref="B5:B9"/>
    <mergeCell ref="A10:I10"/>
    <mergeCell ref="A11:A13"/>
    <mergeCell ref="B11:B13"/>
    <mergeCell ref="A14:A17"/>
    <mergeCell ref="A23:I23"/>
    <mergeCell ref="B14:B17"/>
    <mergeCell ref="A18:A20"/>
    <mergeCell ref="B18:B20"/>
  </mergeCells>
  <pageMargins left="0.7" right="0.7" top="0.75" bottom="0.75" header="0.3" footer="0.3"/>
  <pageSetup paperSize="8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Epreuve E2 bac TCI</vt:lpstr>
      <vt:lpstr>Feuil1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2022-03-22T08:08:44Z</cp:lastPrinted>
  <dcterms:created xsi:type="dcterms:W3CDTF">2015-11-24T16:36:06Z</dcterms:created>
  <dcterms:modified xsi:type="dcterms:W3CDTF">2022-03-22T14:58:35Z</dcterms:modified>
  <cp:category/>
  <cp:contentStatus/>
</cp:coreProperties>
</file>